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tables/table4.xml" ContentType="application/vnd.openxmlformats-officedocument.spreadsheetml.table+xml"/>
  <Override PartName="/xl/drawings/drawing17.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drawings/drawing18.xml" ContentType="application/vnd.openxmlformats-officedocument.drawing+xml"/>
  <Override PartName="/xl/comments4.xml" ContentType="application/vnd.openxmlformats-officedocument.spreadsheetml.comments+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updateLinks="never" codeName="Tento_zošit" defaultThemeVersion="124226"/>
  <mc:AlternateContent xmlns:mc="http://schemas.openxmlformats.org/markup-compatibility/2006">
    <mc:Choice Requires="x15">
      <x15ac:absPath xmlns:x15ac="http://schemas.microsoft.com/office/spreadsheetml/2010/11/ac" url="C:\Users\Administrator\Desktop\"/>
    </mc:Choice>
  </mc:AlternateContent>
  <xr:revisionPtr revIDLastSave="0" documentId="13_ncr:1_{23E17E9D-413C-4FD4-8824-C33EBFB32777}" xr6:coauthVersionLast="47" xr6:coauthVersionMax="47" xr10:uidLastSave="{00000000-0000-0000-0000-000000000000}"/>
  <bookViews>
    <workbookView xWindow="-110" yWindow="-110" windowWidth="25820" windowHeight="14020" tabRatio="700" firstSheet="12" activeTab="15" xr2:uid="{22A86903-7C0D-4D88-AA69-34F4BFFEE71F}"/>
  </bookViews>
  <sheets>
    <sheet name="Úvod" sheetId="9" r:id="rId1"/>
    <sheet name="Dáta a Formáty" sheetId="16" r:id="rId2"/>
    <sheet name="Kúpna Zmluva" sheetId="125" r:id="rId3"/>
    <sheet name="Hárok1" sheetId="140" r:id="rId4"/>
    <sheet name="Hárok2" sheetId="141" r:id="rId5"/>
    <sheet name="Selekcia - Zoznam FS SR" sheetId="124" r:id="rId6"/>
    <sheet name="TOP Tržby 2021 STAVEBNICTVO" sheetId="112" r:id="rId7"/>
    <sheet name="TOP Tržby 2021 TELCO" sheetId="94" r:id="rId8"/>
    <sheet name="Tabuľky - OLO Platby Pyronova" sheetId="126" r:id="rId9"/>
    <sheet name="Tabuľky - Web Obrázky " sheetId="127" r:id="rId10"/>
    <sheet name="Tabuľky - Web Odkazy Von" sheetId="128" r:id="rId11"/>
    <sheet name="Podmienené Formátovanie" sheetId="121" r:id="rId12"/>
    <sheet name="Rozbaľovacie Zoznamy" sheetId="22" r:id="rId13"/>
    <sheet name="Data Pyronova" sheetId="117" r:id="rId14"/>
    <sheet name="Formuláre a Ochrana" sheetId="18" r:id="rId15"/>
    <sheet name="Formuláre, VLookupy" sheetId="23" r:id="rId16"/>
    <sheet name="Fomulár Dáta" sheetId="24" r:id="rId17"/>
    <sheet name="SumProduct a Scenáre" sheetId="55" r:id="rId18"/>
    <sheet name="Ponukový List Produkt" sheetId="122" r:id="rId19"/>
    <sheet name="Ponukový List Služba" sheetId="123" r:id="rId20"/>
    <sheet name="Rýchla Analýza" sheetId="82" r:id="rId21"/>
    <sheet name="Rýchla Analýza TOP Tržby 2021" sheetId="106" r:id="rId22"/>
    <sheet name="Rýchla Analýza Grafy Fin Telek" sheetId="99" r:id="rId23"/>
    <sheet name="Rýchla Analýza Grafy2 Fin Telek" sheetId="100" r:id="rId24"/>
    <sheet name="Dynamické Dopĺňanie" sheetId="84" r:id="rId25"/>
    <sheet name="Dynamické Dopĺňanie Tržby 2021" sheetId="109" r:id="rId26"/>
    <sheet name="Maticové Vzorce" sheetId="33" r:id="rId27"/>
    <sheet name="Prepájanie Vzorcov" sheetId="53" r:id="rId28"/>
    <sheet name="Kontingenčné Tabuľky 1" sheetId="30" r:id="rId29"/>
    <sheet name="Kontingenčné Tabuľky 2" sheetId="129" r:id="rId30"/>
    <sheet name="A1" sheetId="144" r:id="rId31"/>
    <sheet name="A2" sheetId="143" r:id="rId32"/>
    <sheet name="A3" sheetId="142" r:id="rId33"/>
    <sheet name="Konsolidácia" sheetId="133" r:id="rId34"/>
    <sheet name="2020-2022" sheetId="145" r:id="rId35"/>
    <sheet name="Dynamicka Konsolidácia" sheetId="146" r:id="rId36"/>
    <sheet name="2020" sheetId="134" r:id="rId37"/>
    <sheet name="2021" sheetId="136" r:id="rId38"/>
    <sheet name="2022" sheetId="135" r:id="rId39"/>
    <sheet name="VO" sheetId="147" r:id="rId40"/>
    <sheet name="Pyronova" sheetId="137" r:id="rId41"/>
    <sheet name="Konkurent 1" sheetId="138" r:id="rId42"/>
    <sheet name="Konkurent 2" sheetId="139" r:id="rId43"/>
    <sheet name="Makrá" sheetId="69" r:id="rId44"/>
    <sheet name="Makrá Čistenie NG" sheetId="118" r:id="rId45"/>
    <sheet name="Makrá Čistenie NG (2)" sheetId="119" r:id="rId46"/>
    <sheet name="Makrá Čistenie OK" sheetId="120" r:id="rId47"/>
    <sheet name="Hľadanie Riešenia" sheetId="26" r:id="rId48"/>
    <sheet name="Koniec" sheetId="17" r:id="rId49"/>
  </sheets>
  <externalReferences>
    <externalReference r:id="rId50"/>
    <externalReference r:id="rId51"/>
    <externalReference r:id="rId52"/>
    <externalReference r:id="rId53"/>
    <externalReference r:id="rId54"/>
  </externalReferences>
  <definedNames>
    <definedName name="_xlnm._FilterDatabase" localSheetId="25" hidden="1">'Dynamické Dopĺňanie Tržby 2021'!$A$1:$F$19</definedName>
    <definedName name="_xlnm._FilterDatabase" localSheetId="16" hidden="1">'Fomulár Dáta'!$A$1:$G$34</definedName>
    <definedName name="_xlnm._FilterDatabase" localSheetId="46" hidden="1">'Makrá Čistenie OK'!$A$1:$G$21</definedName>
    <definedName name="_xlnm._FilterDatabase" localSheetId="21" hidden="1">'Rýchla Analýza TOP Tržby 2021'!$A$1:$F$19</definedName>
    <definedName name="_xlnm._FilterDatabase" localSheetId="6" hidden="1">'TOP Tržby 2021 STAVEBNICTVO'!$A$6:$G$26</definedName>
    <definedName name="_xlnm._FilterDatabase" localSheetId="7" hidden="1">'TOP Tržby 2021 TELCO'!#REF!</definedName>
    <definedName name="Celková_cena" comment="Moja názov Pre Celkovú cenu">#REF!</definedName>
    <definedName name="Cena">'Prepájanie Vzorcov'!$C$9:$C$13</definedName>
    <definedName name="cennik" localSheetId="19">#REF!</definedName>
    <definedName name="cennik">#REF!</definedName>
    <definedName name="DATA">'[1]INDEX a MATCH'!$C$3:$H$22</definedName>
    <definedName name="hotel">'[2]Cvičenie 2 - Data'!$A$2:$A$34</definedName>
    <definedName name="Kontakt">'Prepájanie Vzorcov'!$E$3:$E$5</definedName>
    <definedName name="kurzy" localSheetId="19">#REF!</definedName>
    <definedName name="kurzy">#REF!</definedName>
    <definedName name="LINKY">'[1]INDEX a MATCH'!$C$2:$H$2</definedName>
    <definedName name="Meno">'Prepájanie Vzorcov'!$B$3:$B$5</definedName>
    <definedName name="MESTA">'[1]INDEX a MATCH'!$B$3:$B$22</definedName>
    <definedName name="Pozícia">'Prepájanie Vzorcov'!$D$3:$D$5</definedName>
    <definedName name="Poznámka">'Prepájanie Vzorcov'!$E$9:$E$13</definedName>
    <definedName name="Priezvisko">'Prepájanie Vzorcov'!$C$3:$C$5</definedName>
    <definedName name="Produkt1">'Prepájanie Vzorcov'!$C$9:$E$9</definedName>
    <definedName name="Produkt2">'Prepájanie Vzorcov'!$C$10:$E$10</definedName>
    <definedName name="Produkt3">'Prepájanie Vzorcov'!$C$11:$E$11</definedName>
    <definedName name="Produkt4">'Prepájanie Vzorcov'!$C$12:$E$12</definedName>
    <definedName name="Produkt5">'Prepájanie Vzorcov'!$C$13:$E$13</definedName>
    <definedName name="produkty">[3]cennik!$A$1:$C$7</definedName>
    <definedName name="S01_Cena" comment="Obstaravacia cena bez DPH pre tovar A-E">'Maticové Vzorce'!$C$56:$C$60</definedName>
    <definedName name="S02_Cena_s_DPH" comment="Pre tovar A-E">'Maticové Vzorce'!$D$56:$D$60</definedName>
    <definedName name="Sales">'[4]Functions (2)'!$B$20:$B$28</definedName>
    <definedName name="SalesDataAN">'[5]HW(3an)'!$B$2:$B$10</definedName>
    <definedName name="SalesRep">'[4]Functions (2)'!$A$20:$A$28</definedName>
    <definedName name="sd">'[4]Functions (2)'!$A$2:$J$9</definedName>
    <definedName name="Skladom">'Prepájanie Vzorcov'!$D$9:$D$13</definedName>
    <definedName name="SRAN">'[5]HW(3an)'!$A$2:$A$10</definedName>
    <definedName name="Stlpec_Cena" comment="Obstaravacia cena bez DPH pre tovar A-E tabulka klienti leto 2021">'Maticové Vzorce'!$C$29:$C$33</definedName>
    <definedName name="Stlpec_Cena_s_DPH" comment="Obstaravacia cena pre tovar A-E tabulka klienti leto 2021">'Maticové Vzorce'!$D$29:$D$33</definedName>
    <definedName name="Stlpec_Mnozstvo">'Maticové Vzorce'!$F$29:$F$33</definedName>
    <definedName name="StlpecCena">#REF!</definedName>
    <definedName name="StlpecCena_s_DPH">#REF!</definedName>
    <definedName name="StlpecMnožstvo">#REF!</definedName>
    <definedName name="StlpecTovar">#REF!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0" i="23" l="1"/>
  <c r="D9" i="23"/>
  <c r="D8" i="23"/>
  <c r="D7" i="23"/>
  <c r="D6" i="23"/>
  <c r="D5" i="23"/>
  <c r="I18" i="22"/>
  <c r="H16" i="22"/>
  <c r="G19" i="22"/>
  <c r="C2" i="147"/>
  <c r="D2" i="147"/>
  <c r="E2" i="147"/>
  <c r="C3" i="147"/>
  <c r="D3" i="147"/>
  <c r="D5" i="147" s="1"/>
  <c r="E3" i="147"/>
  <c r="E5" i="147" s="1"/>
  <c r="C4" i="147"/>
  <c r="C5" i="147" s="1"/>
  <c r="D4" i="147"/>
  <c r="E4" i="147"/>
  <c r="C6" i="147"/>
  <c r="D6" i="147"/>
  <c r="E6" i="147"/>
  <c r="C7" i="147"/>
  <c r="C9" i="147" s="1"/>
  <c r="D7" i="147"/>
  <c r="E7" i="147"/>
  <c r="C8" i="147"/>
  <c r="D8" i="147"/>
  <c r="E8" i="147"/>
  <c r="D9" i="147"/>
  <c r="E9" i="147"/>
  <c r="C10" i="147"/>
  <c r="D10" i="147"/>
  <c r="E10" i="147"/>
  <c r="C11" i="147"/>
  <c r="C13" i="147" s="1"/>
  <c r="D11" i="147"/>
  <c r="D13" i="147" s="1"/>
  <c r="E11" i="147"/>
  <c r="E13" i="147" s="1"/>
  <c r="C12" i="147"/>
  <c r="D12" i="147"/>
  <c r="E12" i="147"/>
  <c r="C14" i="147"/>
  <c r="D14" i="147"/>
  <c r="E14" i="147"/>
  <c r="C15" i="147"/>
  <c r="C17" i="147" s="1"/>
  <c r="D15" i="147"/>
  <c r="E15" i="147"/>
  <c r="C16" i="147"/>
  <c r="D16" i="147"/>
  <c r="E16" i="147"/>
  <c r="D17" i="147"/>
  <c r="E17" i="147"/>
  <c r="E10" i="146"/>
  <c r="F10" i="146"/>
  <c r="G10" i="146"/>
  <c r="H10" i="146"/>
  <c r="E11" i="146"/>
  <c r="F11" i="146"/>
  <c r="F13" i="146" s="1"/>
  <c r="G11" i="146"/>
  <c r="H11" i="146"/>
  <c r="E12" i="146"/>
  <c r="F12" i="146"/>
  <c r="G12" i="146"/>
  <c r="H12" i="146"/>
  <c r="E13" i="146"/>
  <c r="G13" i="146"/>
  <c r="H13" i="146"/>
  <c r="F14" i="146"/>
  <c r="H14" i="146"/>
  <c r="E15" i="146"/>
  <c r="F15" i="146"/>
  <c r="G15" i="146"/>
  <c r="H15" i="146"/>
  <c r="E16" i="146"/>
  <c r="E17" i="146" s="1"/>
  <c r="F16" i="146"/>
  <c r="F17" i="146" s="1"/>
  <c r="G16" i="146"/>
  <c r="H16" i="146"/>
  <c r="G17" i="146"/>
  <c r="H17" i="146"/>
  <c r="E18" i="146"/>
  <c r="E21" i="146" s="1"/>
  <c r="F18" i="146"/>
  <c r="F21" i="146" s="1"/>
  <c r="G18" i="146"/>
  <c r="H18" i="146"/>
  <c r="E19" i="146"/>
  <c r="F19" i="146"/>
  <c r="G19" i="146"/>
  <c r="H19" i="146"/>
  <c r="H21" i="146" s="1"/>
  <c r="E20" i="146"/>
  <c r="F20" i="146"/>
  <c r="G20" i="146"/>
  <c r="H20" i="146"/>
  <c r="G21" i="146"/>
  <c r="E22" i="146"/>
  <c r="E25" i="146" s="1"/>
  <c r="F22" i="146"/>
  <c r="F25" i="146" s="1"/>
  <c r="G22" i="146"/>
  <c r="H22" i="146"/>
  <c r="E23" i="146"/>
  <c r="F23" i="146"/>
  <c r="G23" i="146"/>
  <c r="H23" i="146"/>
  <c r="E24" i="146"/>
  <c r="F24" i="146"/>
  <c r="G24" i="146"/>
  <c r="H24" i="146"/>
  <c r="G25" i="146"/>
  <c r="H25" i="146"/>
  <c r="E26" i="146"/>
  <c r="E29" i="146" s="1"/>
  <c r="E32" i="146" s="1"/>
  <c r="F26" i="146"/>
  <c r="F29" i="146" s="1"/>
  <c r="F32" i="146" s="1"/>
  <c r="G26" i="146"/>
  <c r="H26" i="146"/>
  <c r="E27" i="146"/>
  <c r="F27" i="146"/>
  <c r="G27" i="146"/>
  <c r="H27" i="146"/>
  <c r="E28" i="146"/>
  <c r="F28" i="146"/>
  <c r="G28" i="146"/>
  <c r="H28" i="146"/>
  <c r="G29" i="146"/>
  <c r="H29" i="146"/>
  <c r="C2" i="146"/>
  <c r="C5" i="146" s="1"/>
  <c r="E2" i="146"/>
  <c r="E5" i="146" s="1"/>
  <c r="F2" i="146"/>
  <c r="G2" i="146"/>
  <c r="C3" i="146"/>
  <c r="E3" i="146"/>
  <c r="F3" i="146"/>
  <c r="G3" i="146"/>
  <c r="G5" i="146" s="1"/>
  <c r="C4" i="146"/>
  <c r="E4" i="146"/>
  <c r="F4" i="146"/>
  <c r="G4" i="146"/>
  <c r="F5" i="146"/>
  <c r="C6" i="146"/>
  <c r="C9" i="146" s="1"/>
  <c r="E6" i="146"/>
  <c r="E9" i="146" s="1"/>
  <c r="F6" i="146"/>
  <c r="G6" i="146"/>
  <c r="C7" i="146"/>
  <c r="E7" i="146"/>
  <c r="F7" i="146"/>
  <c r="G7" i="146"/>
  <c r="G9" i="146" s="1"/>
  <c r="C8" i="146"/>
  <c r="E8" i="146"/>
  <c r="F8" i="146"/>
  <c r="G8" i="146"/>
  <c r="F9" i="146"/>
  <c r="C13" i="146"/>
  <c r="C17" i="146"/>
  <c r="C21" i="146"/>
  <c r="C29" i="146"/>
  <c r="C30" i="146"/>
  <c r="E30" i="146"/>
  <c r="F30" i="146"/>
  <c r="G30" i="146"/>
  <c r="G32" i="146" s="1"/>
  <c r="C31" i="146"/>
  <c r="E31" i="146"/>
  <c r="F31" i="146"/>
  <c r="G31" i="146"/>
  <c r="C33" i="146"/>
  <c r="E33" i="146"/>
  <c r="E36" i="146" s="1"/>
  <c r="F33" i="146"/>
  <c r="F36" i="146" s="1"/>
  <c r="G33" i="146"/>
  <c r="G36" i="146" s="1"/>
  <c r="C34" i="146"/>
  <c r="E34" i="146"/>
  <c r="F34" i="146"/>
  <c r="G34" i="146"/>
  <c r="C35" i="146"/>
  <c r="E35" i="146"/>
  <c r="F35" i="146"/>
  <c r="G35" i="146"/>
  <c r="J4" i="143"/>
  <c r="K4" i="143"/>
  <c r="L4" i="143"/>
  <c r="J5" i="143"/>
  <c r="K5" i="143"/>
  <c r="L5" i="143"/>
  <c r="J6" i="143"/>
  <c r="K6" i="143"/>
  <c r="L6" i="143"/>
  <c r="J7" i="143"/>
  <c r="K7" i="143"/>
  <c r="L7" i="143"/>
  <c r="J4" i="142"/>
  <c r="K4" i="142"/>
  <c r="L4" i="142"/>
  <c r="J5" i="142"/>
  <c r="K5" i="142"/>
  <c r="L5" i="142"/>
  <c r="J6" i="142"/>
  <c r="K6" i="142"/>
  <c r="L6" i="142"/>
  <c r="J7" i="142"/>
  <c r="K7" i="142"/>
  <c r="L7" i="142"/>
  <c r="J4" i="144"/>
  <c r="K4" i="144"/>
  <c r="L4" i="144"/>
  <c r="J5" i="144"/>
  <c r="K5" i="144"/>
  <c r="L5" i="144"/>
  <c r="J6" i="144"/>
  <c r="K6" i="144"/>
  <c r="L6" i="144"/>
  <c r="J7" i="144"/>
  <c r="K7" i="144"/>
  <c r="L7" i="144"/>
  <c r="D27" i="112"/>
  <c r="D39" i="16"/>
  <c r="D40" i="16"/>
  <c r="D41" i="16"/>
  <c r="D38" i="16"/>
  <c r="C27" i="112"/>
  <c r="L47" i="16"/>
  <c r="K47" i="16"/>
  <c r="L46" i="16"/>
  <c r="K46" i="16"/>
  <c r="I6" i="16"/>
  <c r="I7" i="16"/>
  <c r="I8" i="16"/>
  <c r="I9" i="16"/>
  <c r="I10" i="16"/>
  <c r="I11" i="16"/>
  <c r="I12" i="16"/>
  <c r="I5" i="16"/>
  <c r="J13" i="16"/>
  <c r="J15" i="16"/>
  <c r="J16" i="16"/>
  <c r="J14" i="16"/>
  <c r="G6" i="16"/>
  <c r="G7" i="16"/>
  <c r="G8" i="16"/>
  <c r="G9" i="16"/>
  <c r="G10" i="16"/>
  <c r="G11" i="16"/>
  <c r="G12" i="16"/>
  <c r="G13" i="16"/>
  <c r="G14" i="16"/>
  <c r="G15" i="16"/>
  <c r="G16" i="16"/>
  <c r="G17" i="16"/>
  <c r="G5" i="16"/>
  <c r="F6" i="16"/>
  <c r="F7" i="16"/>
  <c r="F8" i="16"/>
  <c r="F9" i="16"/>
  <c r="F10" i="16"/>
  <c r="F11" i="16"/>
  <c r="F12" i="16"/>
  <c r="F5" i="16"/>
  <c r="L18" i="16" a="1"/>
  <c r="L18" i="16" s="1"/>
  <c r="L17" i="16"/>
  <c r="L16" i="16"/>
  <c r="M14" i="16"/>
  <c r="L14" i="16"/>
  <c r="L11" i="16"/>
  <c r="I6" i="122"/>
  <c r="I5" i="122"/>
  <c r="I4" i="122"/>
  <c r="C19" i="123"/>
  <c r="C12" i="123"/>
  <c r="C15" i="123" s="1"/>
  <c r="C17" i="123" s="1"/>
  <c r="B11" i="123"/>
  <c r="C36" i="146" l="1"/>
  <c r="C25" i="146"/>
  <c r="C32" i="146"/>
  <c r="C11" i="122"/>
  <c r="C10" i="122"/>
  <c r="G6" i="122"/>
  <c r="H6" i="122" s="1"/>
  <c r="G5" i="122"/>
  <c r="H5" i="122" s="1"/>
  <c r="G4" i="122"/>
  <c r="C15" i="122" s="1"/>
  <c r="H4" i="122" l="1"/>
  <c r="G12" i="122"/>
  <c r="C16" i="122" l="1"/>
  <c r="H12" i="122"/>
  <c r="C19" i="122" l="1"/>
  <c r="C17" i="122"/>
  <c r="E17" i="55" l="1"/>
  <c r="O44" i="121"/>
  <c r="O45" i="121"/>
  <c r="O64" i="121"/>
  <c r="O63" i="121"/>
  <c r="O62" i="121"/>
  <c r="O61" i="121"/>
  <c r="O60" i="121"/>
  <c r="O59" i="121"/>
  <c r="O58" i="121"/>
  <c r="O57" i="121"/>
  <c r="O56" i="121"/>
  <c r="O55" i="121"/>
  <c r="O49" i="121"/>
  <c r="O48" i="121"/>
  <c r="O47" i="121"/>
  <c r="O46" i="121"/>
  <c r="O43" i="121"/>
  <c r="O42" i="121"/>
  <c r="O41" i="121"/>
  <c r="O40" i="121"/>
  <c r="K20" i="121" l="1"/>
  <c r="E20" i="121"/>
  <c r="F20" i="121" s="1"/>
  <c r="L20" i="121" s="1"/>
  <c r="K19" i="121"/>
  <c r="E19" i="121"/>
  <c r="F19" i="121" s="1"/>
  <c r="K18" i="121"/>
  <c r="E18" i="121"/>
  <c r="F18" i="121" s="1"/>
  <c r="K17" i="121"/>
  <c r="E17" i="121"/>
  <c r="F17" i="121" s="1"/>
  <c r="K16" i="121"/>
  <c r="E16" i="121"/>
  <c r="F16" i="121" s="1"/>
  <c r="L16" i="121" s="1"/>
  <c r="K15" i="121"/>
  <c r="E15" i="121"/>
  <c r="F15" i="121" s="1"/>
  <c r="K14" i="121"/>
  <c r="E14" i="121"/>
  <c r="F14" i="121" s="1"/>
  <c r="K13" i="121"/>
  <c r="E13" i="121"/>
  <c r="F13" i="121" s="1"/>
  <c r="K12" i="121"/>
  <c r="E12" i="121"/>
  <c r="F12" i="121" s="1"/>
  <c r="K11" i="121"/>
  <c r="E11" i="121"/>
  <c r="F11" i="121" s="1"/>
  <c r="K10" i="121"/>
  <c r="E10" i="121"/>
  <c r="F10" i="121" s="1"/>
  <c r="J10" i="121" s="1"/>
  <c r="K9" i="121"/>
  <c r="E9" i="121"/>
  <c r="F9" i="121" s="1"/>
  <c r="O34" i="121"/>
  <c r="O33" i="121"/>
  <c r="O32" i="121"/>
  <c r="O31" i="121"/>
  <c r="O30" i="121"/>
  <c r="O29" i="121"/>
  <c r="O28" i="121"/>
  <c r="O27" i="121"/>
  <c r="O26" i="121"/>
  <c r="O25" i="121"/>
  <c r="C28" i="16"/>
  <c r="E47" i="16"/>
  <c r="E46" i="16"/>
  <c r="F30" i="16"/>
  <c r="F29" i="16"/>
  <c r="F28" i="16"/>
  <c r="F27" i="16"/>
  <c r="H26" i="16"/>
  <c r="F26" i="16"/>
  <c r="C27" i="16"/>
  <c r="D26" i="16"/>
  <c r="L11" i="121" l="1"/>
  <c r="J11" i="121"/>
  <c r="L15" i="121"/>
  <c r="J15" i="121"/>
  <c r="J12" i="121"/>
  <c r="L12" i="121"/>
  <c r="L13" i="121"/>
  <c r="J13" i="121"/>
  <c r="L19" i="121"/>
  <c r="J19" i="121"/>
  <c r="J17" i="121"/>
  <c r="L17" i="121"/>
  <c r="J18" i="121"/>
  <c r="L18" i="121"/>
  <c r="J9" i="121"/>
  <c r="L9" i="121"/>
  <c r="J14" i="121"/>
  <c r="L14" i="121"/>
  <c r="J16" i="121"/>
  <c r="J20" i="121"/>
  <c r="D30" i="16"/>
  <c r="E30" i="16" s="1"/>
  <c r="C29" i="16"/>
  <c r="D29" i="33" l="1" a="1"/>
  <c r="D29" i="33" s="1"/>
  <c r="G29" i="33" s="1" a="1"/>
  <c r="G29" i="33" s="1"/>
  <c r="I5" i="55"/>
  <c r="E6" i="55"/>
  <c r="E7" i="55"/>
  <c r="E8" i="55"/>
  <c r="E9" i="55"/>
  <c r="E5" i="55"/>
  <c r="E11" i="55" s="1"/>
  <c r="G19" i="53" a="1"/>
  <c r="G19" i="53" s="1"/>
  <c r="G16" i="53" a="1"/>
  <c r="G16" i="53" s="1"/>
  <c r="G9" i="53" a="1"/>
  <c r="G9" i="53" s="1"/>
  <c r="K3" i="53" a="1"/>
  <c r="K3" i="53" s="1"/>
  <c r="G3" i="53" a="1"/>
  <c r="G4" i="53" s="1"/>
  <c r="D56" i="33" a="1"/>
  <c r="D57" i="33" s="1"/>
  <c r="N33" i="26"/>
  <c r="N32" i="26"/>
  <c r="N31" i="26"/>
  <c r="N23" i="26"/>
  <c r="N22" i="26"/>
  <c r="N21" i="26"/>
  <c r="N24" i="26" s="1"/>
  <c r="I19" i="53" l="1"/>
  <c r="H19" i="53"/>
  <c r="I16" i="53"/>
  <c r="H16" i="53"/>
  <c r="G13" i="53"/>
  <c r="G11" i="53"/>
  <c r="G12" i="53"/>
  <c r="G10" i="53"/>
  <c r="K4" i="53"/>
  <c r="G3" i="53"/>
  <c r="G5" i="53"/>
  <c r="E29" i="33" a="1"/>
  <c r="E29" i="33" s="1"/>
  <c r="D60" i="33"/>
  <c r="D59" i="33"/>
  <c r="D58" i="33"/>
  <c r="D56" i="33"/>
  <c r="N34" i="26"/>
  <c r="E56" i="33" l="1" a="1"/>
  <c r="E56" i="33" l="1"/>
  <c r="E60" i="33"/>
  <c r="E59" i="33"/>
  <c r="E57" i="33"/>
  <c r="E58" i="33"/>
  <c r="B39" i="26" l="1"/>
  <c r="B31" i="26"/>
  <c r="B23" i="26"/>
  <c r="P15" i="26"/>
  <c r="P14" i="26"/>
  <c r="G8" i="26"/>
  <c r="P7" i="26"/>
  <c r="P6" i="26"/>
  <c r="G5" i="26"/>
  <c r="E28" i="18" l="1"/>
  <c r="F28" i="18" s="1"/>
  <c r="E27" i="18"/>
  <c r="F27" i="18" s="1"/>
  <c r="E26" i="18"/>
  <c r="F26" i="18" s="1"/>
  <c r="E25" i="18"/>
  <c r="F25" i="18" s="1"/>
  <c r="E24" i="18"/>
  <c r="F24" i="18" s="1"/>
  <c r="E23" i="18"/>
  <c r="F23" i="18" s="1"/>
  <c r="E22" i="18"/>
  <c r="F22" i="18" s="1"/>
  <c r="E21" i="18"/>
  <c r="F21" i="18" s="1"/>
  <c r="E20" i="18"/>
  <c r="F20" i="18" s="1"/>
  <c r="E19" i="18"/>
  <c r="F19" i="18" s="1"/>
  <c r="E18" i="18"/>
  <c r="F18" i="18" s="1"/>
  <c r="E17" i="18"/>
  <c r="F17" i="18" s="1"/>
  <c r="E16" i="18"/>
  <c r="F16" i="18" s="1"/>
  <c r="E15" i="18"/>
  <c r="F15" i="18" s="1"/>
  <c r="E14" i="18"/>
  <c r="F14" i="18" s="1"/>
  <c r="E13" i="18"/>
  <c r="F13" i="18" s="1"/>
  <c r="E12" i="18"/>
  <c r="I21" i="18" l="1"/>
  <c r="F12" i="18"/>
  <c r="I22" i="18" s="1"/>
  <c r="F41" i="16" l="1"/>
  <c r="F40" i="16"/>
  <c r="F38" i="16"/>
  <c r="F39" i="16"/>
  <c r="E41" i="16"/>
  <c r="E40" i="16"/>
  <c r="E39" i="16"/>
  <c r="E38" i="16"/>
  <c r="E9" i="16"/>
  <c r="N16" i="16"/>
  <c r="M16" i="16"/>
  <c r="M18"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IT Academy</author>
  </authors>
  <commentList>
    <comment ref="E5" authorId="0" shapeId="0" xr:uid="{00000000-0006-0000-0100-000001000000}">
      <text>
        <r>
          <rPr>
            <b/>
            <sz val="9"/>
            <color indexed="81"/>
            <rFont val="Tahoma"/>
            <family val="2"/>
            <charset val="238"/>
          </rPr>
          <t>IT Academy:</t>
        </r>
        <r>
          <rPr>
            <sz val="9"/>
            <color indexed="81"/>
            <rFont val="Tahoma"/>
            <family val="2"/>
            <charset val="238"/>
          </rPr>
          <t xml:space="preserve">
Číslo</t>
        </r>
      </text>
    </comment>
    <comment ref="E6" authorId="0" shapeId="0" xr:uid="{00000000-0006-0000-0100-000002000000}">
      <text>
        <r>
          <rPr>
            <b/>
            <sz val="9"/>
            <color indexed="81"/>
            <rFont val="Tahoma"/>
            <family val="2"/>
            <charset val="238"/>
          </rPr>
          <t>IT Academy:</t>
        </r>
        <r>
          <rPr>
            <sz val="9"/>
            <color indexed="81"/>
            <rFont val="Tahoma"/>
            <family val="2"/>
            <charset val="238"/>
          </rPr>
          <t xml:space="preserve">
Text</t>
        </r>
      </text>
    </comment>
    <comment ref="E7" authorId="0" shapeId="0" xr:uid="{00000000-0006-0000-0100-000003000000}">
      <text>
        <r>
          <rPr>
            <b/>
            <sz val="9"/>
            <color indexed="81"/>
            <rFont val="Tahoma"/>
            <family val="2"/>
            <charset val="238"/>
          </rPr>
          <t>IT Academy:</t>
        </r>
        <r>
          <rPr>
            <sz val="9"/>
            <color indexed="81"/>
            <rFont val="Tahoma"/>
            <family val="2"/>
            <charset val="238"/>
          </rPr>
          <t xml:space="preserve">
Číslo formátované ako text</t>
        </r>
      </text>
    </comment>
    <comment ref="E8" authorId="0" shapeId="0" xr:uid="{00000000-0006-0000-0100-000004000000}">
      <text>
        <r>
          <rPr>
            <b/>
            <sz val="9"/>
            <color indexed="81"/>
            <rFont val="Tahoma"/>
            <family val="2"/>
            <charset val="238"/>
          </rPr>
          <t>IT Academy:</t>
        </r>
        <r>
          <rPr>
            <sz val="9"/>
            <color indexed="81"/>
            <rFont val="Tahoma"/>
            <family val="2"/>
            <charset val="238"/>
          </rPr>
          <t xml:space="preserve">
Číslo upravené pomocou transformácie na text</t>
        </r>
      </text>
    </comment>
    <comment ref="E9" authorId="0" shapeId="0" xr:uid="{00000000-0006-0000-0100-000005000000}">
      <text>
        <r>
          <rPr>
            <b/>
            <sz val="9"/>
            <color indexed="81"/>
            <rFont val="Tahoma"/>
            <family val="2"/>
            <charset val="238"/>
          </rPr>
          <t>IT Academy:</t>
        </r>
        <r>
          <rPr>
            <sz val="9"/>
            <color indexed="81"/>
            <rFont val="Tahoma"/>
            <family val="2"/>
            <charset val="238"/>
          </rPr>
          <t xml:space="preserve">
Vzorec =5+5</t>
        </r>
      </text>
    </comment>
    <comment ref="E10" authorId="0" shapeId="0" xr:uid="{00000000-0006-0000-0100-000006000000}">
      <text>
        <r>
          <rPr>
            <b/>
            <sz val="9"/>
            <color indexed="81"/>
            <rFont val="Tahoma"/>
            <family val="2"/>
            <charset val="238"/>
          </rPr>
          <t>IT Academy:</t>
        </r>
        <r>
          <rPr>
            <sz val="9"/>
            <color indexed="81"/>
            <rFont val="Tahoma"/>
            <family val="2"/>
            <charset val="238"/>
          </rPr>
          <t xml:space="preserve">
Vzorec =5+5
upravený o transformáciu na text</t>
        </r>
      </text>
    </comment>
    <comment ref="B21" authorId="0" shapeId="0" xr:uid="{00000000-0006-0000-0100-00000C000000}">
      <text>
        <r>
          <rPr>
            <b/>
            <sz val="9"/>
            <color indexed="81"/>
            <rFont val="Tahoma"/>
            <family val="2"/>
            <charset val="238"/>
          </rPr>
          <t>IT Academy:</t>
        </r>
        <r>
          <rPr>
            <sz val="9"/>
            <color indexed="81"/>
            <rFont val="Tahoma"/>
            <family val="2"/>
            <charset val="238"/>
          </rPr>
          <t xml:space="preserve">
Prekonvertuje hodnotu na text v špecifickom číselnom formáte.</t>
        </r>
      </text>
    </comment>
    <comment ref="B34" authorId="0" shapeId="0" xr:uid="{00000000-0006-0000-0100-00000D000000}">
      <text>
        <r>
          <rPr>
            <b/>
            <sz val="9"/>
            <color indexed="81"/>
            <rFont val="Tahoma"/>
            <family val="2"/>
            <charset val="238"/>
          </rPr>
          <t>IT Academy:</t>
        </r>
        <r>
          <rPr>
            <sz val="9"/>
            <color indexed="81"/>
            <rFont val="Tahoma"/>
            <family val="2"/>
            <charset val="238"/>
          </rPr>
          <t xml:space="preserve">
Odstráni z textu všetky nadbytočné medzery</t>
        </r>
      </text>
    </comment>
    <comment ref="D34" authorId="0" shapeId="0" xr:uid="{00000000-0006-0000-0100-00000E000000}">
      <text>
        <r>
          <rPr>
            <b/>
            <sz val="9"/>
            <color indexed="81"/>
            <rFont val="Tahoma"/>
            <family val="2"/>
            <charset val="238"/>
          </rPr>
          <t>IT Academy:</t>
        </r>
        <r>
          <rPr>
            <sz val="9"/>
            <color indexed="81"/>
            <rFont val="Tahoma"/>
            <family val="2"/>
            <charset val="238"/>
          </rPr>
          <t xml:space="preserve">
Vráti znak, ktorého kódom je dané číslo</t>
        </r>
      </text>
    </comment>
    <comment ref="B35" authorId="0" shapeId="0" xr:uid="{00000000-0006-0000-0100-00000F000000}">
      <text>
        <r>
          <rPr>
            <b/>
            <sz val="9"/>
            <color indexed="81"/>
            <rFont val="Tahoma"/>
            <family val="2"/>
            <charset val="238"/>
          </rPr>
          <t>IT Academy:</t>
        </r>
        <r>
          <rPr>
            <sz val="9"/>
            <color indexed="81"/>
            <rFont val="Tahoma"/>
            <family val="2"/>
            <charset val="238"/>
          </rPr>
          <t xml:space="preserve">
Odstráni z textu txv "Nonprinting" znaky (asci hodnota znaku 1-35)</t>
        </r>
      </text>
    </comment>
    <comment ref="D35" authorId="0" shapeId="0" xr:uid="{00000000-0006-0000-0100-000010000000}">
      <text>
        <r>
          <rPr>
            <b/>
            <sz val="9"/>
            <color indexed="81"/>
            <rFont val="Tahoma"/>
            <family val="2"/>
            <charset val="238"/>
          </rPr>
          <t>IT Academy:</t>
        </r>
        <r>
          <rPr>
            <sz val="9"/>
            <color indexed="81"/>
            <rFont val="Tahoma"/>
            <family val="2"/>
            <charset val="238"/>
          </rPr>
          <t xml:space="preserve">
Vráti numerický kód prvého znaku v textovom reťazci.</t>
        </r>
      </text>
    </comment>
    <comment ref="B45" authorId="0" shapeId="0" xr:uid="{00000000-0006-0000-0100-000018000000}">
      <text>
        <r>
          <rPr>
            <b/>
            <sz val="9"/>
            <color indexed="81"/>
            <rFont val="Tahoma"/>
            <family val="2"/>
            <charset val="238"/>
          </rPr>
          <t>IT Academy:</t>
        </r>
        <r>
          <rPr>
            <sz val="9"/>
            <color indexed="81"/>
            <rFont val="Tahoma"/>
            <family val="2"/>
            <charset val="238"/>
          </rPr>
          <t xml:space="preserve">
Zopakuje text toľkokrát, koľko je určené</t>
        </r>
      </text>
    </comment>
    <comment ref="H46" authorId="0" shapeId="0" xr:uid="{DA94D7C3-DEAA-4C3D-A83C-E7A931960D63}">
      <text>
        <r>
          <rPr>
            <b/>
            <sz val="9"/>
            <color indexed="81"/>
            <rFont val="Tahoma"/>
            <family val="2"/>
            <charset val="238"/>
          </rPr>
          <t>IT Academy:</t>
        </r>
        <r>
          <rPr>
            <sz val="9"/>
            <color indexed="81"/>
            <rFont val="Tahoma"/>
            <family val="2"/>
            <charset val="238"/>
          </rPr>
          <t xml:space="preserve">
Prekonvertuje textový reťazec, ktorý vyjadruje číslo, na príslušné číslo.</t>
        </r>
      </text>
    </comment>
    <comment ref="H47" authorId="0" shapeId="0" xr:uid="{D29AE475-6C40-4EDF-9478-9B037DFFA428}">
      <text>
        <r>
          <rPr>
            <b/>
            <sz val="9"/>
            <color indexed="81"/>
            <rFont val="Tahoma"/>
            <family val="2"/>
            <charset val="238"/>
          </rPr>
          <t>IT Academy:</t>
        </r>
        <r>
          <rPr>
            <sz val="9"/>
            <color indexed="81"/>
            <rFont val="Tahoma"/>
            <family val="2"/>
            <charset val="238"/>
          </rPr>
          <t xml:space="preserve">
Konvertuje číslo do textového formátu a priradí symbol meny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Miroslav Reiter</author>
  </authors>
  <commentList>
    <comment ref="K4" authorId="0" shapeId="0" xr:uid="{B773E565-CF7B-435E-9D8A-EF49E7294E1E}">
      <text>
        <r>
          <rPr>
            <b/>
            <sz val="9"/>
            <color indexed="81"/>
            <rFont val="Segoe UI"/>
            <family val="2"/>
            <charset val="238"/>
          </rPr>
          <t>Miroslav Reiter:</t>
        </r>
        <r>
          <rPr>
            <sz val="9"/>
            <color indexed="81"/>
            <rFont val="Segoe UI"/>
            <family val="2"/>
            <charset val="238"/>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IT Academy</author>
  </authors>
  <commentList>
    <comment ref="K16" authorId="0" shapeId="0" xr:uid="{0B218481-E594-4F9D-97A3-9F053BBAFD0A}">
      <text>
        <r>
          <rPr>
            <b/>
            <sz val="9"/>
            <color indexed="81"/>
            <rFont val="Tahoma"/>
            <family val="2"/>
            <charset val="238"/>
          </rPr>
          <t>IT Academy:</t>
        </r>
        <r>
          <rPr>
            <sz val="9"/>
            <color indexed="81"/>
            <rFont val="Tahoma"/>
            <family val="2"/>
            <charset val="238"/>
          </rPr>
          <t xml:space="preserve">
miestnosť + nb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Windows User</author>
    <author>Ivka</author>
  </authors>
  <commentList>
    <comment ref="B2" authorId="0" shapeId="0" xr:uid="{00000000-0006-0000-1000-000001000000}">
      <text>
        <r>
          <rPr>
            <b/>
            <sz val="9"/>
            <color indexed="81"/>
            <rFont val="Tahoma"/>
            <family val="2"/>
            <charset val="238"/>
          </rPr>
          <t>Windows User:</t>
        </r>
        <r>
          <rPr>
            <sz val="9"/>
            <color indexed="81"/>
            <rFont val="Tahoma"/>
            <family val="2"/>
            <charset val="238"/>
          </rPr>
          <t xml:space="preserve">
Gool Seek
Riešiteľ</t>
        </r>
      </text>
    </comment>
    <comment ref="K2" authorId="0" shapeId="0" xr:uid="{00000000-0006-0000-1000-000002000000}">
      <text>
        <r>
          <rPr>
            <b/>
            <sz val="9"/>
            <color indexed="81"/>
            <rFont val="Tahoma"/>
            <family val="2"/>
            <charset val="238"/>
          </rPr>
          <t>Windows User:</t>
        </r>
        <r>
          <rPr>
            <sz val="9"/>
            <color indexed="81"/>
            <rFont val="Tahoma"/>
            <family val="2"/>
            <charset val="238"/>
          </rPr>
          <t xml:space="preserve">
Gool Seek
Riešiteľ</t>
        </r>
      </text>
    </comment>
    <comment ref="O6" authorId="1" shapeId="0" xr:uid="{00000000-0006-0000-1000-000003000000}">
      <text>
        <r>
          <rPr>
            <b/>
            <sz val="9"/>
            <color indexed="81"/>
            <rFont val="Tahoma"/>
            <family val="2"/>
            <charset val="238"/>
          </rPr>
          <t>IT Academy:</t>
        </r>
        <r>
          <rPr>
            <sz val="9"/>
            <color indexed="81"/>
            <rFont val="Tahoma"/>
            <family val="2"/>
            <charset val="238"/>
          </rPr>
          <t xml:space="preserve">
85, 86, 87 -&gt; 82</t>
        </r>
      </text>
    </comment>
    <comment ref="B12" authorId="0" shapeId="0" xr:uid="{00000000-0006-0000-1000-000004000000}">
      <text>
        <r>
          <rPr>
            <b/>
            <sz val="9"/>
            <color indexed="81"/>
            <rFont val="Tahoma"/>
            <family val="2"/>
            <charset val="238"/>
          </rPr>
          <t>Windows User:</t>
        </r>
        <r>
          <rPr>
            <sz val="9"/>
            <color indexed="81"/>
            <rFont val="Tahoma"/>
            <family val="2"/>
            <charset val="238"/>
          </rPr>
          <t xml:space="preserve">
Gool Seek
Riešiteľ</t>
        </r>
      </text>
    </comment>
    <comment ref="K17" authorId="0" shapeId="0" xr:uid="{5B2E3B77-BD83-4942-8E04-980A517F2E54}">
      <text>
        <r>
          <rPr>
            <b/>
            <sz val="9"/>
            <color indexed="81"/>
            <rFont val="Tahoma"/>
            <family val="2"/>
            <charset val="238"/>
          </rPr>
          <t>Windows User:</t>
        </r>
        <r>
          <rPr>
            <sz val="9"/>
            <color indexed="81"/>
            <rFont val="Tahoma"/>
            <family val="2"/>
            <charset val="238"/>
          </rPr>
          <t xml:space="preserve">
Gool Seek
Riešiteľ</t>
        </r>
      </text>
    </comment>
    <comment ref="B18" authorId="0" shapeId="0" xr:uid="{00000000-0006-0000-1000-000005000000}">
      <text>
        <r>
          <rPr>
            <b/>
            <sz val="9"/>
            <color indexed="81"/>
            <rFont val="Tahoma"/>
            <family val="2"/>
            <charset val="238"/>
          </rPr>
          <t>Windows User:</t>
        </r>
        <r>
          <rPr>
            <sz val="9"/>
            <color indexed="81"/>
            <rFont val="Tahoma"/>
            <family val="2"/>
            <charset val="238"/>
          </rPr>
          <t xml:space="preserve">
Interest Rate</t>
        </r>
      </text>
    </comment>
    <comment ref="D18" authorId="0" shapeId="0" xr:uid="{00000000-0006-0000-1000-000006000000}">
      <text>
        <r>
          <rPr>
            <b/>
            <sz val="9"/>
            <color indexed="81"/>
            <rFont val="Tahoma"/>
            <family val="2"/>
            <charset val="238"/>
          </rPr>
          <t>Windows User:</t>
        </r>
        <r>
          <rPr>
            <sz val="9"/>
            <color indexed="81"/>
            <rFont val="Tahoma"/>
            <family val="2"/>
            <charset val="238"/>
          </rPr>
          <t xml:space="preserve">
No. Of payments</t>
        </r>
      </text>
    </comment>
    <comment ref="F18" authorId="0" shapeId="0" xr:uid="{00000000-0006-0000-1000-000007000000}">
      <text>
        <r>
          <rPr>
            <b/>
            <sz val="9"/>
            <color indexed="81"/>
            <rFont val="Tahoma"/>
            <family val="2"/>
            <charset val="238"/>
          </rPr>
          <t>Windows User:</t>
        </r>
        <r>
          <rPr>
            <sz val="9"/>
            <color indexed="81"/>
            <rFont val="Tahoma"/>
            <family val="2"/>
            <charset val="238"/>
          </rPr>
          <t xml:space="preserve">
Loan amount</t>
        </r>
      </text>
    </comment>
    <comment ref="B26" authorId="0" shapeId="0" xr:uid="{00000000-0006-0000-1000-000008000000}">
      <text>
        <r>
          <rPr>
            <b/>
            <sz val="9"/>
            <color indexed="81"/>
            <rFont val="Tahoma"/>
            <family val="2"/>
            <charset val="238"/>
          </rPr>
          <t>Windows User:</t>
        </r>
        <r>
          <rPr>
            <sz val="9"/>
            <color indexed="81"/>
            <rFont val="Tahoma"/>
            <family val="2"/>
            <charset val="238"/>
          </rPr>
          <t xml:space="preserve">
Interest Rate</t>
        </r>
      </text>
    </comment>
    <comment ref="D26" authorId="0" shapeId="0" xr:uid="{00000000-0006-0000-1000-000009000000}">
      <text>
        <r>
          <rPr>
            <b/>
            <sz val="9"/>
            <color indexed="81"/>
            <rFont val="Tahoma"/>
            <family val="2"/>
            <charset val="238"/>
          </rPr>
          <t>Windows User:</t>
        </r>
        <r>
          <rPr>
            <sz val="9"/>
            <color indexed="81"/>
            <rFont val="Tahoma"/>
            <family val="2"/>
            <charset val="238"/>
          </rPr>
          <t xml:space="preserve">
No. Of payments</t>
        </r>
      </text>
    </comment>
    <comment ref="F26" authorId="0" shapeId="0" xr:uid="{00000000-0006-0000-1000-00000A000000}">
      <text>
        <r>
          <rPr>
            <b/>
            <sz val="9"/>
            <color indexed="81"/>
            <rFont val="Tahoma"/>
            <family val="2"/>
            <charset val="238"/>
          </rPr>
          <t>Windows User:</t>
        </r>
        <r>
          <rPr>
            <sz val="9"/>
            <color indexed="81"/>
            <rFont val="Tahoma"/>
            <family val="2"/>
            <charset val="238"/>
          </rPr>
          <t xml:space="preserve">
Loan amount</t>
        </r>
      </text>
    </comment>
    <comment ref="B34" authorId="0" shapeId="0" xr:uid="{00000000-0006-0000-1000-00000B000000}">
      <text>
        <r>
          <rPr>
            <b/>
            <sz val="9"/>
            <color indexed="81"/>
            <rFont val="Tahoma"/>
            <family val="2"/>
            <charset val="238"/>
          </rPr>
          <t>Windows User:</t>
        </r>
        <r>
          <rPr>
            <sz val="9"/>
            <color indexed="81"/>
            <rFont val="Tahoma"/>
            <family val="2"/>
            <charset val="238"/>
          </rPr>
          <t xml:space="preserve">
Interest Rate</t>
        </r>
      </text>
    </comment>
    <comment ref="D34" authorId="0" shapeId="0" xr:uid="{00000000-0006-0000-1000-00000C000000}">
      <text>
        <r>
          <rPr>
            <b/>
            <sz val="9"/>
            <color indexed="81"/>
            <rFont val="Tahoma"/>
            <family val="2"/>
            <charset val="238"/>
          </rPr>
          <t>Windows User:</t>
        </r>
        <r>
          <rPr>
            <sz val="9"/>
            <color indexed="81"/>
            <rFont val="Tahoma"/>
            <family val="2"/>
            <charset val="238"/>
          </rPr>
          <t xml:space="preserve">
No. Of payments</t>
        </r>
      </text>
    </comment>
    <comment ref="F34" authorId="0" shapeId="0" xr:uid="{00000000-0006-0000-1000-00000D000000}">
      <text>
        <r>
          <rPr>
            <b/>
            <sz val="9"/>
            <color indexed="81"/>
            <rFont val="Tahoma"/>
            <family val="2"/>
            <charset val="238"/>
          </rPr>
          <t>Windows User:</t>
        </r>
        <r>
          <rPr>
            <sz val="9"/>
            <color indexed="81"/>
            <rFont val="Tahoma"/>
            <family val="2"/>
            <charset val="238"/>
          </rPr>
          <t xml:space="preserve">
Loan amount</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untries" type="4" refreshedVersion="0" background="1">
    <webPr xml="1" sourceData="1" parsePre="1" consecutive="1" url="C:\Users\IT Academy\Desktop\countries.xml" htmlTables="1"/>
  </connection>
  <connection id="2" xr16:uid="{00000000-0015-0000-FFFF-FFFF01000000}" name="countries1" type="4" refreshedVersion="0" background="1">
    <webPr xml="1" sourceData="1" parsePre="1" consecutive="1" url="C:\Users\IT Academy\Desktop\countries.xml" htmlTables="1"/>
  </connection>
  <connection id="3" xr16:uid="{00000000-0015-0000-FFFF-FFFF02000000}" name="countries2" type="4" refreshedVersion="0" background="1">
    <webPr xml="1" sourceData="1" parsePre="1" consecutive="1" url="C:\Users\IT Academy\Desktop\countries.xml" htmlTables="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<sst xmlns="http://schemas.openxmlformats.org/spreadsheetml/2006/main" count="64321" uniqueCount="19766">
  <si>
    <t>Zakázanie pridávania, odstraňovania, zobrazovania alebo skrývanie hárkov</t>
  </si>
  <si>
    <t>E</t>
  </si>
  <si>
    <t>D</t>
  </si>
  <si>
    <t>C</t>
  </si>
  <si>
    <t>B</t>
  </si>
  <si>
    <t>A</t>
  </si>
  <si>
    <t>Lektor:</t>
  </si>
  <si>
    <t>Počet</t>
  </si>
  <si>
    <t>X</t>
  </si>
  <si>
    <t>ISTEXT</t>
  </si>
  <si>
    <t>TYPE</t>
  </si>
  <si>
    <t>CELL</t>
  </si>
  <si>
    <t>T</t>
  </si>
  <si>
    <t>Text</t>
  </si>
  <si>
    <t>62</t>
  </si>
  <si>
    <t>=5+5</t>
  </si>
  <si>
    <t>TEXT</t>
  </si>
  <si>
    <t>Predaj</t>
  </si>
  <si>
    <t>Odstraňovanie nepotrebných znakov v texte</t>
  </si>
  <si>
    <t>TRIM</t>
  </si>
  <si>
    <t>CLEAN</t>
  </si>
  <si>
    <t xml:space="preserve"> BD  168</t>
  </si>
  <si>
    <t>BD   555</t>
  </si>
  <si>
    <t xml:space="preserve">  BD 552</t>
  </si>
  <si>
    <t>REPT</t>
  </si>
  <si>
    <t>Január</t>
  </si>
  <si>
    <t>Február</t>
  </si>
  <si>
    <t>Marec</t>
  </si>
  <si>
    <t>Apríl</t>
  </si>
  <si>
    <t>Máj</t>
  </si>
  <si>
    <t>Jún</t>
  </si>
  <si>
    <t>Júl</t>
  </si>
  <si>
    <t>August</t>
  </si>
  <si>
    <t>September</t>
  </si>
  <si>
    <t>Október</t>
  </si>
  <si>
    <t>November</t>
  </si>
  <si>
    <t>December</t>
  </si>
  <si>
    <t>CHAR</t>
  </si>
  <si>
    <t>CODE</t>
  </si>
  <si>
    <t>VALUE</t>
  </si>
  <si>
    <t>DOLLAR</t>
  </si>
  <si>
    <t>=</t>
  </si>
  <si>
    <t>F</t>
  </si>
  <si>
    <t>Mesiac</t>
  </si>
  <si>
    <t>Zamestnanec</t>
  </si>
  <si>
    <t>Priemerný plat</t>
  </si>
  <si>
    <t>13 plat</t>
  </si>
  <si>
    <t>Ozembuch, Ján</t>
  </si>
  <si>
    <t>Žemlička, Ján</t>
  </si>
  <si>
    <t>Overenie obsahu bunky (text)</t>
  </si>
  <si>
    <t>Funkcia</t>
  </si>
  <si>
    <t>Typ</t>
  </si>
  <si>
    <t>Informačná</t>
  </si>
  <si>
    <t>Textová</t>
  </si>
  <si>
    <t>Hodnota</t>
  </si>
  <si>
    <t>Transformácia na text (string) sa robí pomocou aspostrofu (')</t>
  </si>
  <si>
    <t>Braňo</t>
  </si>
  <si>
    <t>NG</t>
  </si>
  <si>
    <t>OK</t>
  </si>
  <si>
    <t>POZOR</t>
  </si>
  <si>
    <t>Ako nám medzera môže zničiť databázu, tabuľku, prácu a život...</t>
  </si>
  <si>
    <t>ASCII Tabuľka</t>
  </si>
  <si>
    <t>Ho</t>
  </si>
  <si>
    <t>Celkovo</t>
  </si>
  <si>
    <t>Krstné meno</t>
  </si>
  <si>
    <t>Priezvisko</t>
  </si>
  <si>
    <t>50</t>
  </si>
  <si>
    <t>Podiel</t>
  </si>
  <si>
    <t>Dátum</t>
  </si>
  <si>
    <t>Suma</t>
  </si>
  <si>
    <t>Priemer</t>
  </si>
  <si>
    <t>Výsledok</t>
  </si>
  <si>
    <t>Zabezpečenie zošita proti prepisu alebo otvoreniu</t>
  </si>
  <si>
    <t>Súbor / Uložiť ako ... / Nástroje / Všeobecné možnosti ...</t>
  </si>
  <si>
    <t>EXCEL 2003</t>
  </si>
  <si>
    <t>Office tlačidlo / Uložiť ako ... / Nástroje / Všeobecné možnosti ...</t>
  </si>
  <si>
    <t>Zabezpečenie hárku (oblasti) proti prepisu</t>
  </si>
  <si>
    <t>Nástroje / Ochrana / Zabezpečiť hárok</t>
  </si>
  <si>
    <t>Posúdiť / Zmeny / Zabezpečiť hárok</t>
  </si>
  <si>
    <t>Obmedzenie prístupu na základe používateľa</t>
  </si>
  <si>
    <t>Obchodné meno:</t>
  </si>
  <si>
    <t>Adresa:</t>
  </si>
  <si>
    <t>IČO:</t>
  </si>
  <si>
    <t>Cena bez DPH</t>
  </si>
  <si>
    <t>Cena s DPH</t>
  </si>
  <si>
    <t>Spolu bez DPH:</t>
  </si>
  <si>
    <t>Spolu s DPH</t>
  </si>
  <si>
    <t>123</t>
  </si>
  <si>
    <t xml:space="preserve">BD 556 </t>
  </si>
  <si>
    <t>Meno</t>
  </si>
  <si>
    <t>Mesto</t>
  </si>
  <si>
    <t>Bratislava</t>
  </si>
  <si>
    <t>áno</t>
  </si>
  <si>
    <t>Žilina</t>
  </si>
  <si>
    <t>nie</t>
  </si>
  <si>
    <t>Piešťany</t>
  </si>
  <si>
    <t>Trnava</t>
  </si>
  <si>
    <t>Košice</t>
  </si>
  <si>
    <t>Prešov</t>
  </si>
  <si>
    <t>Nitra</t>
  </si>
  <si>
    <t>Martin</t>
  </si>
  <si>
    <t>Banská Bystrica</t>
  </si>
  <si>
    <t>Zelená</t>
  </si>
  <si>
    <t>Ružová</t>
  </si>
  <si>
    <t>Vytvorenie rozbaľovacieho zoznamu</t>
  </si>
  <si>
    <t>Eva</t>
  </si>
  <si>
    <t>Adam</t>
  </si>
  <si>
    <t>Celková cena</t>
  </si>
  <si>
    <t>Hľadanie riešenia Príklad 1</t>
  </si>
  <si>
    <t>1. Vzorec (=B5*E5)</t>
  </si>
  <si>
    <t>Hľadanie riešenia Príklad 3</t>
  </si>
  <si>
    <t>1. Vzorec (=AVERAGE(M6:O6))</t>
  </si>
  <si>
    <t>2. Karta údaje:</t>
  </si>
  <si>
    <t>Analýza hypotéz</t>
  </si>
  <si>
    <t>Hľadanie riešenia</t>
  </si>
  <si>
    <t>Matematika</t>
  </si>
  <si>
    <t>Angličtina</t>
  </si>
  <si>
    <t>Informatika</t>
  </si>
  <si>
    <t>3. Nastavenie riešenia:</t>
  </si>
  <si>
    <t>Nastaviť bunku: na bunku kde je 0</t>
  </si>
  <si>
    <t>Nastaviť bunku: na bunku kde je priemer</t>
  </si>
  <si>
    <t>Cieľová hodnota: 87</t>
  </si>
  <si>
    <t>Cieľová hodnota: 82</t>
  </si>
  <si>
    <t>Menená bunka: prázdna bunka</t>
  </si>
  <si>
    <t>Menená bunka: prázdna bunka informatika</t>
  </si>
  <si>
    <t>Hľadanie riešenia Príklad 2</t>
  </si>
  <si>
    <t>PMT</t>
  </si>
  <si>
    <t>Urok</t>
  </si>
  <si>
    <t>Počet platieb</t>
  </si>
  <si>
    <t>Výška úveru</t>
  </si>
  <si>
    <t>i: úrok</t>
  </si>
  <si>
    <t>n: celkový počet periód</t>
  </si>
  <si>
    <t>1. Vzorec (=PMT(B19;D19;F19))</t>
  </si>
  <si>
    <t>Nastaviť bunku: na bunku kde je výsledok</t>
  </si>
  <si>
    <t>Cieľová hodnota: -4444</t>
  </si>
  <si>
    <t>Menená bunka: počet platieb</t>
  </si>
  <si>
    <t>Základné pravidlá pre vytváranie vhodných tabuliek pre tvorbu kontingenčných tabuliek</t>
  </si>
  <si>
    <t>Údaje v tabuľke musia byť zoradené do stĺpcov</t>
  </si>
  <si>
    <t>Údaje rovnakého druhu musia byť v jednom stĺpci</t>
  </si>
  <si>
    <t>Prvý riadok tabuľky musí obsahovať názvy</t>
  </si>
  <si>
    <t>Tabuľka by nemala obsahovať žiadne voľné riadky alebo stĺpce</t>
  </si>
  <si>
    <t>Vloženie kontingenčnej tabuľky</t>
  </si>
  <si>
    <t>Údaje / Zostava kontingenčnej tabuľky a kontingenčného grafu</t>
  </si>
  <si>
    <t>Vložiť / Kontingenčná tabuľka</t>
  </si>
  <si>
    <t>Novotný, Anton</t>
  </si>
  <si>
    <t>Mika, Peret</t>
  </si>
  <si>
    <t>Fuller, Peter</t>
  </si>
  <si>
    <t>Bukovský, Karol</t>
  </si>
  <si>
    <t>Žilinská, Ivana</t>
  </si>
  <si>
    <t>Noha, Alexander</t>
  </si>
  <si>
    <t>Zisk</t>
  </si>
  <si>
    <t>Brno</t>
  </si>
  <si>
    <t>Praha</t>
  </si>
  <si>
    <t>Peter</t>
  </si>
  <si>
    <t>Tovar</t>
  </si>
  <si>
    <t>Cena</t>
  </si>
  <si>
    <t>Daň</t>
  </si>
  <si>
    <t>Množstvo</t>
  </si>
  <si>
    <t>=C70:C74*1,2</t>
  </si>
  <si>
    <t>Počítanie s maticami</t>
  </si>
  <si>
    <t>1. Vyberiem bunky, kde budú výsledné ceny</t>
  </si>
  <si>
    <t>2. Vpíšem operátor = pre zadanie vlastného vzorca</t>
  </si>
  <si>
    <t>3. Označím vedľajšie bunky, s ktorými chcem počítať</t>
  </si>
  <si>
    <t>4. Doplním vzorec a ďalšie operácie</t>
  </si>
  <si>
    <t>5. Potvrdím vzorec klávesovou skratkou CTRL + SHIFT + ENTER</t>
  </si>
  <si>
    <t>Definovanie názvu</t>
  </si>
  <si>
    <t>Nemožno meniť časť poľa !!!</t>
  </si>
  <si>
    <t>Rýchlosť výpočtu</t>
  </si>
  <si>
    <t xml:space="preserve">Správca názvov - Karta Vzorce </t>
  </si>
  <si>
    <t>Kombinácia názvov s maticami</t>
  </si>
  <si>
    <t>Netlačte tabuľky aj s chybami!!!</t>
  </si>
  <si>
    <t xml:space="preserve">                         </t>
  </si>
  <si>
    <t>2. Tlačiť</t>
  </si>
  <si>
    <t>3. Nastavenie strany</t>
  </si>
  <si>
    <t xml:space="preserve">4. Hárok </t>
  </si>
  <si>
    <t>5. Chyby v bunkách</t>
  </si>
  <si>
    <t xml:space="preserve">1. Karta súbor  </t>
  </si>
  <si>
    <t>Poprad</t>
  </si>
  <si>
    <t>Počet kusov</t>
  </si>
  <si>
    <t>Produkt1</t>
  </si>
  <si>
    <t>Produkt2</t>
  </si>
  <si>
    <t>Produkt3</t>
  </si>
  <si>
    <t>Produkt4</t>
  </si>
  <si>
    <t>Produkt5</t>
  </si>
  <si>
    <t>Pozícia</t>
  </si>
  <si>
    <t>Kontakt</t>
  </si>
  <si>
    <t>Šangala</t>
  </si>
  <si>
    <t>CEO</t>
  </si>
  <si>
    <t>Selický</t>
  </si>
  <si>
    <t>CFO</t>
  </si>
  <si>
    <t>Dlhá</t>
  </si>
  <si>
    <t>CTO</t>
  </si>
  <si>
    <t>Skladom</t>
  </si>
  <si>
    <t>Poznámka</t>
  </si>
  <si>
    <t>ok</t>
  </si>
  <si>
    <t>Celková cena:</t>
  </si>
  <si>
    <t>Email</t>
  </si>
  <si>
    <t>Produkt 1</t>
  </si>
  <si>
    <t>Provízia</t>
  </si>
  <si>
    <t>0905123123</t>
  </si>
  <si>
    <t>Krajina</t>
  </si>
  <si>
    <t>Predajca</t>
  </si>
  <si>
    <t>Čiastka objednávky</t>
  </si>
  <si>
    <t>ČísloObjednávky</t>
  </si>
  <si>
    <t>Rok</t>
  </si>
  <si>
    <t>Veľká Británia</t>
  </si>
  <si>
    <t>Buchanan</t>
  </si>
  <si>
    <t>Suyama</t>
  </si>
  <si>
    <t>USA</t>
  </si>
  <si>
    <t>Peacock</t>
  </si>
  <si>
    <t>Leverling</t>
  </si>
  <si>
    <t>Dodsworth</t>
  </si>
  <si>
    <t>Davolio</t>
  </si>
  <si>
    <t>Callahan</t>
  </si>
  <si>
    <t>Fuller</t>
  </si>
  <si>
    <t>King</t>
  </si>
  <si>
    <t>Hľadanie riešenia Príklad 4</t>
  </si>
  <si>
    <t>Produkt</t>
  </si>
  <si>
    <t>Notebook MSI</t>
  </si>
  <si>
    <t>Myška A4</t>
  </si>
  <si>
    <t>Tlačiareň HP</t>
  </si>
  <si>
    <t>&lt;-- 13000</t>
  </si>
  <si>
    <t>Môžeme si dovoliť 3 tlačiarne?</t>
  </si>
  <si>
    <t>Osnova:</t>
  </si>
  <si>
    <t>Pravé tlačidlo myši/Tabuľka</t>
  </si>
  <si>
    <t>Gary Miller</t>
  </si>
  <si>
    <t>gary miller</t>
  </si>
  <si>
    <t>James Willard</t>
  </si>
  <si>
    <t>James willard</t>
  </si>
  <si>
    <t>Richard Elliot</t>
  </si>
  <si>
    <t>Richard elliot</t>
  </si>
  <si>
    <t>Robert Spear</t>
  </si>
  <si>
    <t>Robert Junior Spear</t>
  </si>
  <si>
    <t>Roger Mun</t>
  </si>
  <si>
    <t>Paul Garza</t>
  </si>
  <si>
    <t>paul Garza</t>
  </si>
  <si>
    <t>Robert Marquez</t>
  </si>
  <si>
    <t>Robert marquez</t>
  </si>
  <si>
    <t>Natalie Porter</t>
  </si>
  <si>
    <t>natalie porter</t>
  </si>
  <si>
    <t>Kim West</t>
  </si>
  <si>
    <t>Kim west</t>
  </si>
  <si>
    <t>Kim Sophie West</t>
  </si>
  <si>
    <t>Woman / Man</t>
  </si>
  <si>
    <t>Gary</t>
  </si>
  <si>
    <t>Watch-W</t>
  </si>
  <si>
    <t>James</t>
  </si>
  <si>
    <t>Scarf-M</t>
  </si>
  <si>
    <t>Richard</t>
  </si>
  <si>
    <t>Shirt-M</t>
  </si>
  <si>
    <t>Robert</t>
  </si>
  <si>
    <t>Roger</t>
  </si>
  <si>
    <t>Scarf-W</t>
  </si>
  <si>
    <t>Paul</t>
  </si>
  <si>
    <t>Watch-M</t>
  </si>
  <si>
    <t>Natalie</t>
  </si>
  <si>
    <t>Shirt-W</t>
  </si>
  <si>
    <t>Kim</t>
  </si>
  <si>
    <t>Karta Údaje/Nástroje pre údaje</t>
  </si>
  <si>
    <t>EXCEL 2007-2019</t>
  </si>
  <si>
    <t>Celé meno</t>
  </si>
  <si>
    <t>Iniciály</t>
  </si>
  <si>
    <t>Správny tvar</t>
  </si>
  <si>
    <r>
      <t xml:space="preserve">Karta Údaje / Overenie údajov / Overenie údajov ...                                                                do položky povoliť treba nastaviť </t>
    </r>
    <r>
      <rPr>
        <b/>
        <u/>
        <sz val="12"/>
        <color theme="0"/>
        <rFont val="Calibri"/>
        <family val="2"/>
        <charset val="238"/>
        <scheme val="minor"/>
      </rPr>
      <t>zoznam</t>
    </r>
  </si>
  <si>
    <t>EXCEL 2010-2019</t>
  </si>
  <si>
    <t>Ladislav</t>
  </si>
  <si>
    <t>Watch</t>
  </si>
  <si>
    <t>Scarf</t>
  </si>
  <si>
    <t>Shirt</t>
  </si>
  <si>
    <t>Bardejov</t>
  </si>
  <si>
    <t>NÁZOV</t>
  </si>
  <si>
    <t>TRŽBY</t>
  </si>
  <si>
    <t>ZISK</t>
  </si>
  <si>
    <t>AKTÍVA</t>
  </si>
  <si>
    <t>SPLATNÁ DAŇ</t>
  </si>
  <si>
    <t>ZVEREJNENÉ</t>
  </si>
  <si>
    <t>Slovak Telekom, a.s.</t>
  </si>
  <si>
    <t>730 775 000 € </t>
  </si>
  <si>
    <t>143 529 000 €</t>
  </si>
  <si>
    <t>1 633 442 000 €</t>
  </si>
  <si>
    <t>49 984 000 €</t>
  </si>
  <si>
    <t>Orange Slovensko, a.s.</t>
  </si>
  <si>
    <t>543 096 000 € </t>
  </si>
  <si>
    <t>70 695 000 €</t>
  </si>
  <si>
    <t>920 085 000 €</t>
  </si>
  <si>
    <t>21 964 000 €</t>
  </si>
  <si>
    <t>AT&amp;T Global Network Services Slovakia, s.r.o.</t>
  </si>
  <si>
    <t>178 793 668 € </t>
  </si>
  <si>
    <t>5 163 385 €</t>
  </si>
  <si>
    <t>114 644 565 €</t>
  </si>
  <si>
    <t>947 567 €</t>
  </si>
  <si>
    <t>SWAN, a.s.</t>
  </si>
  <si>
    <t>-</t>
  </si>
  <si>
    <t>46 726 618 € </t>
  </si>
  <si>
    <t>1 399 168 €</t>
  </si>
  <si>
    <t>158 548 045 €</t>
  </si>
  <si>
    <t>Towercom, a. s.</t>
  </si>
  <si>
    <t>46 027 572 € </t>
  </si>
  <si>
    <t>-2 280 779 €</t>
  </si>
  <si>
    <t>159 692 637 €</t>
  </si>
  <si>
    <t>UPC BROADBAND SLOVAKIA, s.r.o.</t>
  </si>
  <si>
    <t>44 536 725 € </t>
  </si>
  <si>
    <t>-12 488 432 €</t>
  </si>
  <si>
    <t>43 787 711 €</t>
  </si>
  <si>
    <t>Ericsson Slovakia spol. s r.o.</t>
  </si>
  <si>
    <t>41 424 200 € </t>
  </si>
  <si>
    <t>711 625 €</t>
  </si>
  <si>
    <t>20 551 124 €</t>
  </si>
  <si>
    <t>133 198 €</t>
  </si>
  <si>
    <t>Slovanet, a. s.</t>
  </si>
  <si>
    <t>38 259 767 € </t>
  </si>
  <si>
    <t>584 925 €</t>
  </si>
  <si>
    <t>38 618 770 €</t>
  </si>
  <si>
    <t>146 031 €</t>
  </si>
  <si>
    <t>DIGI SLOVAKIA, s.r.o.</t>
  </si>
  <si>
    <t>37 338 907 € </t>
  </si>
  <si>
    <t>5 337 179 €</t>
  </si>
  <si>
    <t>34 967 338 €</t>
  </si>
  <si>
    <t>1 990 994 €</t>
  </si>
  <si>
    <t>Orange Business Services Slovakia s.r.o.</t>
  </si>
  <si>
    <t>32 919 927 € </t>
  </si>
  <si>
    <t>2 710 247 €</t>
  </si>
  <si>
    <t>10 700 666 €</t>
  </si>
  <si>
    <t>692 577 €</t>
  </si>
  <si>
    <t>ANTIK Telecom s.r.o.</t>
  </si>
  <si>
    <t>18 993 858 € </t>
  </si>
  <si>
    <t>581 822 €</t>
  </si>
  <si>
    <t>17 125 045 €</t>
  </si>
  <si>
    <t>21 443 €</t>
  </si>
  <si>
    <t>NTT Slovakia s. r. o.</t>
  </si>
  <si>
    <t>18 737 749 € </t>
  </si>
  <si>
    <t>312 858 €</t>
  </si>
  <si>
    <t>12 141 408 €</t>
  </si>
  <si>
    <t>61 251 €</t>
  </si>
  <si>
    <t>O2 Business Services, a. s.</t>
  </si>
  <si>
    <t>13 029 373 € </t>
  </si>
  <si>
    <t>2 578 036 €</t>
  </si>
  <si>
    <t>6 188 082 €</t>
  </si>
  <si>
    <t>638 406 €</t>
  </si>
  <si>
    <t>Energotel,a.s.</t>
  </si>
  <si>
    <t>11 512 193 € </t>
  </si>
  <si>
    <t>801 353 €</t>
  </si>
  <si>
    <t>11 230 158 €</t>
  </si>
  <si>
    <t>263 727 €</t>
  </si>
  <si>
    <t>GlobalTel, a.s.</t>
  </si>
  <si>
    <t>8 607 879 € </t>
  </si>
  <si>
    <t>592 125 €</t>
  </si>
  <si>
    <t>3 683 548 €</t>
  </si>
  <si>
    <t>MOVYS, a.s.</t>
  </si>
  <si>
    <t>7 919 114 € </t>
  </si>
  <si>
    <t>1 440 797 €</t>
  </si>
  <si>
    <t>11 234 358 €</t>
  </si>
  <si>
    <t>834 296 €</t>
  </si>
  <si>
    <t>VNET a.s.</t>
  </si>
  <si>
    <t>7 435 033 € </t>
  </si>
  <si>
    <t>506 583 €</t>
  </si>
  <si>
    <t>14 069 970 €</t>
  </si>
  <si>
    <t>ESC sk s.r.o.</t>
  </si>
  <si>
    <t>6 975 163 € </t>
  </si>
  <si>
    <t>2 595 €</t>
  </si>
  <si>
    <t>1 620 014 €</t>
  </si>
  <si>
    <t>5 453 €</t>
  </si>
  <si>
    <t>Municipality</t>
  </si>
  <si>
    <t>STREETNAME</t>
  </si>
  <si>
    <t>STREETNUMBER</t>
  </si>
  <si>
    <t>TOSTREETNUMBER</t>
  </si>
  <si>
    <t>Červeňákova</t>
  </si>
  <si>
    <t>3</t>
  </si>
  <si>
    <t>1815</t>
  </si>
  <si>
    <t>Sázavského</t>
  </si>
  <si>
    <t>13</t>
  </si>
  <si>
    <t>597</t>
  </si>
  <si>
    <t>Bezručova</t>
  </si>
  <si>
    <t>12</t>
  </si>
  <si>
    <t>545</t>
  </si>
  <si>
    <t>Komenského</t>
  </si>
  <si>
    <t>32</t>
  </si>
  <si>
    <t>567</t>
  </si>
  <si>
    <t>Saratovská</t>
  </si>
  <si>
    <t>2137</t>
  </si>
  <si>
    <t>Púpavová</t>
  </si>
  <si>
    <t>7</t>
  </si>
  <si>
    <t>692</t>
  </si>
  <si>
    <t>Novackého</t>
  </si>
  <si>
    <t>2</t>
  </si>
  <si>
    <t>564</t>
  </si>
  <si>
    <t>Studenohorská</t>
  </si>
  <si>
    <t>15</t>
  </si>
  <si>
    <t>2060</t>
  </si>
  <si>
    <t>Heyrovského</t>
  </si>
  <si>
    <t>6</t>
  </si>
  <si>
    <t>2048</t>
  </si>
  <si>
    <t>Bulíkova</t>
  </si>
  <si>
    <t>23</t>
  </si>
  <si>
    <t>2684</t>
  </si>
  <si>
    <t>Bzovícka</t>
  </si>
  <si>
    <t>3171</t>
  </si>
  <si>
    <t>Gercenova</t>
  </si>
  <si>
    <t>6/B</t>
  </si>
  <si>
    <t>3634</t>
  </si>
  <si>
    <t>Holíčska</t>
  </si>
  <si>
    <t>3105</t>
  </si>
  <si>
    <t>Pod Papierňou</t>
  </si>
  <si>
    <t>33</t>
  </si>
  <si>
    <t>1465</t>
  </si>
  <si>
    <t>42</t>
  </si>
  <si>
    <t>1496</t>
  </si>
  <si>
    <t>Lachova</t>
  </si>
  <si>
    <t>39</t>
  </si>
  <si>
    <t>1612</t>
  </si>
  <si>
    <t>Limbová</t>
  </si>
  <si>
    <t>9</t>
  </si>
  <si>
    <t>6466</t>
  </si>
  <si>
    <t>Vyšehradská</t>
  </si>
  <si>
    <t>3030</t>
  </si>
  <si>
    <t>Vígľašská</t>
  </si>
  <si>
    <t>3010</t>
  </si>
  <si>
    <t>Mánesovo námestie</t>
  </si>
  <si>
    <t>5</t>
  </si>
  <si>
    <t>1232</t>
  </si>
  <si>
    <t>Wolkrova</t>
  </si>
  <si>
    <t>41</t>
  </si>
  <si>
    <t>1126</t>
  </si>
  <si>
    <t>Ľubovnianska</t>
  </si>
  <si>
    <t>3154</t>
  </si>
  <si>
    <t>Rovniankova</t>
  </si>
  <si>
    <t>20</t>
  </si>
  <si>
    <t>1689</t>
  </si>
  <si>
    <t>Röntgenova</t>
  </si>
  <si>
    <t>8</t>
  </si>
  <si>
    <t>1177</t>
  </si>
  <si>
    <t>Baltská</t>
  </si>
  <si>
    <t>11869</t>
  </si>
  <si>
    <t>Bieloruská</t>
  </si>
  <si>
    <t>64</t>
  </si>
  <si>
    <t>5194</t>
  </si>
  <si>
    <t>5214</t>
  </si>
  <si>
    <t>Bodrocká</t>
  </si>
  <si>
    <t>5052</t>
  </si>
  <si>
    <t>Dudvážska</t>
  </si>
  <si>
    <t>14</t>
  </si>
  <si>
    <t>5102</t>
  </si>
  <si>
    <t>Latorická</t>
  </si>
  <si>
    <t>16</t>
  </si>
  <si>
    <t>5125</t>
  </si>
  <si>
    <t>19</t>
  </si>
  <si>
    <t>5129</t>
  </si>
  <si>
    <t>Solivarská</t>
  </si>
  <si>
    <t>125</t>
  </si>
  <si>
    <t>Sedmokrásková</t>
  </si>
  <si>
    <t>10</t>
  </si>
  <si>
    <t>1846</t>
  </si>
  <si>
    <t>Kurská</t>
  </si>
  <si>
    <t>22</t>
  </si>
  <si>
    <t>852</t>
  </si>
  <si>
    <t>Toryská</t>
  </si>
  <si>
    <t>5060</t>
  </si>
  <si>
    <t>Dvorkinova</t>
  </si>
  <si>
    <t>762</t>
  </si>
  <si>
    <t>Čiližská</t>
  </si>
  <si>
    <t>5003</t>
  </si>
  <si>
    <t>24</t>
  </si>
  <si>
    <t>5006</t>
  </si>
  <si>
    <t>Cyklistická</t>
  </si>
  <si>
    <t>1</t>
  </si>
  <si>
    <t>Bocatiova</t>
  </si>
  <si>
    <t>4</t>
  </si>
  <si>
    <t>1098</t>
  </si>
  <si>
    <t>Tolstého</t>
  </si>
  <si>
    <t>173</t>
  </si>
  <si>
    <t>Srbská</t>
  </si>
  <si>
    <t>538</t>
  </si>
  <si>
    <t>Užhorodská</t>
  </si>
  <si>
    <t>1036</t>
  </si>
  <si>
    <t>Skautská</t>
  </si>
  <si>
    <t>259</t>
  </si>
  <si>
    <t>Slovenskej jednoty</t>
  </si>
  <si>
    <t>82</t>
  </si>
  <si>
    <t>Park Angelinum</t>
  </si>
  <si>
    <t>17</t>
  </si>
  <si>
    <t>1117</t>
  </si>
  <si>
    <t>1130</t>
  </si>
  <si>
    <t>Jarná</t>
  </si>
  <si>
    <t>21</t>
  </si>
  <si>
    <t>1166</t>
  </si>
  <si>
    <t>Tyršovo nábrežie</t>
  </si>
  <si>
    <t>1679</t>
  </si>
  <si>
    <t>Hlinkova</t>
  </si>
  <si>
    <t>28</t>
  </si>
  <si>
    <t>613</t>
  </si>
  <si>
    <t>Obrancov mieru</t>
  </si>
  <si>
    <t>191</t>
  </si>
  <si>
    <t>Chalupkova</t>
  </si>
  <si>
    <t>76</t>
  </si>
  <si>
    <t>Ľudová</t>
  </si>
  <si>
    <t>240</t>
  </si>
  <si>
    <t>Dunajská Streda</t>
  </si>
  <si>
    <t>Nová Ves</t>
  </si>
  <si>
    <t>2221</t>
  </si>
  <si>
    <t>2227</t>
  </si>
  <si>
    <t>Levice</t>
  </si>
  <si>
    <t>Dopravná</t>
  </si>
  <si>
    <t>2441</t>
  </si>
  <si>
    <t>Kežmarok</t>
  </si>
  <si>
    <t>Košická</t>
  </si>
  <si>
    <t>2005</t>
  </si>
  <si>
    <t>Bardejovská</t>
  </si>
  <si>
    <t>1719</t>
  </si>
  <si>
    <t>Komárno</t>
  </si>
  <si>
    <t>Damjanichova</t>
  </si>
  <si>
    <t>221</t>
  </si>
  <si>
    <t>Biskupa Királya</t>
  </si>
  <si>
    <t>26</t>
  </si>
  <si>
    <t>2963</t>
  </si>
  <si>
    <t>Mederčská</t>
  </si>
  <si>
    <t>45</t>
  </si>
  <si>
    <t>744</t>
  </si>
  <si>
    <t>265</t>
  </si>
  <si>
    <t>Červenej armády</t>
  </si>
  <si>
    <t>367</t>
  </si>
  <si>
    <t>Š. Furdeka</t>
  </si>
  <si>
    <t>18</t>
  </si>
  <si>
    <t>5016</t>
  </si>
  <si>
    <t>Štvrť Čajkovského</t>
  </si>
  <si>
    <t>3733</t>
  </si>
  <si>
    <t>Charkovská</t>
  </si>
  <si>
    <t>3900</t>
  </si>
  <si>
    <t>A. Medňanského</t>
  </si>
  <si>
    <t>2363</t>
  </si>
  <si>
    <t>J. Martáka</t>
  </si>
  <si>
    <t>3795</t>
  </si>
  <si>
    <t>Kratinova</t>
  </si>
  <si>
    <t>53</t>
  </si>
  <si>
    <t>2350</t>
  </si>
  <si>
    <t>J. Š. Šikuru</t>
  </si>
  <si>
    <t>11</t>
  </si>
  <si>
    <t>4761</t>
  </si>
  <si>
    <t>J. Alexyho</t>
  </si>
  <si>
    <t>4606</t>
  </si>
  <si>
    <t>4052</t>
  </si>
  <si>
    <t>Michalovce</t>
  </si>
  <si>
    <t>J. Murgaša</t>
  </si>
  <si>
    <t>1316</t>
  </si>
  <si>
    <t>Štefánikova</t>
  </si>
  <si>
    <t>70</t>
  </si>
  <si>
    <t>1413</t>
  </si>
  <si>
    <t>Južná</t>
  </si>
  <si>
    <t>282</t>
  </si>
  <si>
    <t>Karola Kuzmányho</t>
  </si>
  <si>
    <t>1891</t>
  </si>
  <si>
    <t>Moskovská</t>
  </si>
  <si>
    <t>3880</t>
  </si>
  <si>
    <t>Masarykova</t>
  </si>
  <si>
    <t>1339</t>
  </si>
  <si>
    <t>A. Hlinku</t>
  </si>
  <si>
    <t>83</t>
  </si>
  <si>
    <t>59</t>
  </si>
  <si>
    <t>Lipová</t>
  </si>
  <si>
    <t>69</t>
  </si>
  <si>
    <t>Partizánske</t>
  </si>
  <si>
    <t>Makarenkova</t>
  </si>
  <si>
    <t>146</t>
  </si>
  <si>
    <t>Veľká Okružná</t>
  </si>
  <si>
    <t>1022</t>
  </si>
  <si>
    <t>Banícka</t>
  </si>
  <si>
    <t>798</t>
  </si>
  <si>
    <t>Prostějovská</t>
  </si>
  <si>
    <t>103</t>
  </si>
  <si>
    <t>6970</t>
  </si>
  <si>
    <t>Bajkalská</t>
  </si>
  <si>
    <t>4869</t>
  </si>
  <si>
    <t>Senica</t>
  </si>
  <si>
    <t>Železničná</t>
  </si>
  <si>
    <t>326</t>
  </si>
  <si>
    <t>Veľký Krtíš</t>
  </si>
  <si>
    <t>Venevská</t>
  </si>
  <si>
    <t>763</t>
  </si>
  <si>
    <t>844</t>
  </si>
  <si>
    <t>772</t>
  </si>
  <si>
    <t>Trenčín</t>
  </si>
  <si>
    <t>Dlhé Hony</t>
  </si>
  <si>
    <t>54</t>
  </si>
  <si>
    <t>1165</t>
  </si>
  <si>
    <t>64/D</t>
  </si>
  <si>
    <t>6794</t>
  </si>
  <si>
    <t>Inovecká</t>
  </si>
  <si>
    <t>30</t>
  </si>
  <si>
    <t>1142</t>
  </si>
  <si>
    <t>Strojárenská</t>
  </si>
  <si>
    <t>1182</t>
  </si>
  <si>
    <t>Západná</t>
  </si>
  <si>
    <t>2501</t>
  </si>
  <si>
    <t>Bošániho</t>
  </si>
  <si>
    <t>3140</t>
  </si>
  <si>
    <t>Nejedlého</t>
  </si>
  <si>
    <t>49</t>
  </si>
  <si>
    <t>1908</t>
  </si>
  <si>
    <t>1817</t>
  </si>
  <si>
    <t>Bakošova</t>
  </si>
  <si>
    <t>2094</t>
  </si>
  <si>
    <t>56</t>
  </si>
  <si>
    <t>2082</t>
  </si>
  <si>
    <t>Budatínska</t>
  </si>
  <si>
    <t>35</t>
  </si>
  <si>
    <t>3084</t>
  </si>
  <si>
    <t>Belinského</t>
  </si>
  <si>
    <t>1037</t>
  </si>
  <si>
    <t>Blagoevova</t>
  </si>
  <si>
    <t>2676</t>
  </si>
  <si>
    <t>Zvolen</t>
  </si>
  <si>
    <t>A. Nográdyho</t>
  </si>
  <si>
    <t>561</t>
  </si>
  <si>
    <t>31</t>
  </si>
  <si>
    <t>716</t>
  </si>
  <si>
    <t>2448</t>
  </si>
  <si>
    <t>5128</t>
  </si>
  <si>
    <t>Furdekova</t>
  </si>
  <si>
    <t>1615</t>
  </si>
  <si>
    <t>8/A</t>
  </si>
  <si>
    <t>3522</t>
  </si>
  <si>
    <t>Novozámocká</t>
  </si>
  <si>
    <t>57</t>
  </si>
  <si>
    <t>1346</t>
  </si>
  <si>
    <t>Jašíkova</t>
  </si>
  <si>
    <t>3151</t>
  </si>
  <si>
    <t>E. P. Voljanského</t>
  </si>
  <si>
    <t>1368</t>
  </si>
  <si>
    <t>Papraďová</t>
  </si>
  <si>
    <t>5721</t>
  </si>
  <si>
    <t>Hnilecká</t>
  </si>
  <si>
    <t>5026</t>
  </si>
  <si>
    <t>Gaštanová</t>
  </si>
  <si>
    <t>3078</t>
  </si>
  <si>
    <t>Tomáša Ružičku</t>
  </si>
  <si>
    <t>2184</t>
  </si>
  <si>
    <t>2185</t>
  </si>
  <si>
    <t>84</t>
  </si>
  <si>
    <t>2131</t>
  </si>
  <si>
    <t>3055</t>
  </si>
  <si>
    <t>Mateja Bela</t>
  </si>
  <si>
    <t>87</t>
  </si>
  <si>
    <t>3465</t>
  </si>
  <si>
    <t>Nám. Ľ. Štúra</t>
  </si>
  <si>
    <t>5947</t>
  </si>
  <si>
    <t>Mlynská</t>
  </si>
  <si>
    <t>308</t>
  </si>
  <si>
    <t>Spojová</t>
  </si>
  <si>
    <t>3851</t>
  </si>
  <si>
    <t>Krivánska</t>
  </si>
  <si>
    <t>6613</t>
  </si>
  <si>
    <t>Gorkého</t>
  </si>
  <si>
    <t>574</t>
  </si>
  <si>
    <t>578</t>
  </si>
  <si>
    <t>Gorlická</t>
  </si>
  <si>
    <t>583</t>
  </si>
  <si>
    <t>607</t>
  </si>
  <si>
    <t>558</t>
  </si>
  <si>
    <t>568</t>
  </si>
  <si>
    <t>Partizánska</t>
  </si>
  <si>
    <t>1261</t>
  </si>
  <si>
    <t>Jiráskova</t>
  </si>
  <si>
    <t>177</t>
  </si>
  <si>
    <t>Martina Lányiho</t>
  </si>
  <si>
    <t>1363</t>
  </si>
  <si>
    <t>I. Madácha</t>
  </si>
  <si>
    <t>2792</t>
  </si>
  <si>
    <t>Stavbárov</t>
  </si>
  <si>
    <t>2749</t>
  </si>
  <si>
    <t>Konečná</t>
  </si>
  <si>
    <t>3563</t>
  </si>
  <si>
    <t>27</t>
  </si>
  <si>
    <t>184</t>
  </si>
  <si>
    <t>Zborovská</t>
  </si>
  <si>
    <t>2281</t>
  </si>
  <si>
    <t>Gen. Svobodu</t>
  </si>
  <si>
    <t>46</t>
  </si>
  <si>
    <t>977</t>
  </si>
  <si>
    <t>Tokajícka</t>
  </si>
  <si>
    <t>871</t>
  </si>
  <si>
    <t>Adlerova</t>
  </si>
  <si>
    <t>1011</t>
  </si>
  <si>
    <t>Buzulucká</t>
  </si>
  <si>
    <t>680</t>
  </si>
  <si>
    <t>Clementisova</t>
  </si>
  <si>
    <t>722</t>
  </si>
  <si>
    <t>Panelová</t>
  </si>
  <si>
    <t>533</t>
  </si>
  <si>
    <t>537</t>
  </si>
  <si>
    <t>Rastislavova</t>
  </si>
  <si>
    <t>748</t>
  </si>
  <si>
    <t>150</t>
  </si>
  <si>
    <t>Kisdyho</t>
  </si>
  <si>
    <t>183</t>
  </si>
  <si>
    <t>Tomášikova</t>
  </si>
  <si>
    <t>135</t>
  </si>
  <si>
    <t>Czambelova</t>
  </si>
  <si>
    <t>1107</t>
  </si>
  <si>
    <t>245</t>
  </si>
  <si>
    <t>Jilemnického</t>
  </si>
  <si>
    <t>1137</t>
  </si>
  <si>
    <t>1143</t>
  </si>
  <si>
    <t>1678</t>
  </si>
  <si>
    <t>Haviarska</t>
  </si>
  <si>
    <t>1695</t>
  </si>
  <si>
    <t>Zombova</t>
  </si>
  <si>
    <t>1299</t>
  </si>
  <si>
    <t>Národná trieda</t>
  </si>
  <si>
    <t>80</t>
  </si>
  <si>
    <t>638</t>
  </si>
  <si>
    <t>Malacky</t>
  </si>
  <si>
    <t>Malé námestie</t>
  </si>
  <si>
    <t>2874</t>
  </si>
  <si>
    <t>Gándhího</t>
  </si>
  <si>
    <t>5085</t>
  </si>
  <si>
    <t>B. Bullu</t>
  </si>
  <si>
    <t>4103</t>
  </si>
  <si>
    <t>2360</t>
  </si>
  <si>
    <t>3797</t>
  </si>
  <si>
    <t>3739</t>
  </si>
  <si>
    <t>4999</t>
  </si>
  <si>
    <t>Nálepkova</t>
  </si>
  <si>
    <t>4045</t>
  </si>
  <si>
    <t>Ľudovíta Okánika</t>
  </si>
  <si>
    <t>594</t>
  </si>
  <si>
    <t>4663</t>
  </si>
  <si>
    <t>Zavretý kút</t>
  </si>
  <si>
    <t>65</t>
  </si>
  <si>
    <t>697</t>
  </si>
  <si>
    <t>4864</t>
  </si>
  <si>
    <t>Lesnícka</t>
  </si>
  <si>
    <t>1306</t>
  </si>
  <si>
    <t>Matice Slovenskej</t>
  </si>
  <si>
    <t>4770</t>
  </si>
  <si>
    <t>Antona Prídavka</t>
  </si>
  <si>
    <t>4848</t>
  </si>
  <si>
    <t>25</t>
  </si>
  <si>
    <t>Volgogradská</t>
  </si>
  <si>
    <t>58</t>
  </si>
  <si>
    <t>4793</t>
  </si>
  <si>
    <t>Karola Adlera</t>
  </si>
  <si>
    <t>1938</t>
  </si>
  <si>
    <t>Janka Alexyho</t>
  </si>
  <si>
    <t>2949</t>
  </si>
  <si>
    <t>4834</t>
  </si>
  <si>
    <t>4855</t>
  </si>
  <si>
    <t>Žatevná</t>
  </si>
  <si>
    <t>3279</t>
  </si>
  <si>
    <t>Kuklovská</t>
  </si>
  <si>
    <t>496</t>
  </si>
  <si>
    <t>Mamateyova</t>
  </si>
  <si>
    <t>1580</t>
  </si>
  <si>
    <t>Medveďovej</t>
  </si>
  <si>
    <t>1570</t>
  </si>
  <si>
    <t>2475</t>
  </si>
  <si>
    <t>Geologická</t>
  </si>
  <si>
    <t>1/F</t>
  </si>
  <si>
    <t>11883</t>
  </si>
  <si>
    <t>2081</t>
  </si>
  <si>
    <t>Farského</t>
  </si>
  <si>
    <t>1270</t>
  </si>
  <si>
    <t>Komárnická</t>
  </si>
  <si>
    <t>114</t>
  </si>
  <si>
    <t>J. Kráľa</t>
  </si>
  <si>
    <t>738</t>
  </si>
  <si>
    <t>Nezábudková</t>
  </si>
  <si>
    <t>811</t>
  </si>
  <si>
    <t>Šándorova</t>
  </si>
  <si>
    <t>3200</t>
  </si>
  <si>
    <t>Rybný Trh</t>
  </si>
  <si>
    <t>335</t>
  </si>
  <si>
    <t>2502</t>
  </si>
  <si>
    <t>1162</t>
  </si>
  <si>
    <t>66</t>
  </si>
  <si>
    <t>28. októbra</t>
  </si>
  <si>
    <t>1172</t>
  </si>
  <si>
    <t>Dolný Šianec</t>
  </si>
  <si>
    <t>18/A</t>
  </si>
  <si>
    <t>3497</t>
  </si>
  <si>
    <t>Kúpeľná</t>
  </si>
  <si>
    <t>2805</t>
  </si>
  <si>
    <t>61</t>
  </si>
  <si>
    <t>1347</t>
  </si>
  <si>
    <t>67</t>
  </si>
  <si>
    <t>D. Ertla</t>
  </si>
  <si>
    <t>1450</t>
  </si>
  <si>
    <t>Kpt. Nálepku</t>
  </si>
  <si>
    <t>1065</t>
  </si>
  <si>
    <t>Borová</t>
  </si>
  <si>
    <t>36</t>
  </si>
  <si>
    <t>3295</t>
  </si>
  <si>
    <t>Suvorovova</t>
  </si>
  <si>
    <t>2796</t>
  </si>
  <si>
    <t>Horská</t>
  </si>
  <si>
    <t>1298</t>
  </si>
  <si>
    <t>81</t>
  </si>
  <si>
    <t>1106</t>
  </si>
  <si>
    <t>573</t>
  </si>
  <si>
    <t>575</t>
  </si>
  <si>
    <t>552</t>
  </si>
  <si>
    <t>595</t>
  </si>
  <si>
    <t>Ťačevská</t>
  </si>
  <si>
    <t>604</t>
  </si>
  <si>
    <t>554</t>
  </si>
  <si>
    <t>560</t>
  </si>
  <si>
    <t>43</t>
  </si>
  <si>
    <t>175</t>
  </si>
  <si>
    <t>Moyzesova</t>
  </si>
  <si>
    <t>582</t>
  </si>
  <si>
    <t>Nemocničná</t>
  </si>
  <si>
    <t>750</t>
  </si>
  <si>
    <t>Okružná</t>
  </si>
  <si>
    <t>483</t>
  </si>
  <si>
    <t>770</t>
  </si>
  <si>
    <t>690</t>
  </si>
  <si>
    <t>726</t>
  </si>
  <si>
    <t>Krakovská</t>
  </si>
  <si>
    <t>1029</t>
  </si>
  <si>
    <t>Krivá</t>
  </si>
  <si>
    <t>1042</t>
  </si>
  <si>
    <t>628</t>
  </si>
  <si>
    <t>Hroncova</t>
  </si>
  <si>
    <t>Park obrancov mieru</t>
  </si>
  <si>
    <t>196</t>
  </si>
  <si>
    <t>179</t>
  </si>
  <si>
    <t>1102</t>
  </si>
  <si>
    <t>1108</t>
  </si>
  <si>
    <t>Ďumbierska</t>
  </si>
  <si>
    <t>942</t>
  </si>
  <si>
    <t>1038</t>
  </si>
  <si>
    <t>Kalinovská</t>
  </si>
  <si>
    <t>860</t>
  </si>
  <si>
    <t>Cottbuská</t>
  </si>
  <si>
    <t>1372</t>
  </si>
  <si>
    <t>Ružínska</t>
  </si>
  <si>
    <t>222</t>
  </si>
  <si>
    <t>Slobody</t>
  </si>
  <si>
    <t>34</t>
  </si>
  <si>
    <t>227</t>
  </si>
  <si>
    <t>1164</t>
  </si>
  <si>
    <t>Jesenná</t>
  </si>
  <si>
    <t>1133</t>
  </si>
  <si>
    <t>242</t>
  </si>
  <si>
    <t>Valachovej</t>
  </si>
  <si>
    <t>1821</t>
  </si>
  <si>
    <t>Janotova</t>
  </si>
  <si>
    <t>3405</t>
  </si>
  <si>
    <t>52</t>
  </si>
  <si>
    <t>73</t>
  </si>
  <si>
    <t>2089</t>
  </si>
  <si>
    <t>4638</t>
  </si>
  <si>
    <t>1233</t>
  </si>
  <si>
    <t>Ševčenkova</t>
  </si>
  <si>
    <t>1078</t>
  </si>
  <si>
    <t>Vavilovova</t>
  </si>
  <si>
    <t>1180</t>
  </si>
  <si>
    <t>1181</t>
  </si>
  <si>
    <t>1667</t>
  </si>
  <si>
    <t>60</t>
  </si>
  <si>
    <t>1/E</t>
  </si>
  <si>
    <t>3633</t>
  </si>
  <si>
    <t>Ambroseho</t>
  </si>
  <si>
    <t>2455</t>
  </si>
  <si>
    <t>5724</t>
  </si>
  <si>
    <t>363</t>
  </si>
  <si>
    <t>Uzlovská</t>
  </si>
  <si>
    <t>3791</t>
  </si>
  <si>
    <t>Hurbanova</t>
  </si>
  <si>
    <t>3803</t>
  </si>
  <si>
    <t>A. Stodolu</t>
  </si>
  <si>
    <t>5015</t>
  </si>
  <si>
    <t>3994</t>
  </si>
  <si>
    <t>306</t>
  </si>
  <si>
    <t>Krajinská</t>
  </si>
  <si>
    <t>4392</t>
  </si>
  <si>
    <t>Bratislavská</t>
  </si>
  <si>
    <t>137</t>
  </si>
  <si>
    <t>2861</t>
  </si>
  <si>
    <t>3040</t>
  </si>
  <si>
    <t>Levočská</t>
  </si>
  <si>
    <t>212</t>
  </si>
  <si>
    <t>86</t>
  </si>
  <si>
    <t>4794</t>
  </si>
  <si>
    <t>4863</t>
  </si>
  <si>
    <t>Mirka Nešpora</t>
  </si>
  <si>
    <t>4888</t>
  </si>
  <si>
    <t>Mukačevská</t>
  </si>
  <si>
    <t>4817</t>
  </si>
  <si>
    <t>Gen. L. Svobodu</t>
  </si>
  <si>
    <t>1361</t>
  </si>
  <si>
    <t>40</t>
  </si>
  <si>
    <t>1980</t>
  </si>
  <si>
    <t>Jána A. Komenského</t>
  </si>
  <si>
    <t>1332</t>
  </si>
  <si>
    <t>29</t>
  </si>
  <si>
    <t>48</t>
  </si>
  <si>
    <t>Opatovská</t>
  </si>
  <si>
    <t>651</t>
  </si>
  <si>
    <t>652</t>
  </si>
  <si>
    <t>K. Šmidkeho</t>
  </si>
  <si>
    <t>2939</t>
  </si>
  <si>
    <t>1144</t>
  </si>
  <si>
    <t>Vrútky</t>
  </si>
  <si>
    <t>Sv. Cyrila a Metoda</t>
  </si>
  <si>
    <t>72</t>
  </si>
  <si>
    <t>5595</t>
  </si>
  <si>
    <t>563</t>
  </si>
  <si>
    <t>Baničova</t>
  </si>
  <si>
    <t>3393</t>
  </si>
  <si>
    <t>Smreková</t>
  </si>
  <si>
    <t>3090</t>
  </si>
  <si>
    <t>771</t>
  </si>
  <si>
    <t>2233</t>
  </si>
  <si>
    <t>Jedlíkova</t>
  </si>
  <si>
    <t>3429</t>
  </si>
  <si>
    <t>596</t>
  </si>
  <si>
    <t>569</t>
  </si>
  <si>
    <t>1272</t>
  </si>
  <si>
    <t>1569</t>
  </si>
  <si>
    <t>1086</t>
  </si>
  <si>
    <t>Nám. Hraničiarov</t>
  </si>
  <si>
    <t>2997</t>
  </si>
  <si>
    <t>2/A</t>
  </si>
  <si>
    <t>Poloreckého</t>
  </si>
  <si>
    <t>2701</t>
  </si>
  <si>
    <t>Romanova</t>
  </si>
  <si>
    <t>1680</t>
  </si>
  <si>
    <t>Švabinského</t>
  </si>
  <si>
    <t>905</t>
  </si>
  <si>
    <t>2102</t>
  </si>
  <si>
    <t>8/H</t>
  </si>
  <si>
    <t>Ondrejovova</t>
  </si>
  <si>
    <t>886</t>
  </si>
  <si>
    <t>Astrová</t>
  </si>
  <si>
    <t>761</t>
  </si>
  <si>
    <t>5027</t>
  </si>
  <si>
    <t>Arménska</t>
  </si>
  <si>
    <t>13864</t>
  </si>
  <si>
    <t>8964</t>
  </si>
  <si>
    <t>Bodvianska</t>
  </si>
  <si>
    <t>5080</t>
  </si>
  <si>
    <t>Mudroňova</t>
  </si>
  <si>
    <t>623</t>
  </si>
  <si>
    <t>37</t>
  </si>
  <si>
    <t>2225</t>
  </si>
  <si>
    <t>887</t>
  </si>
  <si>
    <t>Park duklianskych obetí</t>
  </si>
  <si>
    <t>195</t>
  </si>
  <si>
    <t>51</t>
  </si>
  <si>
    <t>202</t>
  </si>
  <si>
    <t>Čapajevova</t>
  </si>
  <si>
    <t>166</t>
  </si>
  <si>
    <t>856</t>
  </si>
  <si>
    <t>Sokolovská</t>
  </si>
  <si>
    <t>1123</t>
  </si>
  <si>
    <t>1128</t>
  </si>
  <si>
    <t>1163</t>
  </si>
  <si>
    <t>1365</t>
  </si>
  <si>
    <t>55</t>
  </si>
  <si>
    <t>745</t>
  </si>
  <si>
    <t>1978</t>
  </si>
  <si>
    <t>Bernolákova</t>
  </si>
  <si>
    <t>2418</t>
  </si>
  <si>
    <t>10616</t>
  </si>
  <si>
    <t>Zvolenská</t>
  </si>
  <si>
    <t>4000</t>
  </si>
  <si>
    <t>4020</t>
  </si>
  <si>
    <t>3993</t>
  </si>
  <si>
    <t>Februárová</t>
  </si>
  <si>
    <t>639</t>
  </si>
  <si>
    <t>145</t>
  </si>
  <si>
    <t>4394</t>
  </si>
  <si>
    <t>Francisciho</t>
  </si>
  <si>
    <t>901</t>
  </si>
  <si>
    <t>Priemyselná</t>
  </si>
  <si>
    <t>286</t>
  </si>
  <si>
    <t>768</t>
  </si>
  <si>
    <t>776</t>
  </si>
  <si>
    <t>Stupava</t>
  </si>
  <si>
    <t>992</t>
  </si>
  <si>
    <t>Pavla Horova</t>
  </si>
  <si>
    <t>6141</t>
  </si>
  <si>
    <t>47</t>
  </si>
  <si>
    <t>2442</t>
  </si>
  <si>
    <t>1178</t>
  </si>
  <si>
    <t>3119</t>
  </si>
  <si>
    <t>Andrusovova</t>
  </si>
  <si>
    <t>909</t>
  </si>
  <si>
    <t>Pifflova</t>
  </si>
  <si>
    <t>1136</t>
  </si>
  <si>
    <t>Jasovská</t>
  </si>
  <si>
    <t>3366</t>
  </si>
  <si>
    <t>Kapicova</t>
  </si>
  <si>
    <t>1207</t>
  </si>
  <si>
    <t>1659</t>
  </si>
  <si>
    <t>11868</t>
  </si>
  <si>
    <t>5720</t>
  </si>
  <si>
    <t>Planét</t>
  </si>
  <si>
    <t>3244</t>
  </si>
  <si>
    <t>Martinčekova</t>
  </si>
  <si>
    <t>782</t>
  </si>
  <si>
    <t>Švermova</t>
  </si>
  <si>
    <t>3473</t>
  </si>
  <si>
    <t>13062</t>
  </si>
  <si>
    <t>71</t>
  </si>
  <si>
    <t>936</t>
  </si>
  <si>
    <t>Tatranská</t>
  </si>
  <si>
    <t>3110</t>
  </si>
  <si>
    <t>260</t>
  </si>
  <si>
    <t>585</t>
  </si>
  <si>
    <t>1276</t>
  </si>
  <si>
    <t>689</t>
  </si>
  <si>
    <t>723</t>
  </si>
  <si>
    <t>1027</t>
  </si>
  <si>
    <t>1101</t>
  </si>
  <si>
    <t>Turgenevova</t>
  </si>
  <si>
    <t>1706</t>
  </si>
  <si>
    <t>Študentská</t>
  </si>
  <si>
    <t>269</t>
  </si>
  <si>
    <t>1237</t>
  </si>
  <si>
    <t>835</t>
  </si>
  <si>
    <t>Alešovo nábrežie</t>
  </si>
  <si>
    <t>101</t>
  </si>
  <si>
    <t>Uralská</t>
  </si>
  <si>
    <t>1405</t>
  </si>
  <si>
    <t>Výstavby</t>
  </si>
  <si>
    <t>194</t>
  </si>
  <si>
    <t>Zimná</t>
  </si>
  <si>
    <t>1149</t>
  </si>
  <si>
    <t>Floriánska</t>
  </si>
  <si>
    <t>1366</t>
  </si>
  <si>
    <t>Poľná</t>
  </si>
  <si>
    <t>1918</t>
  </si>
  <si>
    <t>2417</t>
  </si>
  <si>
    <t>2873</t>
  </si>
  <si>
    <t>Veľkomoravská</t>
  </si>
  <si>
    <t>2413</t>
  </si>
  <si>
    <t>Budovateľov</t>
  </si>
  <si>
    <t>3972</t>
  </si>
  <si>
    <t>M. Jankolu</t>
  </si>
  <si>
    <t>5993</t>
  </si>
  <si>
    <t>Štúrova</t>
  </si>
  <si>
    <t>1438</t>
  </si>
  <si>
    <t>Bagarova</t>
  </si>
  <si>
    <t>1175</t>
  </si>
  <si>
    <t>Vodárenská</t>
  </si>
  <si>
    <t>94</t>
  </si>
  <si>
    <t>4607</t>
  </si>
  <si>
    <t>Vajanského</t>
  </si>
  <si>
    <t>1951</t>
  </si>
  <si>
    <t>4637</t>
  </si>
  <si>
    <t>Haanova</t>
  </si>
  <si>
    <t>2605</t>
  </si>
  <si>
    <t>Jankolova</t>
  </si>
  <si>
    <t>1549</t>
  </si>
  <si>
    <t>Smolenická</t>
  </si>
  <si>
    <t>3134</t>
  </si>
  <si>
    <t>1611</t>
  </si>
  <si>
    <t>Topoľčianska</t>
  </si>
  <si>
    <t>3202</t>
  </si>
  <si>
    <t>1581</t>
  </si>
  <si>
    <t>807</t>
  </si>
  <si>
    <t>Hornádska</t>
  </si>
  <si>
    <t>5116</t>
  </si>
  <si>
    <t>Herlianska</t>
  </si>
  <si>
    <t>130</t>
  </si>
  <si>
    <t>6415</t>
  </si>
  <si>
    <t>1310</t>
  </si>
  <si>
    <t>4861</t>
  </si>
  <si>
    <t>Ľanová</t>
  </si>
  <si>
    <t>5722</t>
  </si>
  <si>
    <t>5723</t>
  </si>
  <si>
    <t>3162</t>
  </si>
  <si>
    <t>325</t>
  </si>
  <si>
    <t>226</t>
  </si>
  <si>
    <t>1002</t>
  </si>
  <si>
    <t>1148</t>
  </si>
  <si>
    <t>1056</t>
  </si>
  <si>
    <t>1350</t>
  </si>
  <si>
    <t>Janka Kráľa</t>
  </si>
  <si>
    <t>Ľ. Štúra</t>
  </si>
  <si>
    <t>5150</t>
  </si>
  <si>
    <t>Pezinok</t>
  </si>
  <si>
    <t>Svätoplukova</t>
  </si>
  <si>
    <t>2634</t>
  </si>
  <si>
    <t>Puškinova</t>
  </si>
  <si>
    <t>2188</t>
  </si>
  <si>
    <t>3179</t>
  </si>
  <si>
    <t>Vojtecha Spanyola</t>
  </si>
  <si>
    <t>2124</t>
  </si>
  <si>
    <t>Jaseňová</t>
  </si>
  <si>
    <t>3216</t>
  </si>
  <si>
    <t>605</t>
  </si>
  <si>
    <t>576</t>
  </si>
  <si>
    <t>556</t>
  </si>
  <si>
    <t>557</t>
  </si>
  <si>
    <t>1267</t>
  </si>
  <si>
    <t>1271</t>
  </si>
  <si>
    <t>Nám. A. H. Škultétyho</t>
  </si>
  <si>
    <t>736</t>
  </si>
  <si>
    <t>769</t>
  </si>
  <si>
    <t>Mlynárska</t>
  </si>
  <si>
    <t>1531</t>
  </si>
  <si>
    <t>Šoltésovej</t>
  </si>
  <si>
    <t>506</t>
  </si>
  <si>
    <t>721</t>
  </si>
  <si>
    <t>534</t>
  </si>
  <si>
    <t>Hradištná</t>
  </si>
  <si>
    <t>5290</t>
  </si>
  <si>
    <t>Pasteurova</t>
  </si>
  <si>
    <t>523</t>
  </si>
  <si>
    <t>747</t>
  </si>
  <si>
    <t>784</t>
  </si>
  <si>
    <t>254</t>
  </si>
  <si>
    <t>3608</t>
  </si>
  <si>
    <t>Pokroku</t>
  </si>
  <si>
    <t>187</t>
  </si>
  <si>
    <t>Lipského</t>
  </si>
  <si>
    <t>1159</t>
  </si>
  <si>
    <t>176</t>
  </si>
  <si>
    <t>Pod záhradami</t>
  </si>
  <si>
    <t>64/A</t>
  </si>
  <si>
    <t>3201</t>
  </si>
  <si>
    <t>Sputniková</t>
  </si>
  <si>
    <t>1469</t>
  </si>
  <si>
    <t>Uherova</t>
  </si>
  <si>
    <t>262</t>
  </si>
  <si>
    <t>193</t>
  </si>
  <si>
    <t>1160</t>
  </si>
  <si>
    <t>3130</t>
  </si>
  <si>
    <t>38</t>
  </si>
  <si>
    <t>5130</t>
  </si>
  <si>
    <t>3642</t>
  </si>
  <si>
    <t>3168</t>
  </si>
  <si>
    <t>Pažítková</t>
  </si>
  <si>
    <t>15820</t>
  </si>
  <si>
    <t>Borodáčova</t>
  </si>
  <si>
    <t>3117</t>
  </si>
  <si>
    <t>2439</t>
  </si>
  <si>
    <t>5079</t>
  </si>
  <si>
    <t>2410</t>
  </si>
  <si>
    <t>2412</t>
  </si>
  <si>
    <t>4935</t>
  </si>
  <si>
    <t>Š. B. Romana</t>
  </si>
  <si>
    <t>5033</t>
  </si>
  <si>
    <t>3794</t>
  </si>
  <si>
    <t>Na Hôrke</t>
  </si>
  <si>
    <t>1716</t>
  </si>
  <si>
    <t>Petöfiho</t>
  </si>
  <si>
    <t>100</t>
  </si>
  <si>
    <t>4608</t>
  </si>
  <si>
    <t>121</t>
  </si>
  <si>
    <t>2860</t>
  </si>
  <si>
    <t>796</t>
  </si>
  <si>
    <t>Oravská</t>
  </si>
  <si>
    <t>7597</t>
  </si>
  <si>
    <t>758</t>
  </si>
  <si>
    <t>4789</t>
  </si>
  <si>
    <t>Šmeralova</t>
  </si>
  <si>
    <t>4872</t>
  </si>
  <si>
    <t>111</t>
  </si>
  <si>
    <t>7025</t>
  </si>
  <si>
    <t>739</t>
  </si>
  <si>
    <t>1550</t>
  </si>
  <si>
    <t>2495</t>
  </si>
  <si>
    <t>Beckovská</t>
  </si>
  <si>
    <t>2318</t>
  </si>
  <si>
    <t>1147</t>
  </si>
  <si>
    <t>484</t>
  </si>
  <si>
    <t>Nábrežná</t>
  </si>
  <si>
    <t>S. H. Vajanského</t>
  </si>
  <si>
    <t>3268</t>
  </si>
  <si>
    <t>Strážska Cesta</t>
  </si>
  <si>
    <t>8467</t>
  </si>
  <si>
    <t>Fatranská</t>
  </si>
  <si>
    <t>3103</t>
  </si>
  <si>
    <t>Karpatská</t>
  </si>
  <si>
    <t>Kempelenova</t>
  </si>
  <si>
    <t>3412</t>
  </si>
  <si>
    <t>Čadca</t>
  </si>
  <si>
    <t>Mierová</t>
  </si>
  <si>
    <t>2120</t>
  </si>
  <si>
    <t>1266</t>
  </si>
  <si>
    <t>1273</t>
  </si>
  <si>
    <t>587</t>
  </si>
  <si>
    <t>210</t>
  </si>
  <si>
    <t>189</t>
  </si>
  <si>
    <t>760</t>
  </si>
  <si>
    <t>Pajorova</t>
  </si>
  <si>
    <t>1134</t>
  </si>
  <si>
    <t>1677</t>
  </si>
  <si>
    <t>1153</t>
  </si>
  <si>
    <t>198</t>
  </si>
  <si>
    <t>Kustrova</t>
  </si>
  <si>
    <t>256</t>
  </si>
  <si>
    <t>Popradská</t>
  </si>
  <si>
    <t>231</t>
  </si>
  <si>
    <t>2415</t>
  </si>
  <si>
    <t>3971</t>
  </si>
  <si>
    <t>3804</t>
  </si>
  <si>
    <t>3806</t>
  </si>
  <si>
    <t>3992</t>
  </si>
  <si>
    <t>224</t>
  </si>
  <si>
    <t>Vikárska</t>
  </si>
  <si>
    <t>1074</t>
  </si>
  <si>
    <t>4604</t>
  </si>
  <si>
    <t>88</t>
  </si>
  <si>
    <t>E. F. Scherera</t>
  </si>
  <si>
    <t>4801</t>
  </si>
  <si>
    <t>63</t>
  </si>
  <si>
    <t>Alexandra Matušku</t>
  </si>
  <si>
    <t>6410</t>
  </si>
  <si>
    <t>4873</t>
  </si>
  <si>
    <t>287</t>
  </si>
  <si>
    <t>Smižany</t>
  </si>
  <si>
    <t>Za kaštieľom</t>
  </si>
  <si>
    <t>1307</t>
  </si>
  <si>
    <t>Kpt. Rašu</t>
  </si>
  <si>
    <t>5191</t>
  </si>
  <si>
    <t>1193</t>
  </si>
  <si>
    <t>3116</t>
  </si>
  <si>
    <t>2230</t>
  </si>
  <si>
    <t>Čajakova</t>
  </si>
  <si>
    <t>2171</t>
  </si>
  <si>
    <t>2190</t>
  </si>
  <si>
    <t>586</t>
  </si>
  <si>
    <t>1269</t>
  </si>
  <si>
    <t>1573</t>
  </si>
  <si>
    <t>3147</t>
  </si>
  <si>
    <t>77</t>
  </si>
  <si>
    <t>207</t>
  </si>
  <si>
    <t>182</t>
  </si>
  <si>
    <t>Milosrdenstva</t>
  </si>
  <si>
    <t>438</t>
  </si>
  <si>
    <t>1129</t>
  </si>
  <si>
    <t>1135</t>
  </si>
  <si>
    <t>Kuzmányho</t>
  </si>
  <si>
    <t>Obrody</t>
  </si>
  <si>
    <t>206</t>
  </si>
  <si>
    <t>171</t>
  </si>
  <si>
    <t>Lomená</t>
  </si>
  <si>
    <t>1661</t>
  </si>
  <si>
    <t>2922</t>
  </si>
  <si>
    <t>5780</t>
  </si>
  <si>
    <t>Minská</t>
  </si>
  <si>
    <t>4133</t>
  </si>
  <si>
    <t>Sasinkova</t>
  </si>
  <si>
    <t>1/B</t>
  </si>
  <si>
    <t>5177</t>
  </si>
  <si>
    <t>3796</t>
  </si>
  <si>
    <t>3798</t>
  </si>
  <si>
    <t>521</t>
  </si>
  <si>
    <t>4799</t>
  </si>
  <si>
    <t>3355</t>
  </si>
  <si>
    <t>96</t>
  </si>
  <si>
    <t>1313</t>
  </si>
  <si>
    <t>4886</t>
  </si>
  <si>
    <t>5555</t>
  </si>
  <si>
    <t>1373</t>
  </si>
  <si>
    <t>Šaľa</t>
  </si>
  <si>
    <t>P. J. Šafárika</t>
  </si>
  <si>
    <t>376</t>
  </si>
  <si>
    <t>Polomská</t>
  </si>
  <si>
    <t>1781</t>
  </si>
  <si>
    <t>2232</t>
  </si>
  <si>
    <t>A. Trajana</t>
  </si>
  <si>
    <t>1305</t>
  </si>
  <si>
    <t>Záporožská</t>
  </si>
  <si>
    <t>3660</t>
  </si>
  <si>
    <t>Petrova Ves</t>
  </si>
  <si>
    <t>332</t>
  </si>
  <si>
    <t>Južná trieda</t>
  </si>
  <si>
    <t>2299</t>
  </si>
  <si>
    <t>Budapeštianska</t>
  </si>
  <si>
    <t>2438</t>
  </si>
  <si>
    <t>Chotárna</t>
  </si>
  <si>
    <t>3401</t>
  </si>
  <si>
    <t>Vrakunská cesta</t>
  </si>
  <si>
    <t>5916</t>
  </si>
  <si>
    <t>Námestie Ľudovíta Fullu</t>
  </si>
  <si>
    <t>1665</t>
  </si>
  <si>
    <t>3107</t>
  </si>
  <si>
    <t>Pasteurovo nám.</t>
  </si>
  <si>
    <t>532</t>
  </si>
  <si>
    <t>Čárskeho</t>
  </si>
  <si>
    <t>3466</t>
  </si>
  <si>
    <t>3403</t>
  </si>
  <si>
    <t>1. čsl. brigády</t>
  </si>
  <si>
    <t>3250</t>
  </si>
  <si>
    <t>5263</t>
  </si>
  <si>
    <t>Lackova</t>
  </si>
  <si>
    <t>3467</t>
  </si>
  <si>
    <t>1879</t>
  </si>
  <si>
    <t>D. Makovického</t>
  </si>
  <si>
    <t>5100</t>
  </si>
  <si>
    <t>A. Dubčeka</t>
  </si>
  <si>
    <t>3544</t>
  </si>
  <si>
    <t>1196</t>
  </si>
  <si>
    <t>3543</t>
  </si>
  <si>
    <t>Senec</t>
  </si>
  <si>
    <t>Turnianska</t>
  </si>
  <si>
    <t>4689</t>
  </si>
  <si>
    <t>3215</t>
  </si>
  <si>
    <t>Pod Rovnicami</t>
  </si>
  <si>
    <t>3474</t>
  </si>
  <si>
    <t>4830</t>
  </si>
  <si>
    <t>526</t>
  </si>
  <si>
    <t>Juraja Fándlyho</t>
  </si>
  <si>
    <t>2139</t>
  </si>
  <si>
    <t>Antona Bernoláka</t>
  </si>
  <si>
    <t>Vladimíra Clementisa</t>
  </si>
  <si>
    <t>4773</t>
  </si>
  <si>
    <t>2752</t>
  </si>
  <si>
    <t>I. Krasku</t>
  </si>
  <si>
    <t>668</t>
  </si>
  <si>
    <t>2200</t>
  </si>
  <si>
    <t>667</t>
  </si>
  <si>
    <t>3241</t>
  </si>
  <si>
    <t>911</t>
  </si>
  <si>
    <t>Československej armády</t>
  </si>
  <si>
    <t>1169</t>
  </si>
  <si>
    <t>Aténska</t>
  </si>
  <si>
    <t>2619</t>
  </si>
  <si>
    <t>44</t>
  </si>
  <si>
    <t>11693</t>
  </si>
  <si>
    <t>5050</t>
  </si>
  <si>
    <t>5157</t>
  </si>
  <si>
    <t>5216</t>
  </si>
  <si>
    <t>12235</t>
  </si>
  <si>
    <t>4/A</t>
  </si>
  <si>
    <t>17594</t>
  </si>
  <si>
    <t>Beňadická</t>
  </si>
  <si>
    <t>2931</t>
  </si>
  <si>
    <t>Bílikova</t>
  </si>
  <si>
    <t>3414</t>
  </si>
  <si>
    <t>333</t>
  </si>
  <si>
    <t>2163</t>
  </si>
  <si>
    <t>5108</t>
  </si>
  <si>
    <t>4636</t>
  </si>
  <si>
    <t>Gessayova</t>
  </si>
  <si>
    <t>2494</t>
  </si>
  <si>
    <t>1/D</t>
  </si>
  <si>
    <t>1161</t>
  </si>
  <si>
    <t>6/A</t>
  </si>
  <si>
    <t>2138</t>
  </si>
  <si>
    <t>Boženy Němcovej</t>
  </si>
  <si>
    <t>1710</t>
  </si>
  <si>
    <t>1314</t>
  </si>
  <si>
    <t>1295</t>
  </si>
  <si>
    <t>Haniska</t>
  </si>
  <si>
    <t>118</t>
  </si>
  <si>
    <t>Halalovka</t>
  </si>
  <si>
    <t>2881</t>
  </si>
  <si>
    <t>1317</t>
  </si>
  <si>
    <t>2876</t>
  </si>
  <si>
    <t>270</t>
  </si>
  <si>
    <t>1893</t>
  </si>
  <si>
    <t>1894</t>
  </si>
  <si>
    <t>1610</t>
  </si>
  <si>
    <t>3345</t>
  </si>
  <si>
    <t>Lietavská</t>
  </si>
  <si>
    <t>3094</t>
  </si>
  <si>
    <t>Gagarinovo námestie</t>
  </si>
  <si>
    <t>1464</t>
  </si>
  <si>
    <t>1983</t>
  </si>
  <si>
    <t>1167</t>
  </si>
  <si>
    <t>1370</t>
  </si>
  <si>
    <t>2700</t>
  </si>
  <si>
    <t>Markova</t>
  </si>
  <si>
    <t>1021</t>
  </si>
  <si>
    <t>116</t>
  </si>
  <si>
    <t>C. Majerníka</t>
  </si>
  <si>
    <t>4614</t>
  </si>
  <si>
    <t>Nobelova</t>
  </si>
  <si>
    <t>1291</t>
  </si>
  <si>
    <t>1498</t>
  </si>
  <si>
    <t>8388</t>
  </si>
  <si>
    <t>749</t>
  </si>
  <si>
    <t>1231</t>
  </si>
  <si>
    <t>485</t>
  </si>
  <si>
    <t>487</t>
  </si>
  <si>
    <t>Nám. sv. Františka</t>
  </si>
  <si>
    <t>3406</t>
  </si>
  <si>
    <t>3550</t>
  </si>
  <si>
    <t>Polárna</t>
  </si>
  <si>
    <t>3245</t>
  </si>
  <si>
    <t>6414</t>
  </si>
  <si>
    <t>2135</t>
  </si>
  <si>
    <t>1376</t>
  </si>
  <si>
    <t>1179</t>
  </si>
  <si>
    <t>2422</t>
  </si>
  <si>
    <t>2423</t>
  </si>
  <si>
    <t>2424</t>
  </si>
  <si>
    <t>3475</t>
  </si>
  <si>
    <t>Cimborkova</t>
  </si>
  <si>
    <t>102</t>
  </si>
  <si>
    <t>Pečnianska</t>
  </si>
  <si>
    <t>1213</t>
  </si>
  <si>
    <t>3402</t>
  </si>
  <si>
    <t>Bielocerkevská</t>
  </si>
  <si>
    <t>1103</t>
  </si>
  <si>
    <t>1104</t>
  </si>
  <si>
    <t>Bukovecká</t>
  </si>
  <si>
    <t>Bulharská</t>
  </si>
  <si>
    <t>559</t>
  </si>
  <si>
    <t>127</t>
  </si>
  <si>
    <t>Sereďská</t>
  </si>
  <si>
    <t>4496</t>
  </si>
  <si>
    <t>1845</t>
  </si>
  <si>
    <t>1674</t>
  </si>
  <si>
    <t>5149</t>
  </si>
  <si>
    <t>854</t>
  </si>
  <si>
    <t>1105</t>
  </si>
  <si>
    <t>1371</t>
  </si>
  <si>
    <t>18/C</t>
  </si>
  <si>
    <t>7159</t>
  </si>
  <si>
    <t>Rusovská cesta</t>
  </si>
  <si>
    <t>3662</t>
  </si>
  <si>
    <t>1658</t>
  </si>
  <si>
    <t>1666</t>
  </si>
  <si>
    <t>1668</t>
  </si>
  <si>
    <t>Dobšinského</t>
  </si>
  <si>
    <t>1605</t>
  </si>
  <si>
    <t>1696</t>
  </si>
  <si>
    <t>117</t>
  </si>
  <si>
    <t>7060</t>
  </si>
  <si>
    <t>Svidnícka</t>
  </si>
  <si>
    <t>107</t>
  </si>
  <si>
    <t>2635</t>
  </si>
  <si>
    <t>5056</t>
  </si>
  <si>
    <t>Tilgnerova</t>
  </si>
  <si>
    <t>714</t>
  </si>
  <si>
    <t>903</t>
  </si>
  <si>
    <t>Vlastenecké námestie</t>
  </si>
  <si>
    <t>1185</t>
  </si>
  <si>
    <t>1186</t>
  </si>
  <si>
    <t>764</t>
  </si>
  <si>
    <t>767</t>
  </si>
  <si>
    <t>Hlinská</t>
  </si>
  <si>
    <t>2580</t>
  </si>
  <si>
    <t>2586</t>
  </si>
  <si>
    <t>2588</t>
  </si>
  <si>
    <t>627</t>
  </si>
  <si>
    <t>3427</t>
  </si>
  <si>
    <t>3013</t>
  </si>
  <si>
    <t>Javorová</t>
  </si>
  <si>
    <t>2877</t>
  </si>
  <si>
    <t>2878</t>
  </si>
  <si>
    <t>2598</t>
  </si>
  <si>
    <t>3807</t>
  </si>
  <si>
    <t>Humenská</t>
  </si>
  <si>
    <t>Janigova</t>
  </si>
  <si>
    <t>1324</t>
  </si>
  <si>
    <t>Vážska</t>
  </si>
  <si>
    <t>1146</t>
  </si>
  <si>
    <t>dona Sandtnera</t>
  </si>
  <si>
    <t>Špieszova</t>
  </si>
  <si>
    <t>3362</t>
  </si>
  <si>
    <t>553</t>
  </si>
  <si>
    <t>565</t>
  </si>
  <si>
    <t>1578</t>
  </si>
  <si>
    <t>Joliota Curie</t>
  </si>
  <si>
    <t>751</t>
  </si>
  <si>
    <t>1579</t>
  </si>
  <si>
    <t>Jura Hronca</t>
  </si>
  <si>
    <t>3415</t>
  </si>
  <si>
    <t>2161</t>
  </si>
  <si>
    <t>2166</t>
  </si>
  <si>
    <t>2193</t>
  </si>
  <si>
    <t>2197</t>
  </si>
  <si>
    <t>1633</t>
  </si>
  <si>
    <t>846</t>
  </si>
  <si>
    <t>3163</t>
  </si>
  <si>
    <t>3410</t>
  </si>
  <si>
    <t>3413</t>
  </si>
  <si>
    <t>3416</t>
  </si>
  <si>
    <t>Černyševského</t>
  </si>
  <si>
    <t>1280</t>
  </si>
  <si>
    <t>4/B</t>
  </si>
  <si>
    <t>3709</t>
  </si>
  <si>
    <t>Estónska</t>
  </si>
  <si>
    <t>5205</t>
  </si>
  <si>
    <t>5222</t>
  </si>
  <si>
    <t>8618</t>
  </si>
  <si>
    <t>8620</t>
  </si>
  <si>
    <t>8621</t>
  </si>
  <si>
    <t>8622</t>
  </si>
  <si>
    <t>8624</t>
  </si>
  <si>
    <t>8626</t>
  </si>
  <si>
    <t>Dolná</t>
  </si>
  <si>
    <t>4732</t>
  </si>
  <si>
    <t>4748</t>
  </si>
  <si>
    <t>1041</t>
  </si>
  <si>
    <t>Bernolákovo</t>
  </si>
  <si>
    <t>Buková</t>
  </si>
  <si>
    <t>326/PC1</t>
  </si>
  <si>
    <t>4899</t>
  </si>
  <si>
    <t>334/PC1</t>
  </si>
  <si>
    <t>336/PC1</t>
  </si>
  <si>
    <t>340/PC1</t>
  </si>
  <si>
    <t>806/PC1</t>
  </si>
  <si>
    <t>5119</t>
  </si>
  <si>
    <t>5121</t>
  </si>
  <si>
    <t>123/PC1</t>
  </si>
  <si>
    <t>5800</t>
  </si>
  <si>
    <t>6614</t>
  </si>
  <si>
    <t>2958</t>
  </si>
  <si>
    <t>4393</t>
  </si>
  <si>
    <t>Kozmonautov</t>
  </si>
  <si>
    <t>3953</t>
  </si>
  <si>
    <t>Chorvátsky Grob</t>
  </si>
  <si>
    <t>Konopná</t>
  </si>
  <si>
    <t>74</t>
  </si>
  <si>
    <t>3515</t>
  </si>
  <si>
    <t>M. R. Štefánika</t>
  </si>
  <si>
    <t>4407</t>
  </si>
  <si>
    <t>Kazanská</t>
  </si>
  <si>
    <t>9827</t>
  </si>
  <si>
    <t>11299</t>
  </si>
  <si>
    <t>12024</t>
  </si>
  <si>
    <t>12061</t>
  </si>
  <si>
    <t>12062</t>
  </si>
  <si>
    <t>12223</t>
  </si>
  <si>
    <t>Javorová alej</t>
  </si>
  <si>
    <t>97/PC1</t>
  </si>
  <si>
    <t>1600</t>
  </si>
  <si>
    <t>98/PC1</t>
  </si>
  <si>
    <t>Jazmínová</t>
  </si>
  <si>
    <t>583/PC1</t>
  </si>
  <si>
    <t>Ludvíka Svobodu</t>
  </si>
  <si>
    <t>2689</t>
  </si>
  <si>
    <t>100/PC1</t>
  </si>
  <si>
    <t>102/PC1</t>
  </si>
  <si>
    <t>103/PC1</t>
  </si>
  <si>
    <t>104/PC1</t>
  </si>
  <si>
    <t>106/PC1</t>
  </si>
  <si>
    <t>107/PC1</t>
  </si>
  <si>
    <t>108/PC1</t>
  </si>
  <si>
    <t>109/PC1</t>
  </si>
  <si>
    <t>145/PC1</t>
  </si>
  <si>
    <t>146/PC1</t>
  </si>
  <si>
    <t>147/PC1</t>
  </si>
  <si>
    <t>153/PC1</t>
  </si>
  <si>
    <t>154/PC1</t>
  </si>
  <si>
    <t>155/PC1</t>
  </si>
  <si>
    <t>158/PC1</t>
  </si>
  <si>
    <t>159/PC1</t>
  </si>
  <si>
    <t>160/PC1</t>
  </si>
  <si>
    <t>162/PC1</t>
  </si>
  <si>
    <t>163/PC1</t>
  </si>
  <si>
    <t>164/PC1</t>
  </si>
  <si>
    <t>165/PC1</t>
  </si>
  <si>
    <t>74/PC1</t>
  </si>
  <si>
    <t>79/PC1</t>
  </si>
  <si>
    <t>83/PC1</t>
  </si>
  <si>
    <t>Lomnická</t>
  </si>
  <si>
    <t>834</t>
  </si>
  <si>
    <t>Lichardova</t>
  </si>
  <si>
    <t>2801</t>
  </si>
  <si>
    <t>Nevädzová</t>
  </si>
  <si>
    <t>12/PC1</t>
  </si>
  <si>
    <t>734</t>
  </si>
  <si>
    <t>141/PC1</t>
  </si>
  <si>
    <t>142/PC1</t>
  </si>
  <si>
    <t>143/PC1</t>
  </si>
  <si>
    <t>149/PC1</t>
  </si>
  <si>
    <t>14/PC1</t>
  </si>
  <si>
    <t>36/PC1</t>
  </si>
  <si>
    <t>37/PC1</t>
  </si>
  <si>
    <t>38/PC1</t>
  </si>
  <si>
    <t>39/PC1</t>
  </si>
  <si>
    <t>41/PC1</t>
  </si>
  <si>
    <t>42/PC1</t>
  </si>
  <si>
    <t>43/PC1</t>
  </si>
  <si>
    <t>46/PC1</t>
  </si>
  <si>
    <t>47/PC1</t>
  </si>
  <si>
    <t>50/PC1</t>
  </si>
  <si>
    <t>51/PC1</t>
  </si>
  <si>
    <t>52/PC1</t>
  </si>
  <si>
    <t>53/PC1</t>
  </si>
  <si>
    <t>54/PC1</t>
  </si>
  <si>
    <t>55/PC1</t>
  </si>
  <si>
    <t>56/PC1</t>
  </si>
  <si>
    <t>57/PC1</t>
  </si>
  <si>
    <t>58/PC1</t>
  </si>
  <si>
    <t>59/PC1</t>
  </si>
  <si>
    <t>60/PC1</t>
  </si>
  <si>
    <t>61/PC1</t>
  </si>
  <si>
    <t>62/PC1</t>
  </si>
  <si>
    <t>63/PC1</t>
  </si>
  <si>
    <t>64/PC1</t>
  </si>
  <si>
    <t>65/PC1</t>
  </si>
  <si>
    <t>66/PC1</t>
  </si>
  <si>
    <t>67/PC1</t>
  </si>
  <si>
    <t>70/PC1</t>
  </si>
  <si>
    <t>72/PC1</t>
  </si>
  <si>
    <t>73/PC1</t>
  </si>
  <si>
    <t>75/PC1</t>
  </si>
  <si>
    <t>7/PC1</t>
  </si>
  <si>
    <t>81/PC1</t>
  </si>
  <si>
    <t>8/PC1</t>
  </si>
  <si>
    <t>Muškátová</t>
  </si>
  <si>
    <t>13/A</t>
  </si>
  <si>
    <t>4862</t>
  </si>
  <si>
    <t>Michalovská</t>
  </si>
  <si>
    <t>351</t>
  </si>
  <si>
    <t>4174</t>
  </si>
  <si>
    <t>440</t>
  </si>
  <si>
    <t>4885</t>
  </si>
  <si>
    <t>3448</t>
  </si>
  <si>
    <t>101/PC1</t>
  </si>
  <si>
    <t>110/PC1</t>
  </si>
  <si>
    <t>112/PC1</t>
  </si>
  <si>
    <t>114/PC1</t>
  </si>
  <si>
    <t>115/PC1</t>
  </si>
  <si>
    <t>116/PC1</t>
  </si>
  <si>
    <t>117/PC1</t>
  </si>
  <si>
    <t>119/PC1</t>
  </si>
  <si>
    <t>120/PC1</t>
  </si>
  <si>
    <t>121/PC1</t>
  </si>
  <si>
    <t>122/PC1</t>
  </si>
  <si>
    <t>124/PC1</t>
  </si>
  <si>
    <t>126/PC1</t>
  </si>
  <si>
    <t>128/PC1</t>
  </si>
  <si>
    <t>130/PC1</t>
  </si>
  <si>
    <t>134/PC1</t>
  </si>
  <si>
    <t>135/PC1</t>
  </si>
  <si>
    <t>136/PC1</t>
  </si>
  <si>
    <t>137/PC1</t>
  </si>
  <si>
    <t>138/PC1</t>
  </si>
  <si>
    <t>139/PC1</t>
  </si>
  <si>
    <t>140/PC1</t>
  </si>
  <si>
    <t>156/PC1</t>
  </si>
  <si>
    <t>167/PC1</t>
  </si>
  <si>
    <t>168/PC1</t>
  </si>
  <si>
    <t>169/PC1</t>
  </si>
  <si>
    <t>172/PC1</t>
  </si>
  <si>
    <t>173/PC1</t>
  </si>
  <si>
    <t>174/PC1</t>
  </si>
  <si>
    <t>26/PC1</t>
  </si>
  <si>
    <t>27/PC1</t>
  </si>
  <si>
    <t>35/PC1</t>
  </si>
  <si>
    <t>3/PC1</t>
  </si>
  <si>
    <t>84/PC1</t>
  </si>
  <si>
    <t>85/PC1</t>
  </si>
  <si>
    <t>86/PC1</t>
  </si>
  <si>
    <t>87/PC1</t>
  </si>
  <si>
    <t>88/PC1</t>
  </si>
  <si>
    <t>89/PC1</t>
  </si>
  <si>
    <t>90/PC1</t>
  </si>
  <si>
    <t>91/PC1</t>
  </si>
  <si>
    <t>93/PC1</t>
  </si>
  <si>
    <t>95/PC1</t>
  </si>
  <si>
    <t>99/PC1</t>
  </si>
  <si>
    <t>1443</t>
  </si>
  <si>
    <t>1447</t>
  </si>
  <si>
    <t>Podunajská</t>
  </si>
  <si>
    <t>13529</t>
  </si>
  <si>
    <t>8744</t>
  </si>
  <si>
    <t>8918</t>
  </si>
  <si>
    <t>8475</t>
  </si>
  <si>
    <t>4803</t>
  </si>
  <si>
    <t>7920</t>
  </si>
  <si>
    <t>581</t>
  </si>
  <si>
    <t>Zadunajská cesta</t>
  </si>
  <si>
    <t>3685</t>
  </si>
  <si>
    <t>Slnečná</t>
  </si>
  <si>
    <t>190/PC1</t>
  </si>
  <si>
    <t>191/PC1</t>
  </si>
  <si>
    <t>192/PC1</t>
  </si>
  <si>
    <t>193/PC1</t>
  </si>
  <si>
    <t>194/PC1</t>
  </si>
  <si>
    <t>195/PC1</t>
  </si>
  <si>
    <t>196/PC1</t>
  </si>
  <si>
    <t>197/PC1</t>
  </si>
  <si>
    <t>199/PC1</t>
  </si>
  <si>
    <t>201/PC1</t>
  </si>
  <si>
    <t>204/PC1</t>
  </si>
  <si>
    <t>209/PC1</t>
  </si>
  <si>
    <t>211/PC1</t>
  </si>
  <si>
    <t>212/PC1</t>
  </si>
  <si>
    <t>218/PC1</t>
  </si>
  <si>
    <t>219/PC1</t>
  </si>
  <si>
    <t>222/PC1</t>
  </si>
  <si>
    <t>223/PC1</t>
  </si>
  <si>
    <t>227/PC1</t>
  </si>
  <si>
    <t>229/PC1</t>
  </si>
  <si>
    <t>230/PC1</t>
  </si>
  <si>
    <t>231/PC1</t>
  </si>
  <si>
    <t>232/PC1</t>
  </si>
  <si>
    <t>233/PC1</t>
  </si>
  <si>
    <t>234/PC1</t>
  </si>
  <si>
    <t>235/PC1</t>
  </si>
  <si>
    <t>237/PC1</t>
  </si>
  <si>
    <t>238/PC1</t>
  </si>
  <si>
    <t>239/PC1</t>
  </si>
  <si>
    <t>240/PC1</t>
  </si>
  <si>
    <t>241/PC1</t>
  </si>
  <si>
    <t>242/PC1</t>
  </si>
  <si>
    <t>243/PC1</t>
  </si>
  <si>
    <t>245/PC1</t>
  </si>
  <si>
    <t>249/PC1</t>
  </si>
  <si>
    <t>251/PC1</t>
  </si>
  <si>
    <t>Narcisová</t>
  </si>
  <si>
    <t>423</t>
  </si>
  <si>
    <t>Na Lúkach</t>
  </si>
  <si>
    <t>1344</t>
  </si>
  <si>
    <t>4647</t>
  </si>
  <si>
    <t>4651</t>
  </si>
  <si>
    <t>4900</t>
  </si>
  <si>
    <t>5496</t>
  </si>
  <si>
    <t>94/PC1</t>
  </si>
  <si>
    <t>3464</t>
  </si>
  <si>
    <t>3469</t>
  </si>
  <si>
    <t>3470</t>
  </si>
  <si>
    <t>4042</t>
  </si>
  <si>
    <t>4047</t>
  </si>
  <si>
    <t>Žitná</t>
  </si>
  <si>
    <t>3518</t>
  </si>
  <si>
    <t>3566</t>
  </si>
  <si>
    <t>Odborárska</t>
  </si>
  <si>
    <t>266</t>
  </si>
  <si>
    <t>Námestie sv. Egídia</t>
  </si>
  <si>
    <t>190</t>
  </si>
  <si>
    <t>268</t>
  </si>
  <si>
    <t>Čierna Voda</t>
  </si>
  <si>
    <t>96/PC1</t>
  </si>
  <si>
    <t>1560</t>
  </si>
  <si>
    <t>205</t>
  </si>
  <si>
    <t>78</t>
  </si>
  <si>
    <t>186</t>
  </si>
  <si>
    <t>188</t>
  </si>
  <si>
    <t>527</t>
  </si>
  <si>
    <t>531</t>
  </si>
  <si>
    <t>1249</t>
  </si>
  <si>
    <t>1255</t>
  </si>
  <si>
    <t>1265</t>
  </si>
  <si>
    <t>6320</t>
  </si>
  <si>
    <t>746</t>
  </si>
  <si>
    <t>105</t>
  </si>
  <si>
    <t>Predmestská</t>
  </si>
  <si>
    <t>1707</t>
  </si>
  <si>
    <t>1708</t>
  </si>
  <si>
    <t>1709</t>
  </si>
  <si>
    <t>2926</t>
  </si>
  <si>
    <t>214</t>
  </si>
  <si>
    <t>223</t>
  </si>
  <si>
    <t>Stromová</t>
  </si>
  <si>
    <t>1367</t>
  </si>
  <si>
    <t>Slavkovská</t>
  </si>
  <si>
    <t>882</t>
  </si>
  <si>
    <t>3099</t>
  </si>
  <si>
    <t>1713</t>
  </si>
  <si>
    <t>Sv. Jakuba</t>
  </si>
  <si>
    <t>520</t>
  </si>
  <si>
    <t>2685</t>
  </si>
  <si>
    <t>Trieda SNP</t>
  </si>
  <si>
    <t>2481</t>
  </si>
  <si>
    <t>Vojvodská</t>
  </si>
  <si>
    <t>2274</t>
  </si>
  <si>
    <t>2123</t>
  </si>
  <si>
    <t>2128</t>
  </si>
  <si>
    <t>4601</t>
  </si>
  <si>
    <t>4605</t>
  </si>
  <si>
    <t>90</t>
  </si>
  <si>
    <t>1948</t>
  </si>
  <si>
    <t>1034</t>
  </si>
  <si>
    <t>1493</t>
  </si>
  <si>
    <t>V. Šrobára</t>
  </si>
  <si>
    <t>572</t>
  </si>
  <si>
    <t>2134</t>
  </si>
  <si>
    <t>2411</t>
  </si>
  <si>
    <t>2498</t>
  </si>
  <si>
    <t>1777</t>
  </si>
  <si>
    <t>1145</t>
  </si>
  <si>
    <t>1152</t>
  </si>
  <si>
    <t>Zupkova</t>
  </si>
  <si>
    <t>Výstavná</t>
  </si>
  <si>
    <t>646</t>
  </si>
  <si>
    <t>3561</t>
  </si>
  <si>
    <t>3568</t>
  </si>
  <si>
    <t>241</t>
  </si>
  <si>
    <t>491</t>
  </si>
  <si>
    <t>3732</t>
  </si>
  <si>
    <t>3735</t>
  </si>
  <si>
    <t>273</t>
  </si>
  <si>
    <t>6518</t>
  </si>
  <si>
    <t>14/A</t>
  </si>
  <si>
    <t>10428</t>
  </si>
  <si>
    <t>14/B</t>
  </si>
  <si>
    <t>14/C</t>
  </si>
  <si>
    <t>Alvinczyho</t>
  </si>
  <si>
    <t>Černovská</t>
  </si>
  <si>
    <t>365</t>
  </si>
  <si>
    <t>1168</t>
  </si>
  <si>
    <t>167</t>
  </si>
  <si>
    <t>172</t>
  </si>
  <si>
    <t>Harmincova</t>
  </si>
  <si>
    <t>1693</t>
  </si>
  <si>
    <t>Benediktínska</t>
  </si>
  <si>
    <t>5139</t>
  </si>
  <si>
    <t>17/PC1</t>
  </si>
  <si>
    <t>18/PC1</t>
  </si>
  <si>
    <t>6/PC1</t>
  </si>
  <si>
    <t>Beskydská</t>
  </si>
  <si>
    <t>264</t>
  </si>
  <si>
    <t>151/PC1</t>
  </si>
  <si>
    <t>157/PC1</t>
  </si>
  <si>
    <t>Spišské Bystré</t>
  </si>
  <si>
    <t>Družstevná</t>
  </si>
  <si>
    <t>820</t>
  </si>
  <si>
    <t>1215</t>
  </si>
  <si>
    <t>105/PC1</t>
  </si>
  <si>
    <t>111/PC1</t>
  </si>
  <si>
    <t>125/PC1</t>
  </si>
  <si>
    <t>131/PC1</t>
  </si>
  <si>
    <t>133/PC1</t>
  </si>
  <si>
    <t>207/PC1</t>
  </si>
  <si>
    <t>Krátka</t>
  </si>
  <si>
    <t>778</t>
  </si>
  <si>
    <t>780</t>
  </si>
  <si>
    <t>785</t>
  </si>
  <si>
    <t>786</t>
  </si>
  <si>
    <t>3679</t>
  </si>
  <si>
    <t>1094</t>
  </si>
  <si>
    <t>1112</t>
  </si>
  <si>
    <t>1118</t>
  </si>
  <si>
    <t>1119</t>
  </si>
  <si>
    <t>K lesu</t>
  </si>
  <si>
    <t>295/PC1</t>
  </si>
  <si>
    <t>299/PC1</t>
  </si>
  <si>
    <t>303/PC1</t>
  </si>
  <si>
    <t>305/PC1</t>
  </si>
  <si>
    <t>307/PC1</t>
  </si>
  <si>
    <t>309/PC1</t>
  </si>
  <si>
    <t>311/PC1</t>
  </si>
  <si>
    <t>313/PC1</t>
  </si>
  <si>
    <t>317/PC1</t>
  </si>
  <si>
    <t>575/PC1</t>
  </si>
  <si>
    <t>Kamenec</t>
  </si>
  <si>
    <t>788</t>
  </si>
  <si>
    <t>Letná</t>
  </si>
  <si>
    <t>Macákova</t>
  </si>
  <si>
    <t>10/PC1</t>
  </si>
  <si>
    <t>16/PC1</t>
  </si>
  <si>
    <t>24/PC1</t>
  </si>
  <si>
    <t>30/PC1</t>
  </si>
  <si>
    <t>323/PC1</t>
  </si>
  <si>
    <t>325/PC1</t>
  </si>
  <si>
    <t>331/PC1</t>
  </si>
  <si>
    <t>335/PC1</t>
  </si>
  <si>
    <t>337/PC1</t>
  </si>
  <si>
    <t>347/PC1</t>
  </si>
  <si>
    <t>349/PC1</t>
  </si>
  <si>
    <t>34/PC1</t>
  </si>
  <si>
    <t>351/PC1</t>
  </si>
  <si>
    <t>69/PC1</t>
  </si>
  <si>
    <t>71/PC1</t>
  </si>
  <si>
    <t>77/PC1</t>
  </si>
  <si>
    <t>1131</t>
  </si>
  <si>
    <t>1154</t>
  </si>
  <si>
    <t>1155</t>
  </si>
  <si>
    <t>1157</t>
  </si>
  <si>
    <t>4049</t>
  </si>
  <si>
    <t>Lutila</t>
  </si>
  <si>
    <t>Nová</t>
  </si>
  <si>
    <t>927</t>
  </si>
  <si>
    <t>68/PC1</t>
  </si>
  <si>
    <t>76/PC1</t>
  </si>
  <si>
    <t>631</t>
  </si>
  <si>
    <t>650</t>
  </si>
  <si>
    <t>Nad Belogradom</t>
  </si>
  <si>
    <t>1/PC1</t>
  </si>
  <si>
    <t>5203</t>
  </si>
  <si>
    <t>Novomeského</t>
  </si>
  <si>
    <t>4740</t>
  </si>
  <si>
    <t>44/PC1</t>
  </si>
  <si>
    <t>49/PC1</t>
  </si>
  <si>
    <t>Na Zongorke</t>
  </si>
  <si>
    <t>7549</t>
  </si>
  <si>
    <t>Na Brehu</t>
  </si>
  <si>
    <t>213/PC1</t>
  </si>
  <si>
    <t>225/PC1</t>
  </si>
  <si>
    <t>255/PC1</t>
  </si>
  <si>
    <t>257/PC1</t>
  </si>
  <si>
    <t>263/PC1</t>
  </si>
  <si>
    <t>265/PC1</t>
  </si>
  <si>
    <t>Modranská</t>
  </si>
  <si>
    <t>778/PC1</t>
  </si>
  <si>
    <t>780/PC1</t>
  </si>
  <si>
    <t>782/PC1</t>
  </si>
  <si>
    <t>785/PC1</t>
  </si>
  <si>
    <t>788/PC1</t>
  </si>
  <si>
    <t>790/PC1</t>
  </si>
  <si>
    <t>795/PC1</t>
  </si>
  <si>
    <t>1675</t>
  </si>
  <si>
    <t>244/PC1</t>
  </si>
  <si>
    <t>Meškova</t>
  </si>
  <si>
    <t>80/PC1</t>
  </si>
  <si>
    <t>4/PC1</t>
  </si>
  <si>
    <t>5206</t>
  </si>
  <si>
    <t>Rulandská</t>
  </si>
  <si>
    <t>184/PC1</t>
  </si>
  <si>
    <t>639/PC1</t>
  </si>
  <si>
    <t>641/PC1</t>
  </si>
  <si>
    <t>643/PC1</t>
  </si>
  <si>
    <t>649/PC1</t>
  </si>
  <si>
    <t>708/PC1</t>
  </si>
  <si>
    <t>726/PC1</t>
  </si>
  <si>
    <t>732/PC1</t>
  </si>
  <si>
    <t>733/PC1</t>
  </si>
  <si>
    <t>734/PC1</t>
  </si>
  <si>
    <t>748/PC1</t>
  </si>
  <si>
    <t>1/A</t>
  </si>
  <si>
    <t>Pieninská</t>
  </si>
  <si>
    <t>267/PC1</t>
  </si>
  <si>
    <t>364</t>
  </si>
  <si>
    <t>369</t>
  </si>
  <si>
    <t>374</t>
  </si>
  <si>
    <t>377</t>
  </si>
  <si>
    <t>380</t>
  </si>
  <si>
    <t>382</t>
  </si>
  <si>
    <t>275/PC1</t>
  </si>
  <si>
    <t>277/PC1</t>
  </si>
  <si>
    <t>279/PC1</t>
  </si>
  <si>
    <t>283/PC1</t>
  </si>
  <si>
    <t>287/PC1</t>
  </si>
  <si>
    <t>297/PC1</t>
  </si>
  <si>
    <t>384</t>
  </si>
  <si>
    <t>385</t>
  </si>
  <si>
    <t>387</t>
  </si>
  <si>
    <t>389</t>
  </si>
  <si>
    <t>392</t>
  </si>
  <si>
    <t>397</t>
  </si>
  <si>
    <t>407</t>
  </si>
  <si>
    <t>21/PC1</t>
  </si>
  <si>
    <t>22/PC1</t>
  </si>
  <si>
    <t>25/PC1</t>
  </si>
  <si>
    <t>537/PC1</t>
  </si>
  <si>
    <t>33/PC1</t>
  </si>
  <si>
    <t>40/PC1</t>
  </si>
  <si>
    <t>45/PC1</t>
  </si>
  <si>
    <t>405</t>
  </si>
  <si>
    <t>9/PC1</t>
  </si>
  <si>
    <t>Račianska</t>
  </si>
  <si>
    <t>757/PC1</t>
  </si>
  <si>
    <t>4500</t>
  </si>
  <si>
    <t>745/PC1</t>
  </si>
  <si>
    <t>746/PC1</t>
  </si>
  <si>
    <t>747/PC1</t>
  </si>
  <si>
    <t>750/PC1</t>
  </si>
  <si>
    <t>Pytliacka</t>
  </si>
  <si>
    <t>Pri teleku</t>
  </si>
  <si>
    <t>150/PC1</t>
  </si>
  <si>
    <t>187/PC1</t>
  </si>
  <si>
    <t>319/PC1</t>
  </si>
  <si>
    <t>423/PC1</t>
  </si>
  <si>
    <t>481/PC1</t>
  </si>
  <si>
    <t>485/PC1</t>
  </si>
  <si>
    <t>489/PC1</t>
  </si>
  <si>
    <t>503/PC1</t>
  </si>
  <si>
    <t>799/PC1</t>
  </si>
  <si>
    <t>800/PC1</t>
  </si>
  <si>
    <t>Podbeľová</t>
  </si>
  <si>
    <t>Poloninská</t>
  </si>
  <si>
    <t>175/PC1</t>
  </si>
  <si>
    <t>177/PC1</t>
  </si>
  <si>
    <t>179/PC1</t>
  </si>
  <si>
    <t>203/PC1</t>
  </si>
  <si>
    <t>Polesná</t>
  </si>
  <si>
    <t>Václava Honzu</t>
  </si>
  <si>
    <t>471/PC1</t>
  </si>
  <si>
    <t>472/PC1</t>
  </si>
  <si>
    <t>474/PC1</t>
  </si>
  <si>
    <t>Vínna</t>
  </si>
  <si>
    <t>1331</t>
  </si>
  <si>
    <t>148/PC1</t>
  </si>
  <si>
    <t>188/PC1</t>
  </si>
  <si>
    <t>435/PC1</t>
  </si>
  <si>
    <t>437/PC1</t>
  </si>
  <si>
    <t>439/PC1</t>
  </si>
  <si>
    <t>455/PC1</t>
  </si>
  <si>
    <t>461/PC1</t>
  </si>
  <si>
    <t>465/PC1</t>
  </si>
  <si>
    <t>473/PC1</t>
  </si>
  <si>
    <t>476/PC1</t>
  </si>
  <si>
    <t>534/PC1</t>
  </si>
  <si>
    <t>672/PC1</t>
  </si>
  <si>
    <t>824/PC1</t>
  </si>
  <si>
    <t>828/PC1</t>
  </si>
  <si>
    <t>830/PC1</t>
  </si>
  <si>
    <t>836/PC1</t>
  </si>
  <si>
    <t>752</t>
  </si>
  <si>
    <t>754</t>
  </si>
  <si>
    <t>755</t>
  </si>
  <si>
    <t>756</t>
  </si>
  <si>
    <t>766</t>
  </si>
  <si>
    <t>774</t>
  </si>
  <si>
    <t>775</t>
  </si>
  <si>
    <t>Sluková</t>
  </si>
  <si>
    <t>156</t>
  </si>
  <si>
    <t>158</t>
  </si>
  <si>
    <t>160</t>
  </si>
  <si>
    <t>161</t>
  </si>
  <si>
    <t>164</t>
  </si>
  <si>
    <t>129/PC1</t>
  </si>
  <si>
    <t>Sládkovičova</t>
  </si>
  <si>
    <t>14159</t>
  </si>
  <si>
    <t>Snežienková</t>
  </si>
  <si>
    <t>Staroslovanská</t>
  </si>
  <si>
    <t>285/PC1</t>
  </si>
  <si>
    <t>Tibavská</t>
  </si>
  <si>
    <t>370/PC1</t>
  </si>
  <si>
    <t>375/PC1</t>
  </si>
  <si>
    <t>377/PC1</t>
  </si>
  <si>
    <t>381/PC1</t>
  </si>
  <si>
    <t>387/PC1</t>
  </si>
  <si>
    <t>389/PC1</t>
  </si>
  <si>
    <t>405/PC1</t>
  </si>
  <si>
    <t>409/PC1</t>
  </si>
  <si>
    <t>411/PC1</t>
  </si>
  <si>
    <t>413/PC1</t>
  </si>
  <si>
    <t>415/PC1</t>
  </si>
  <si>
    <t>658/PC1</t>
  </si>
  <si>
    <t>673/PC1</t>
  </si>
  <si>
    <t>821/PC1</t>
  </si>
  <si>
    <t>Tokajská</t>
  </si>
  <si>
    <t>327/PC1</t>
  </si>
  <si>
    <t>353/PC1</t>
  </si>
  <si>
    <t>355/PC1</t>
  </si>
  <si>
    <t>825/PC1</t>
  </si>
  <si>
    <t>827/PC1</t>
  </si>
  <si>
    <t>829/PC1</t>
  </si>
  <si>
    <t>831/PC1</t>
  </si>
  <si>
    <t>834/PC1</t>
  </si>
  <si>
    <t>837/PC1</t>
  </si>
  <si>
    <t>841/PC1</t>
  </si>
  <si>
    <t>847/PC1</t>
  </si>
  <si>
    <t>851/PC1</t>
  </si>
  <si>
    <t>855/PC1</t>
  </si>
  <si>
    <t>367/PC1</t>
  </si>
  <si>
    <t>Tramínová</t>
  </si>
  <si>
    <t>1461</t>
  </si>
  <si>
    <t>664/PC1</t>
  </si>
  <si>
    <t>665/PC1</t>
  </si>
  <si>
    <t>738/PC1</t>
  </si>
  <si>
    <t>741/PC1</t>
  </si>
  <si>
    <t>804/PC1</t>
  </si>
  <si>
    <t>807/PC1</t>
  </si>
  <si>
    <t>809/PC1</t>
  </si>
  <si>
    <t>810/PC1</t>
  </si>
  <si>
    <t>811/PC1</t>
  </si>
  <si>
    <t>812/PC1</t>
  </si>
  <si>
    <t>817/PC1</t>
  </si>
  <si>
    <t>818/PC1</t>
  </si>
  <si>
    <t>819/PC1</t>
  </si>
  <si>
    <t>845/PC1</t>
  </si>
  <si>
    <t>Čergovská</t>
  </si>
  <si>
    <t>215/PC1</t>
  </si>
  <si>
    <t>217/PC1</t>
  </si>
  <si>
    <t>247/PC1</t>
  </si>
  <si>
    <t>396</t>
  </si>
  <si>
    <t>511/PC1</t>
  </si>
  <si>
    <t>261/PC1</t>
  </si>
  <si>
    <t>407/PC1</t>
  </si>
  <si>
    <t>1300</t>
  </si>
  <si>
    <t>200/PC1</t>
  </si>
  <si>
    <t>842/PC1</t>
  </si>
  <si>
    <t>808/PC1</t>
  </si>
  <si>
    <t>490</t>
  </si>
  <si>
    <t>330/PC1</t>
  </si>
  <si>
    <t>327</t>
  </si>
  <si>
    <t>2201</t>
  </si>
  <si>
    <t>A.H.Škultétyho</t>
  </si>
  <si>
    <t>373</t>
  </si>
  <si>
    <t>388</t>
  </si>
  <si>
    <t>214/PC1</t>
  </si>
  <si>
    <t>K. Šmidkého</t>
  </si>
  <si>
    <t>1380</t>
  </si>
  <si>
    <t>Trenčianske Teplice</t>
  </si>
  <si>
    <t>Gogoľova</t>
  </si>
  <si>
    <t>99</t>
  </si>
  <si>
    <t>999</t>
  </si>
  <si>
    <t>Kvetoslavov</t>
  </si>
  <si>
    <t>348</t>
  </si>
  <si>
    <t>417/PC1</t>
  </si>
  <si>
    <t>S. Chalupku</t>
  </si>
  <si>
    <t>11.III</t>
  </si>
  <si>
    <t>995</t>
  </si>
  <si>
    <t>372</t>
  </si>
  <si>
    <t>Jána Kostku</t>
  </si>
  <si>
    <t>2429</t>
  </si>
  <si>
    <t>259/PC1</t>
  </si>
  <si>
    <t>337</t>
  </si>
  <si>
    <t>1445</t>
  </si>
  <si>
    <t>315/PC1</t>
  </si>
  <si>
    <t>371</t>
  </si>
  <si>
    <t>891</t>
  </si>
  <si>
    <t>739/PC1</t>
  </si>
  <si>
    <t>108</t>
  </si>
  <si>
    <t>874</t>
  </si>
  <si>
    <t>Kríková</t>
  </si>
  <si>
    <t>12/A</t>
  </si>
  <si>
    <t>878</t>
  </si>
  <si>
    <t>Uhrovecká</t>
  </si>
  <si>
    <t>Soblahovská</t>
  </si>
  <si>
    <t>514</t>
  </si>
  <si>
    <t>2640</t>
  </si>
  <si>
    <t>323</t>
  </si>
  <si>
    <t>736/PC1</t>
  </si>
  <si>
    <t>1/X</t>
  </si>
  <si>
    <t>358</t>
  </si>
  <si>
    <t>366</t>
  </si>
  <si>
    <t>345</t>
  </si>
  <si>
    <t>404</t>
  </si>
  <si>
    <t>362</t>
  </si>
  <si>
    <t>8119/PC1</t>
  </si>
  <si>
    <t>Pezinská</t>
  </si>
  <si>
    <t>Ľ. Kraskovej</t>
  </si>
  <si>
    <t>486</t>
  </si>
  <si>
    <t>346</t>
  </si>
  <si>
    <t>Rudohorská</t>
  </si>
  <si>
    <t>109</t>
  </si>
  <si>
    <t>787/PC1</t>
  </si>
  <si>
    <t>Pražská</t>
  </si>
  <si>
    <t>370</t>
  </si>
  <si>
    <t>205/PC1</t>
  </si>
  <si>
    <t>403</t>
  </si>
  <si>
    <t>727/PC1</t>
  </si>
  <si>
    <t>Rezidencia KIA</t>
  </si>
  <si>
    <t>3021/A5</t>
  </si>
  <si>
    <t>36/A 74</t>
  </si>
  <si>
    <t>876</t>
  </si>
  <si>
    <t>15/PC1</t>
  </si>
  <si>
    <t>2192</t>
  </si>
  <si>
    <t>273/PC1</t>
  </si>
  <si>
    <t>864</t>
  </si>
  <si>
    <t>Šalgotarjánska</t>
  </si>
  <si>
    <t>1428</t>
  </si>
  <si>
    <t>328</t>
  </si>
  <si>
    <t>166/PC1</t>
  </si>
  <si>
    <t>357</t>
  </si>
  <si>
    <t>Sekulská</t>
  </si>
  <si>
    <t>675</t>
  </si>
  <si>
    <t>347</t>
  </si>
  <si>
    <t>1/C</t>
  </si>
  <si>
    <t>467/PC1</t>
  </si>
  <si>
    <t>15307</t>
  </si>
  <si>
    <t>206/PC1</t>
  </si>
  <si>
    <t>Pankúchova</t>
  </si>
  <si>
    <t>Sereď</t>
  </si>
  <si>
    <t>Novomestská</t>
  </si>
  <si>
    <t>863</t>
  </si>
  <si>
    <t>Jurigovo námestie</t>
  </si>
  <si>
    <t>9/A</t>
  </si>
  <si>
    <t>861/PC1</t>
  </si>
  <si>
    <t>894</t>
  </si>
  <si>
    <t>352</t>
  </si>
  <si>
    <t>Rajecká</t>
  </si>
  <si>
    <t>22/A</t>
  </si>
  <si>
    <t>8685</t>
  </si>
  <si>
    <t>29/B</t>
  </si>
  <si>
    <t>106</t>
  </si>
  <si>
    <t>363/PC1</t>
  </si>
  <si>
    <t>92/PC1</t>
  </si>
  <si>
    <t>Horná</t>
  </si>
  <si>
    <t>Hollého</t>
  </si>
  <si>
    <t>740</t>
  </si>
  <si>
    <t>144/PC1</t>
  </si>
  <si>
    <t>349</t>
  </si>
  <si>
    <t>4936</t>
  </si>
  <si>
    <t>888</t>
  </si>
  <si>
    <t>338</t>
  </si>
  <si>
    <t>112</t>
  </si>
  <si>
    <t>2527</t>
  </si>
  <si>
    <t>340</t>
  </si>
  <si>
    <t>342</t>
  </si>
  <si>
    <t>Seberíniho</t>
  </si>
  <si>
    <t>21/A</t>
  </si>
  <si>
    <t>118/PC1</t>
  </si>
  <si>
    <t>391/PC1</t>
  </si>
  <si>
    <t>840/PC1</t>
  </si>
  <si>
    <t>759</t>
  </si>
  <si>
    <t>21/B</t>
  </si>
  <si>
    <t>386</t>
  </si>
  <si>
    <t>341</t>
  </si>
  <si>
    <t>865</t>
  </si>
  <si>
    <t>356</t>
  </si>
  <si>
    <t>339</t>
  </si>
  <si>
    <t>11.II</t>
  </si>
  <si>
    <t>Tačevská</t>
  </si>
  <si>
    <t>610</t>
  </si>
  <si>
    <t>329</t>
  </si>
  <si>
    <t>4810</t>
  </si>
  <si>
    <t>897</t>
  </si>
  <si>
    <t>406</t>
  </si>
  <si>
    <t>728/PC1</t>
  </si>
  <si>
    <t>48/PC1</t>
  </si>
  <si>
    <t>2428</t>
  </si>
  <si>
    <t>110</t>
  </si>
  <si>
    <t>Sabinovská</t>
  </si>
  <si>
    <t>507/PC1</t>
  </si>
  <si>
    <t>127/PC1</t>
  </si>
  <si>
    <t>731/PC1</t>
  </si>
  <si>
    <t>Neratovické nám.</t>
  </si>
  <si>
    <t>2145</t>
  </si>
  <si>
    <t>Azalková</t>
  </si>
  <si>
    <t>Vysokoškolákov</t>
  </si>
  <si>
    <t>802/PC1</t>
  </si>
  <si>
    <t>291/PC1</t>
  </si>
  <si>
    <t>1720</t>
  </si>
  <si>
    <t>289/PC1</t>
  </si>
  <si>
    <t>18/B</t>
  </si>
  <si>
    <t>202/PC1</t>
  </si>
  <si>
    <t>29/A</t>
  </si>
  <si>
    <t>5200</t>
  </si>
  <si>
    <t>Trebišovská</t>
  </si>
  <si>
    <t>92</t>
  </si>
  <si>
    <t>399/PC1</t>
  </si>
  <si>
    <t>170/PC1</t>
  </si>
  <si>
    <t>359</t>
  </si>
  <si>
    <t>253/PC1</t>
  </si>
  <si>
    <t>773</t>
  </si>
  <si>
    <t>331</t>
  </si>
  <si>
    <t>379</t>
  </si>
  <si>
    <t>/PC1</t>
  </si>
  <si>
    <t>Dostojevského</t>
  </si>
  <si>
    <t>98</t>
  </si>
  <si>
    <t>345/PC1</t>
  </si>
  <si>
    <t>378</t>
  </si>
  <si>
    <t>419/PC1</t>
  </si>
  <si>
    <t>501/PC1</t>
  </si>
  <si>
    <t>615</t>
  </si>
  <si>
    <t>34/A</t>
  </si>
  <si>
    <t>3242</t>
  </si>
  <si>
    <t>401</t>
  </si>
  <si>
    <t>208/PC1</t>
  </si>
  <si>
    <t>390</t>
  </si>
  <si>
    <t>Ivana Bukovčana</t>
  </si>
  <si>
    <t>427/PC1</t>
  </si>
  <si>
    <t>611</t>
  </si>
  <si>
    <t>3444</t>
  </si>
  <si>
    <t>880</t>
  </si>
  <si>
    <t>645</t>
  </si>
  <si>
    <t>375</t>
  </si>
  <si>
    <t>399</t>
  </si>
  <si>
    <t>783</t>
  </si>
  <si>
    <t>68</t>
  </si>
  <si>
    <t>3021/A1</t>
  </si>
  <si>
    <t>2957</t>
  </si>
  <si>
    <t>228/PC1</t>
  </si>
  <si>
    <t>354</t>
  </si>
  <si>
    <t>813</t>
  </si>
  <si>
    <t>-/PC1</t>
  </si>
  <si>
    <t>8126</t>
  </si>
  <si>
    <t>9/B</t>
  </si>
  <si>
    <t>368</t>
  </si>
  <si>
    <t>324</t>
  </si>
  <si>
    <t>892</t>
  </si>
  <si>
    <t>884</t>
  </si>
  <si>
    <t>321</t>
  </si>
  <si>
    <t>393</t>
  </si>
  <si>
    <t>Špitálska</t>
  </si>
  <si>
    <t>1259</t>
  </si>
  <si>
    <t>824</t>
  </si>
  <si>
    <t>3021/A2</t>
  </si>
  <si>
    <t>104</t>
  </si>
  <si>
    <t>Kapušianska</t>
  </si>
  <si>
    <t>4612</t>
  </si>
  <si>
    <t>361</t>
  </si>
  <si>
    <t>334</t>
  </si>
  <si>
    <t>Východná</t>
  </si>
  <si>
    <t>547/PC1</t>
  </si>
  <si>
    <t>330</t>
  </si>
  <si>
    <t>353</t>
  </si>
  <si>
    <t>4883</t>
  </si>
  <si>
    <t>11/PC1</t>
  </si>
  <si>
    <t>791/PC1</t>
  </si>
  <si>
    <t>395</t>
  </si>
  <si>
    <t>301/PC1</t>
  </si>
  <si>
    <t>29/C</t>
  </si>
  <si>
    <t>2362</t>
  </si>
  <si>
    <t>113/PC1</t>
  </si>
  <si>
    <t>336</t>
  </si>
  <si>
    <t>355</t>
  </si>
  <si>
    <t>322</t>
  </si>
  <si>
    <t>8/B</t>
  </si>
  <si>
    <t>344</t>
  </si>
  <si>
    <t>350</t>
  </si>
  <si>
    <t>Brusnicová</t>
  </si>
  <si>
    <t>3287</t>
  </si>
  <si>
    <t>3460</t>
  </si>
  <si>
    <t>221/PC1</t>
  </si>
  <si>
    <t>609</t>
  </si>
  <si>
    <t>343</t>
  </si>
  <si>
    <t>493/PC1</t>
  </si>
  <si>
    <t>Schurmannova</t>
  </si>
  <si>
    <t>360</t>
  </si>
  <si>
    <t>132/PC1</t>
  </si>
  <si>
    <t>765</t>
  </si>
  <si>
    <t>833</t>
  </si>
  <si>
    <t>753</t>
  </si>
  <si>
    <t>Lučenec</t>
  </si>
  <si>
    <t>Pivničný rad</t>
  </si>
  <si>
    <t>5188</t>
  </si>
  <si>
    <t>75</t>
  </si>
  <si>
    <t>846/PC1</t>
  </si>
  <si>
    <t>398</t>
  </si>
  <si>
    <t>1379</t>
  </si>
  <si>
    <t>147</t>
  </si>
  <si>
    <t>621</t>
  </si>
  <si>
    <t>4041</t>
  </si>
  <si>
    <t>1031</t>
  </si>
  <si>
    <t>Galbavého</t>
  </si>
  <si>
    <t>1860</t>
  </si>
  <si>
    <t>2519</t>
  </si>
  <si>
    <t>4825</t>
  </si>
  <si>
    <t>333/PC1</t>
  </si>
  <si>
    <t>1934</t>
  </si>
  <si>
    <t>3785</t>
  </si>
  <si>
    <t>2194</t>
  </si>
  <si>
    <t>232</t>
  </si>
  <si>
    <t>5072</t>
  </si>
  <si>
    <t>707/PC1</t>
  </si>
  <si>
    <t>269/PC1</t>
  </si>
  <si>
    <t>487/PC1</t>
  </si>
  <si>
    <t>400</t>
  </si>
  <si>
    <t>2416</t>
  </si>
  <si>
    <t>779</t>
  </si>
  <si>
    <t>Krosnianska</t>
  </si>
  <si>
    <t>693</t>
  </si>
  <si>
    <t>6/C</t>
  </si>
  <si>
    <t>Ostravská</t>
  </si>
  <si>
    <t>1014</t>
  </si>
  <si>
    <t>1016</t>
  </si>
  <si>
    <t>1714</t>
  </si>
  <si>
    <t>2468</t>
  </si>
  <si>
    <t>F. Štefunku</t>
  </si>
  <si>
    <t>4615</t>
  </si>
  <si>
    <t>23/PC1</t>
  </si>
  <si>
    <t>2301</t>
  </si>
  <si>
    <t>429/PC1</t>
  </si>
  <si>
    <t>224/PC1</t>
  </si>
  <si>
    <t>183/PC1</t>
  </si>
  <si>
    <t>1140</t>
  </si>
  <si>
    <t>1962</t>
  </si>
  <si>
    <t>Petzvalova</t>
  </si>
  <si>
    <t>3369</t>
  </si>
  <si>
    <t>28/PC1</t>
  </si>
  <si>
    <t>Lomonosovova</t>
  </si>
  <si>
    <t>2263</t>
  </si>
  <si>
    <t>912</t>
  </si>
  <si>
    <t>124</t>
  </si>
  <si>
    <t>5262</t>
  </si>
  <si>
    <t>742/PC1</t>
  </si>
  <si>
    <t>134</t>
  </si>
  <si>
    <t>181/PC1</t>
  </si>
  <si>
    <t>Benadova</t>
  </si>
  <si>
    <t>913</t>
  </si>
  <si>
    <t>293/PC1</t>
  </si>
  <si>
    <t>2872</t>
  </si>
  <si>
    <t>3068</t>
  </si>
  <si>
    <t>29. augusta</t>
  </si>
  <si>
    <t>2/PC1</t>
  </si>
  <si>
    <t>5186</t>
  </si>
  <si>
    <t>820/PC1</t>
  </si>
  <si>
    <t>499/PC1</t>
  </si>
  <si>
    <t>115</t>
  </si>
  <si>
    <t>709</t>
  </si>
  <si>
    <t>7301</t>
  </si>
  <si>
    <t>4795</t>
  </si>
  <si>
    <t>Jungmannova</t>
  </si>
  <si>
    <t>787</t>
  </si>
  <si>
    <t>189/PC1</t>
  </si>
  <si>
    <t>20/PC1</t>
  </si>
  <si>
    <t>3461</t>
  </si>
  <si>
    <t>4040</t>
  </si>
  <si>
    <t>161/PC1</t>
  </si>
  <si>
    <t>Šustekova</t>
  </si>
  <si>
    <t>2341</t>
  </si>
  <si>
    <t>Lanškrounská</t>
  </si>
  <si>
    <t>777</t>
  </si>
  <si>
    <t>546</t>
  </si>
  <si>
    <t>8928</t>
  </si>
  <si>
    <t>2186</t>
  </si>
  <si>
    <t>2633</t>
  </si>
  <si>
    <t>826/PC1</t>
  </si>
  <si>
    <t>Jaltská</t>
  </si>
  <si>
    <t>497/PC1</t>
  </si>
  <si>
    <t>329/PC1</t>
  </si>
  <si>
    <t>236/PC1</t>
  </si>
  <si>
    <t>Maurerova</t>
  </si>
  <si>
    <t>Popradskej brigády</t>
  </si>
  <si>
    <t>1028</t>
  </si>
  <si>
    <t>82/PC1</t>
  </si>
  <si>
    <t>Česká</t>
  </si>
  <si>
    <t>2779</t>
  </si>
  <si>
    <t>3342</t>
  </si>
  <si>
    <t>32/PC1</t>
  </si>
  <si>
    <t>Molecova</t>
  </si>
  <si>
    <t>2158</t>
  </si>
  <si>
    <t>1315</t>
  </si>
  <si>
    <t>13541</t>
  </si>
  <si>
    <t>4788</t>
  </si>
  <si>
    <t>2164</t>
  </si>
  <si>
    <t>Alexandra Markuša</t>
  </si>
  <si>
    <t>1880</t>
  </si>
  <si>
    <t>383</t>
  </si>
  <si>
    <t>Dadanova</t>
  </si>
  <si>
    <t>3387</t>
  </si>
  <si>
    <t>3248</t>
  </si>
  <si>
    <t>1486</t>
  </si>
  <si>
    <t>4019</t>
  </si>
  <si>
    <t>198/PC1</t>
  </si>
  <si>
    <t>629</t>
  </si>
  <si>
    <t>3370</t>
  </si>
  <si>
    <t>373/PC1</t>
  </si>
  <si>
    <t>Ľubotice</t>
  </si>
  <si>
    <t>Tekeľova</t>
  </si>
  <si>
    <t>2272</t>
  </si>
  <si>
    <t>910</t>
  </si>
  <si>
    <t>Korytnická</t>
  </si>
  <si>
    <t>5164</t>
  </si>
  <si>
    <t>271/PC1</t>
  </si>
  <si>
    <t>4832</t>
  </si>
  <si>
    <t>1171</t>
  </si>
  <si>
    <t>1534</t>
  </si>
  <si>
    <t>3253</t>
  </si>
  <si>
    <t>4633</t>
  </si>
  <si>
    <t>488</t>
  </si>
  <si>
    <t>566</t>
  </si>
  <si>
    <t>3513</t>
  </si>
  <si>
    <t>Sibírska</t>
  </si>
  <si>
    <t>7429</t>
  </si>
  <si>
    <t>85</t>
  </si>
  <si>
    <t>383/PC1</t>
  </si>
  <si>
    <t>267</t>
  </si>
  <si>
    <t>1779</t>
  </si>
  <si>
    <t>1952</t>
  </si>
  <si>
    <t>8769</t>
  </si>
  <si>
    <t>1881</t>
  </si>
  <si>
    <t>470/PC1</t>
  </si>
  <si>
    <t>Meštianska</t>
  </si>
  <si>
    <t>2725</t>
  </si>
  <si>
    <t>2080</t>
  </si>
  <si>
    <t>8741</t>
  </si>
  <si>
    <t>342/PC1</t>
  </si>
  <si>
    <t>3512</t>
  </si>
  <si>
    <t>2426</t>
  </si>
  <si>
    <t>Rúbanisko II.</t>
  </si>
  <si>
    <t>2871</t>
  </si>
  <si>
    <t>11960</t>
  </si>
  <si>
    <t>5/PC1</t>
  </si>
  <si>
    <t>8747</t>
  </si>
  <si>
    <t>823/PC1</t>
  </si>
  <si>
    <t>2176</t>
  </si>
  <si>
    <t>2133</t>
  </si>
  <si>
    <t>152/PC1</t>
  </si>
  <si>
    <t>1883</t>
  </si>
  <si>
    <t>292/PC1</t>
  </si>
  <si>
    <t>822/PC1</t>
  </si>
  <si>
    <t>Mikovíniho</t>
  </si>
  <si>
    <t>2248</t>
  </si>
  <si>
    <t>Žilinská</t>
  </si>
  <si>
    <t>3347</t>
  </si>
  <si>
    <t>Dlhodobý hmotný majetok</t>
  </si>
  <si>
    <t>Aktíva</t>
  </si>
  <si>
    <t>Dlhodobý nehmotný majetok</t>
  </si>
  <si>
    <t>Dlhodobý finančný majetok</t>
  </si>
  <si>
    <t>Dlhodobé pohľadávky</t>
  </si>
  <si>
    <t>Finančné účty</t>
  </si>
  <si>
    <t>Zásoby</t>
  </si>
  <si>
    <t>Krátkodobé pohľadávky</t>
  </si>
  <si>
    <t>Časové rozlíšenie</t>
  </si>
  <si>
    <t>Pasíva</t>
  </si>
  <si>
    <t>Základné imanie</t>
  </si>
  <si>
    <t>Kapitálové fondy</t>
  </si>
  <si>
    <t>Fondy zo zisku</t>
  </si>
  <si>
    <t>Rezervy</t>
  </si>
  <si>
    <t>Výsledok hospodárenia minulých rokov</t>
  </si>
  <si>
    <t>Krátkodobé záväzky</t>
  </si>
  <si>
    <t>Dlhodobé záväzky</t>
  </si>
  <si>
    <t>Daň z príjmu</t>
  </si>
  <si>
    <t>Splatná daň</t>
  </si>
  <si>
    <t>Mňačko</t>
  </si>
  <si>
    <t>Kotrmelec</t>
  </si>
  <si>
    <t>PhDr. Ing. Mgr. et Mgr. et Mgr. Miroslav Reiter DiS., MBA, MPA, MSC, DBA, ING-PAED-IGIP</t>
  </si>
  <si>
    <t>Dáta a Formáty</t>
  </si>
  <si>
    <t>Spracovanie Dát</t>
  </si>
  <si>
    <t>Podmienené Formátovanie</t>
  </si>
  <si>
    <t>Vzorce</t>
  </si>
  <si>
    <t>Prepájanie Vzorcov</t>
  </si>
  <si>
    <t>Vyhodnocovanie Ponúk</t>
  </si>
  <si>
    <t>Makrá</t>
  </si>
  <si>
    <t>Company</t>
  </si>
  <si>
    <t>Type</t>
  </si>
  <si>
    <t>Quarter</t>
  </si>
  <si>
    <t>PYRONOVA SK</t>
  </si>
  <si>
    <t>AR Invoice</t>
  </si>
  <si>
    <t>Cost</t>
  </si>
  <si>
    <t>Q1</t>
  </si>
  <si>
    <t>PYRONOVA SK IS</t>
  </si>
  <si>
    <t>AP invoice</t>
  </si>
  <si>
    <t>Revenue</t>
  </si>
  <si>
    <t>Q2</t>
  </si>
  <si>
    <t>PYRONOVA CZ</t>
  </si>
  <si>
    <t>Loan/interest provided</t>
  </si>
  <si>
    <t>Q3</t>
  </si>
  <si>
    <t>PYRONOVA HU</t>
  </si>
  <si>
    <t>Loan/interest received</t>
  </si>
  <si>
    <t>Q4</t>
  </si>
  <si>
    <t>PYRONOVA RO</t>
  </si>
  <si>
    <t>Other payables</t>
  </si>
  <si>
    <t>PYRONOVA DE</t>
  </si>
  <si>
    <t>Other recievables</t>
  </si>
  <si>
    <t>ID Firmy</t>
  </si>
  <si>
    <t>Logistika</t>
  </si>
  <si>
    <t>Výroba</t>
  </si>
  <si>
    <t>IT a TELCO</t>
  </si>
  <si>
    <t>Chémia</t>
  </si>
  <si>
    <t>Nemocnica</t>
  </si>
  <si>
    <t>Financie</t>
  </si>
  <si>
    <t>Ostatné</t>
  </si>
  <si>
    <t>Počet Zmlúv</t>
  </si>
  <si>
    <t>Zmluva</t>
  </si>
  <si>
    <t>Počet Zamestnancov</t>
  </si>
  <si>
    <t>Druh Firmy</t>
  </si>
  <si>
    <t>Zaškolení Zamestnanci</t>
  </si>
  <si>
    <t>Druh Produktu</t>
  </si>
  <si>
    <t>Objednávka Produktu</t>
  </si>
  <si>
    <t>Požadované množstvo v kusoch</t>
  </si>
  <si>
    <t>Cena v za kus</t>
  </si>
  <si>
    <t>Vždy len na jeden hárok</t>
  </si>
  <si>
    <t>Karta Posúdiť/Revízia</t>
  </si>
  <si>
    <t>Zabezpečiť Hárok</t>
  </si>
  <si>
    <t>Zabezpečiť Zošit</t>
  </si>
  <si>
    <t>Typy</t>
  </si>
  <si>
    <t>Cost/Revenue</t>
  </si>
  <si>
    <t>Farba:</t>
  </si>
  <si>
    <t>#E21A22</t>
  </si>
  <si>
    <t>Červená</t>
  </si>
  <si>
    <t>Modrá</t>
  </si>
  <si>
    <t>Nástroje / Ochrana / Povoliť používateľom upravovať rozsahy</t>
  </si>
  <si>
    <t>Posúdiť / Zmeny / Povoliť používateľom upravovať rozsahy</t>
  </si>
  <si>
    <t>ROK</t>
  </si>
  <si>
    <t>VOLTATECH a.s.</t>
  </si>
  <si>
    <t>Stavebníctvo</t>
  </si>
  <si>
    <t>32 126 973 € </t>
  </si>
  <si>
    <t>2 331 324 €</t>
  </si>
  <si>
    <t>9 396 856 €</t>
  </si>
  <si>
    <t>1 585 138 €</t>
  </si>
  <si>
    <t>L-Construction, s.r.o.</t>
  </si>
  <si>
    <t>29 058 636 € </t>
  </si>
  <si>
    <t>219 823 €</t>
  </si>
  <si>
    <t>8 290 415 €</t>
  </si>
  <si>
    <t>77 900 €</t>
  </si>
  <si>
    <t>SYTIQ a. s.</t>
  </si>
  <si>
    <t>26 774 887 € </t>
  </si>
  <si>
    <t>207 328 €</t>
  </si>
  <si>
    <t>8 720 260 €</t>
  </si>
  <si>
    <t>53 587 €</t>
  </si>
  <si>
    <t>ise, s.r.o.</t>
  </si>
  <si>
    <t>20 801 162 € </t>
  </si>
  <si>
    <t>1 963 281 €</t>
  </si>
  <si>
    <t>9 880 761 €</t>
  </si>
  <si>
    <t>563 125 €</t>
  </si>
  <si>
    <t>MONIERS GROUP spol. s r.o.</t>
  </si>
  <si>
    <t>18 219 485 € </t>
  </si>
  <si>
    <t>324 366 €</t>
  </si>
  <si>
    <t>5 183 615 €</t>
  </si>
  <si>
    <t>149 642 €</t>
  </si>
  <si>
    <t>NOPE a.s.</t>
  </si>
  <si>
    <t>11 907 337 € </t>
  </si>
  <si>
    <t>923 650 €</t>
  </si>
  <si>
    <t>6 931 836 €</t>
  </si>
  <si>
    <t>270 426 €</t>
  </si>
  <si>
    <t>HYDROTECH, a.s.</t>
  </si>
  <si>
    <t>9 551 272 € </t>
  </si>
  <si>
    <t>540 494 €</t>
  </si>
  <si>
    <t>9 866 485 €</t>
  </si>
  <si>
    <t>95 526 €</t>
  </si>
  <si>
    <t>Cemix, s.r.o.</t>
  </si>
  <si>
    <t>9 468 189 € </t>
  </si>
  <si>
    <t>-443 637 €</t>
  </si>
  <si>
    <t>9 449 233 €</t>
  </si>
  <si>
    <t>REAL ESTATE SLOVAKIA, s.r.o.</t>
  </si>
  <si>
    <t>9 181 049 € </t>
  </si>
  <si>
    <t>280 674 €</t>
  </si>
  <si>
    <t>4 981 131 €</t>
  </si>
  <si>
    <t>69 366 €</t>
  </si>
  <si>
    <t>Kobera NAD, s. r. o.</t>
  </si>
  <si>
    <t>9 065 610 € </t>
  </si>
  <si>
    <t>1 892 444 €</t>
  </si>
  <si>
    <t>12 303 629 €</t>
  </si>
  <si>
    <t>509 313 €</t>
  </si>
  <si>
    <t>PYRONOVA IS SLOVAKIA s. r. o.</t>
  </si>
  <si>
    <t>9 020 497 € </t>
  </si>
  <si>
    <t>805 096 €</t>
  </si>
  <si>
    <t>5 709 745 €</t>
  </si>
  <si>
    <t>201 944 €</t>
  </si>
  <si>
    <t>KUMAT spol. s r.o.</t>
  </si>
  <si>
    <t>8 989 730 € </t>
  </si>
  <si>
    <t>271 270 €</t>
  </si>
  <si>
    <t>6 014 191 €</t>
  </si>
  <si>
    <t>AUSTRIA BETON WERK s.r.o.</t>
  </si>
  <si>
    <t>8 610 124 € </t>
  </si>
  <si>
    <t>1 944 968 €</t>
  </si>
  <si>
    <t>8 186 914 €</t>
  </si>
  <si>
    <t>551 767 €</t>
  </si>
  <si>
    <t>A - STUDIO s.r.o.</t>
  </si>
  <si>
    <t>8 293 277 € </t>
  </si>
  <si>
    <t>593 628 €</t>
  </si>
  <si>
    <t>6 284 367 €</t>
  </si>
  <si>
    <t>164 454 €</t>
  </si>
  <si>
    <t>BauHausEurope s. r. o.</t>
  </si>
  <si>
    <t>7 062 736 € </t>
  </si>
  <si>
    <t>18 686 €</t>
  </si>
  <si>
    <t>1 351 175 €</t>
  </si>
  <si>
    <t>10 652 €</t>
  </si>
  <si>
    <t>BG-Graspointner s. r. o.</t>
  </si>
  <si>
    <t>6 893 419 € </t>
  </si>
  <si>
    <t>772 552 €</t>
  </si>
  <si>
    <t>3 426 760 €</t>
  </si>
  <si>
    <t>214 362 €</t>
  </si>
  <si>
    <t>AŽD SLOVAKIA a. s.</t>
  </si>
  <si>
    <t>6 768 889 € </t>
  </si>
  <si>
    <t>235 671 €</t>
  </si>
  <si>
    <t>4 649 574 €</t>
  </si>
  <si>
    <t>TREVA, s.r.o.</t>
  </si>
  <si>
    <t>6 738 225 € </t>
  </si>
  <si>
    <t>58 822 €</t>
  </si>
  <si>
    <t>2 047 263 €</t>
  </si>
  <si>
    <t>22 097 €</t>
  </si>
  <si>
    <t>PS STAVBY, s.r.o.</t>
  </si>
  <si>
    <t>6 143 587 € </t>
  </si>
  <si>
    <t>291 490 €</t>
  </si>
  <si>
    <t>2 624 943 €</t>
  </si>
  <si>
    <t>83 340 €</t>
  </si>
  <si>
    <t>ALUKO s. r. o.</t>
  </si>
  <si>
    <t>6 129 584 € </t>
  </si>
  <si>
    <t>119 232 €</t>
  </si>
  <si>
    <t>1 476 419 €</t>
  </si>
  <si>
    <t>63 240 €</t>
  </si>
  <si>
    <t>FinStat</t>
  </si>
  <si>
    <t>Počet zamestnancov:</t>
  </si>
  <si>
    <t xml:space="preserve">Odvetvie: </t>
  </si>
  <si>
    <t>25-49</t>
  </si>
  <si>
    <t>Kraj:</t>
  </si>
  <si>
    <t>Bratislavský</t>
  </si>
  <si>
    <t>Konverzia na Čísla a Opakovanie</t>
  </si>
  <si>
    <t>Súčet:</t>
  </si>
  <si>
    <t>Zobrazenie číselnej hodnoty ako text (Text) a Konverzia Čísla na Text (Fixed)</t>
  </si>
  <si>
    <t>Pyronova</t>
  </si>
  <si>
    <t>Číslo Celé</t>
  </si>
  <si>
    <t>Číslo Reálne</t>
  </si>
  <si>
    <t>Dátum:</t>
  </si>
  <si>
    <t>Dátum Generovaný:</t>
  </si>
  <si>
    <t>Dátum Funkcia:</t>
  </si>
  <si>
    <t>Čas:</t>
  </si>
  <si>
    <t>Čas Funkcia:</t>
  </si>
  <si>
    <t>Čas Generovaný:</t>
  </si>
  <si>
    <t>Chyby</t>
  </si>
  <si>
    <t>Dátové Typy a Formáty</t>
  </si>
  <si>
    <t>Hodnoty</t>
  </si>
  <si>
    <t>Číslo Účtovný Formát</t>
  </si>
  <si>
    <t>Číslo Mena Formát</t>
  </si>
  <si>
    <t>Logická Hodnota/Boolean</t>
  </si>
  <si>
    <t>Šangala, Adam</t>
  </si>
  <si>
    <t>Mňačko, Ladislav</t>
  </si>
  <si>
    <t>Duplicity</t>
  </si>
  <si>
    <t>Extrémne Hodnoty</t>
  </si>
  <si>
    <t>Rýchla Analýza</t>
  </si>
  <si>
    <t>Mzda</t>
  </si>
  <si>
    <t>Karta Domov</t>
  </si>
  <si>
    <t>Faktúry, Cenové Ponuky, Dobropisy</t>
  </si>
  <si>
    <t>Scenáre</t>
  </si>
  <si>
    <t>Cenová ponuka</t>
  </si>
  <si>
    <t>celkovo</t>
  </si>
  <si>
    <t>cena za vzdelávanie bez zľavy:</t>
  </si>
  <si>
    <t>cena za vzdelávanie po zľave:</t>
  </si>
  <si>
    <t>poskytnutá zľava:</t>
  </si>
  <si>
    <t>doprava, ubytovacie náklady a iné náhrady  / spolu</t>
  </si>
  <si>
    <t>celková cena spolu so zľavou</t>
  </si>
  <si>
    <t>Ceny sú uvedené s 20% DPH.</t>
  </si>
  <si>
    <t>Ponuku vypracoval: Ing. Adam Šangala</t>
  </si>
  <si>
    <t>Kontakt: 0908 / 123 456</t>
  </si>
  <si>
    <t>Kurz ABC</t>
  </si>
  <si>
    <t>Kurz XYZ</t>
  </si>
  <si>
    <t>Kurz ABB</t>
  </si>
  <si>
    <t>N</t>
  </si>
  <si>
    <t>Počet hodín</t>
  </si>
  <si>
    <t>Množstevná zľava</t>
  </si>
  <si>
    <t>Cena spolu bez zľavy</t>
  </si>
  <si>
    <t>Cena spolu po zľave</t>
  </si>
  <si>
    <t>Cena / osoba</t>
  </si>
  <si>
    <t>Cena po zľave / osoba</t>
  </si>
  <si>
    <t>Celková cena spolu so zľavou</t>
  </si>
  <si>
    <t>Názov Produktu</t>
  </si>
  <si>
    <t>Názov služieb</t>
  </si>
  <si>
    <t>Grafický návrh</t>
  </si>
  <si>
    <t>Návrh šablóny</t>
  </si>
  <si>
    <t>Návrh dátového modelu a databázy</t>
  </si>
  <si>
    <t>Implementácia redakčného systému</t>
  </si>
  <si>
    <t>Implementácia webovej aplikácie</t>
  </si>
  <si>
    <t>SEO</t>
  </si>
  <si>
    <t>v cene</t>
  </si>
  <si>
    <t>Odborné konzultácie a zaškolenie</t>
  </si>
  <si>
    <t>cena za vytvorenie web aplikácie bez zľavy:</t>
  </si>
  <si>
    <t>cena za vytvorenie web aplikácie po zľave:</t>
  </si>
  <si>
    <t>doprava a iné náhrady / spolu</t>
  </si>
  <si>
    <t>Cena služieb</t>
  </si>
  <si>
    <t>Registračné číslo</t>
  </si>
  <si>
    <t>IČO</t>
  </si>
  <si>
    <t>Názov subjektu</t>
  </si>
  <si>
    <t>Obec</t>
  </si>
  <si>
    <t>PSČ</t>
  </si>
  <si>
    <t>Ulica číslo</t>
  </si>
  <si>
    <t>Druh dane</t>
  </si>
  <si>
    <t>Druh daňového subjektu</t>
  </si>
  <si>
    <t>Dátum registrácie</t>
  </si>
  <si>
    <t>SK58712300010</t>
  </si>
  <si>
    <t>31411665</t>
  </si>
  <si>
    <t>A + Z Rišňovský, Halász, s.r.o.</t>
  </si>
  <si>
    <t>Veľké Úľany</t>
  </si>
  <si>
    <t>Priemyselná 2</t>
  </si>
  <si>
    <t>Lieh</t>
  </si>
  <si>
    <t>Schválený príjemca</t>
  </si>
  <si>
    <t>27.02.2023</t>
  </si>
  <si>
    <t>SK56001100072</t>
  </si>
  <si>
    <t>36589641</t>
  </si>
  <si>
    <t>A R B Trade s.r.o.</t>
  </si>
  <si>
    <t>Bratislava - mestská časť Ružinov</t>
  </si>
  <si>
    <t>Seberíniho 1</t>
  </si>
  <si>
    <t>Elektrina</t>
  </si>
  <si>
    <t>Platiteľ dane - elektrina</t>
  </si>
  <si>
    <t>19.08.2011</t>
  </si>
  <si>
    <t>SK56001000019</t>
  </si>
  <si>
    <t>36773948</t>
  </si>
  <si>
    <t>A STEEL s.r.o.</t>
  </si>
  <si>
    <t>Popradská 56/B</t>
  </si>
  <si>
    <t>14.12.2010</t>
  </si>
  <si>
    <t>SK61592200002</t>
  </si>
  <si>
    <t>51478242</t>
  </si>
  <si>
    <t>aael s. r. o.</t>
  </si>
  <si>
    <t>Želiezovce</t>
  </si>
  <si>
    <t>Komenského 663/20</t>
  </si>
  <si>
    <t>21.07.2022</t>
  </si>
  <si>
    <t>SK52741100035</t>
  </si>
  <si>
    <t>44970013</t>
  </si>
  <si>
    <t>AB Gama s. r. o.</t>
  </si>
  <si>
    <t>Panenská 18</t>
  </si>
  <si>
    <t>09.05.2011</t>
  </si>
  <si>
    <t>SK60761200003</t>
  </si>
  <si>
    <t>46101365</t>
  </si>
  <si>
    <t>AB SOLAR, s.r.o.</t>
  </si>
  <si>
    <t>Dolný Kubín</t>
  </si>
  <si>
    <t>Martina Hattalu 2159/38</t>
  </si>
  <si>
    <t>24.02.2012</t>
  </si>
  <si>
    <t>SK60001300001</t>
  </si>
  <si>
    <t>36442071</t>
  </si>
  <si>
    <t>ABAKE spol. s. r.o.</t>
  </si>
  <si>
    <t>Kollárova 73</t>
  </si>
  <si>
    <t>Víno</t>
  </si>
  <si>
    <t>Oprávnený príjemca - opakovaný</t>
  </si>
  <si>
    <t>21.03.2013</t>
  </si>
  <si>
    <t>SK52002300001</t>
  </si>
  <si>
    <t>36683973</t>
  </si>
  <si>
    <t>ABAXA spol. s r.o.</t>
  </si>
  <si>
    <t>Konopná 16</t>
  </si>
  <si>
    <t>11.03.2023</t>
  </si>
  <si>
    <t>SK52741500004</t>
  </si>
  <si>
    <t>44946031</t>
  </si>
  <si>
    <t>AB&amp;B, s. r. o.</t>
  </si>
  <si>
    <t>Bratislava - mestská časť Petržalka</t>
  </si>
  <si>
    <t>Einsteinova 19</t>
  </si>
  <si>
    <t>24.02.2015</t>
  </si>
  <si>
    <t>SK51610800054</t>
  </si>
  <si>
    <t>36622036</t>
  </si>
  <si>
    <t>ABILITY, s.r.o.</t>
  </si>
  <si>
    <t>Žiar nad Hronom</t>
  </si>
  <si>
    <t>Šášovské Podhradie 211</t>
  </si>
  <si>
    <t>Zemný plyn</t>
  </si>
  <si>
    <t>Oprávnený spotrebiteľ zemného plynu</t>
  </si>
  <si>
    <t>27.11.2008</t>
  </si>
  <si>
    <t>SK56001800003</t>
  </si>
  <si>
    <t>45961417</t>
  </si>
  <si>
    <t>ABMT s. r. o.</t>
  </si>
  <si>
    <t>Harichovce</t>
  </si>
  <si>
    <t>1.mája 510/69</t>
  </si>
  <si>
    <t>09.03.2018</t>
  </si>
  <si>
    <t>SK52002000020</t>
  </si>
  <si>
    <t>51919796</t>
  </si>
  <si>
    <t>ABOVO a. s.</t>
  </si>
  <si>
    <t>Bratislava - mestská časť Karlova Ves</t>
  </si>
  <si>
    <t>Kuklovská 53</t>
  </si>
  <si>
    <t>Pivo</t>
  </si>
  <si>
    <t>19.06.2020</t>
  </si>
  <si>
    <t>SK52742300111</t>
  </si>
  <si>
    <t>01.03.2023</t>
  </si>
  <si>
    <t>10.03.2023</t>
  </si>
  <si>
    <t>SK56001500007</t>
  </si>
  <si>
    <t>36573116</t>
  </si>
  <si>
    <t>ABX, spol. s r.o.</t>
  </si>
  <si>
    <t>Betliar</t>
  </si>
  <si>
    <t>č. 30</t>
  </si>
  <si>
    <t>11.02.2015</t>
  </si>
  <si>
    <t>SK52010400079</t>
  </si>
  <si>
    <t>35792264</t>
  </si>
  <si>
    <t>ACAN, s.r.o.</t>
  </si>
  <si>
    <t>Most pri Bratislave</t>
  </si>
  <si>
    <t>Bratislavská 775</t>
  </si>
  <si>
    <t>26.05.2021</t>
  </si>
  <si>
    <t>SK52002100023</t>
  </si>
  <si>
    <t>Prevádzkovateľ daňového skladu</t>
  </si>
  <si>
    <t>15.06.2021</t>
  </si>
  <si>
    <t>SK58002000004</t>
  </si>
  <si>
    <t>36526428</t>
  </si>
  <si>
    <t xml:space="preserve">ACCES System s.r.o.  </t>
  </si>
  <si>
    <t>Winterova 6739/12A</t>
  </si>
  <si>
    <t>17.04.2020</t>
  </si>
  <si>
    <t>SK53001600001</t>
  </si>
  <si>
    <t>36240834</t>
  </si>
  <si>
    <t>ACHEMA a.s.</t>
  </si>
  <si>
    <t>Pavlovce nad Uhom</t>
  </si>
  <si>
    <t>Pavlovce nad Uhom 984</t>
  </si>
  <si>
    <t>Minerálny olej</t>
  </si>
  <si>
    <t>19.12.2016</t>
  </si>
  <si>
    <t>SK60631300012</t>
  </si>
  <si>
    <t>Achimský Branislav</t>
  </si>
  <si>
    <t>Ďanová</t>
  </si>
  <si>
    <t>15.08.2013</t>
  </si>
  <si>
    <t>SK66671500001</t>
  </si>
  <si>
    <t>47187221</t>
  </si>
  <si>
    <t>ACROM s.r.o.</t>
  </si>
  <si>
    <t>Sebedražie</t>
  </si>
  <si>
    <t>Športová 475</t>
  </si>
  <si>
    <t>Prevádzkovateľ liehovarníckeho závodu</t>
  </si>
  <si>
    <t>15.07.2015</t>
  </si>
  <si>
    <t>SK61000900004</t>
  </si>
  <si>
    <t>36560669</t>
  </si>
  <si>
    <t>ACROPOLIS SLOVAKIA, s.r.o.</t>
  </si>
  <si>
    <t>Rastislavova 12</t>
  </si>
  <si>
    <t>02.07.2009</t>
  </si>
  <si>
    <t>SK52000900012</t>
  </si>
  <si>
    <t>35972360</t>
  </si>
  <si>
    <t>ACS Plyn s.r.o.</t>
  </si>
  <si>
    <t>Solčany</t>
  </si>
  <si>
    <t>Družstevná 1090/86</t>
  </si>
  <si>
    <t>Platiteľ dane - zemný plyn</t>
  </si>
  <si>
    <t>28.01.2009</t>
  </si>
  <si>
    <t>SK56001100041</t>
  </si>
  <si>
    <t>36410080</t>
  </si>
  <si>
    <t>ADAKOB, s.r.o.</t>
  </si>
  <si>
    <t>Lomená 10</t>
  </si>
  <si>
    <t>12.07.2011</t>
  </si>
  <si>
    <t>SK53611000003</t>
  </si>
  <si>
    <t>31682804</t>
  </si>
  <si>
    <t>ADAM OIL, spol. s r.o.</t>
  </si>
  <si>
    <t>Letná 3973</t>
  </si>
  <si>
    <t>07.10.2010</t>
  </si>
  <si>
    <t>SK52741500010</t>
  </si>
  <si>
    <t>47224568</t>
  </si>
  <si>
    <t>ADANIK, s.r.o.</t>
  </si>
  <si>
    <t>Bratislava - mestská časť Nové Mesto</t>
  </si>
  <si>
    <t>Vajnorská   100/A</t>
  </si>
  <si>
    <t>30.03.2015</t>
  </si>
  <si>
    <t>SK52741500015</t>
  </si>
  <si>
    <t>14.05.2015</t>
  </si>
  <si>
    <t>SK52002100026</t>
  </si>
  <si>
    <t>53693868</t>
  </si>
  <si>
    <t>ADASO s.r.o.</t>
  </si>
  <si>
    <t>Bratislava - mestská časť Dúbravka</t>
  </si>
  <si>
    <t>Na vrátkach 15</t>
  </si>
  <si>
    <t>06.07.2021</t>
  </si>
  <si>
    <t>SK61000700005</t>
  </si>
  <si>
    <t>36657786</t>
  </si>
  <si>
    <t>ADID, s.r.o.</t>
  </si>
  <si>
    <t>Solčianky</t>
  </si>
  <si>
    <t>122</t>
  </si>
  <si>
    <t>24.08.2007</t>
  </si>
  <si>
    <t>SK61821600007</t>
  </si>
  <si>
    <t>34125663</t>
  </si>
  <si>
    <t>ADIVIT, spol. s r.o.</t>
  </si>
  <si>
    <t xml:space="preserve">Nitra </t>
  </si>
  <si>
    <t xml:space="preserve">Murgašova 2 </t>
  </si>
  <si>
    <t>24.10.2016</t>
  </si>
  <si>
    <t>SK66651400006</t>
  </si>
  <si>
    <t>47133333</t>
  </si>
  <si>
    <t>ADP service, s.r.o.</t>
  </si>
  <si>
    <t>Púchov</t>
  </si>
  <si>
    <t>Trenčianska 460</t>
  </si>
  <si>
    <t>12.06.2014</t>
  </si>
  <si>
    <t>SK66610700002</t>
  </si>
  <si>
    <t>40820041</t>
  </si>
  <si>
    <t>Adriana Hrudková - ADRIA</t>
  </si>
  <si>
    <t>Skalka nad Váhom</t>
  </si>
  <si>
    <t>Skala 52</t>
  </si>
  <si>
    <t>13.09.2007</t>
  </si>
  <si>
    <t>SK62621300001</t>
  </si>
  <si>
    <t>36470317</t>
  </si>
  <si>
    <t>ADS Vranov, s.r.o.</t>
  </si>
  <si>
    <t>Vranov nad Topľou</t>
  </si>
  <si>
    <t>Mlynská 1345</t>
  </si>
  <si>
    <t>26.07.2013</t>
  </si>
  <si>
    <t>SK52742200022</t>
  </si>
  <si>
    <t>48317292</t>
  </si>
  <si>
    <t>Advalux s. r. o.</t>
  </si>
  <si>
    <t>Špitálska 53</t>
  </si>
  <si>
    <t>24.08.2022</t>
  </si>
  <si>
    <t>SK52741900017</t>
  </si>
  <si>
    <t>A.En. CZ, s.r.o.</t>
  </si>
  <si>
    <t>Lidická 2006/26, Černá Pole</t>
  </si>
  <si>
    <t>21.10.2019</t>
  </si>
  <si>
    <t>SK60631100001</t>
  </si>
  <si>
    <t>36841064</t>
  </si>
  <si>
    <t>A.En. Gas a. s.</t>
  </si>
  <si>
    <t>Dúbravca 5</t>
  </si>
  <si>
    <t>04.01.2011</t>
  </si>
  <si>
    <t>SK60631200032</t>
  </si>
  <si>
    <t>24.08.2012</t>
  </si>
  <si>
    <t>SK60631300022</t>
  </si>
  <si>
    <t>36399604</t>
  </si>
  <si>
    <t>A.En. Slovensko s.r.o.</t>
  </si>
  <si>
    <t>21.04.2008</t>
  </si>
  <si>
    <t>SK60631800001</t>
  </si>
  <si>
    <t>01.08.2018</t>
  </si>
  <si>
    <t>SK61551700001</t>
  </si>
  <si>
    <t>50258401</t>
  </si>
  <si>
    <t>AEQUOPUS s.r.o.</t>
  </si>
  <si>
    <t>Číčov</t>
  </si>
  <si>
    <t>Jókaiho č. 642</t>
  </si>
  <si>
    <t>05.09.2017</t>
  </si>
  <si>
    <t>SK62731100014</t>
  </si>
  <si>
    <t>46049380</t>
  </si>
  <si>
    <t>AG Commerce, spol. s r .o.</t>
  </si>
  <si>
    <t>Strážne</t>
  </si>
  <si>
    <t>Hlavná 10</t>
  </si>
  <si>
    <t>Uhlie</t>
  </si>
  <si>
    <t>Platiteľ dane - uhlie</t>
  </si>
  <si>
    <t>18.04.2011</t>
  </si>
  <si>
    <t>SK51761800001</t>
  </si>
  <si>
    <t>36637092</t>
  </si>
  <si>
    <t>AG Hradová s.r.o.</t>
  </si>
  <si>
    <t>Športová ulica 5756</t>
  </si>
  <si>
    <t>23.10.2018</t>
  </si>
  <si>
    <t>SK51751200005</t>
  </si>
  <si>
    <t>12.03.2012</t>
  </si>
  <si>
    <t>SK52001500028</t>
  </si>
  <si>
    <t>35886218</t>
  </si>
  <si>
    <t>agaSSe, s.r.o.</t>
  </si>
  <si>
    <t>Mliekarenská 16013/19</t>
  </si>
  <si>
    <t>21.08.2015</t>
  </si>
  <si>
    <t>SK52001500029</t>
  </si>
  <si>
    <t>25.08.2015</t>
  </si>
  <si>
    <t>SK52002000002</t>
  </si>
  <si>
    <t>44382758</t>
  </si>
  <si>
    <t>AGÁT DIESEL s. r. o.</t>
  </si>
  <si>
    <t>Myslenická 1/J</t>
  </si>
  <si>
    <t>23.01.2020</t>
  </si>
  <si>
    <t>SK52741300178</t>
  </si>
  <si>
    <t>AGAT Jewellery s.r.o.</t>
  </si>
  <si>
    <t>Praha 1</t>
  </si>
  <si>
    <t>Týnská ulička 607/5</t>
  </si>
  <si>
    <t>02.12.2013</t>
  </si>
  <si>
    <t>SK60691000012</t>
  </si>
  <si>
    <t>36740802</t>
  </si>
  <si>
    <t>AGIS SK, s.r.o.</t>
  </si>
  <si>
    <t>Bytča</t>
  </si>
  <si>
    <t>Hlavná 1400</t>
  </si>
  <si>
    <t>30.12.2010</t>
  </si>
  <si>
    <t>SK52002300004</t>
  </si>
  <si>
    <t>53730241</t>
  </si>
  <si>
    <t>A.G.plus s. r. o.</t>
  </si>
  <si>
    <t>Medveďovej 32</t>
  </si>
  <si>
    <t>15.03.2023</t>
  </si>
  <si>
    <t>SK52741100080</t>
  </si>
  <si>
    <t>43771530</t>
  </si>
  <si>
    <t>AGREXIM, s.r.o.</t>
  </si>
  <si>
    <t xml:space="preserve">J. Hagaru 9 </t>
  </si>
  <si>
    <t>29.07.2011</t>
  </si>
  <si>
    <t>SK52001900023</t>
  </si>
  <si>
    <t>50232169</t>
  </si>
  <si>
    <t>agricultura, s.r.o.</t>
  </si>
  <si>
    <t>Bratislava - mestská časť Staré Mesto</t>
  </si>
  <si>
    <t>Dunajská   15/A</t>
  </si>
  <si>
    <t>28.08.2019</t>
  </si>
  <si>
    <t>SK58611200006</t>
  </si>
  <si>
    <t>34108491</t>
  </si>
  <si>
    <t>AGRO - BIO  HUBICE, a.s.</t>
  </si>
  <si>
    <t>Hubice</t>
  </si>
  <si>
    <t>Hubice 8</t>
  </si>
  <si>
    <t>SK61552300011</t>
  </si>
  <si>
    <t>50259491</t>
  </si>
  <si>
    <t>Agro - Fyrmonia s.r.o.</t>
  </si>
  <si>
    <t>Pohraničná 892/7</t>
  </si>
  <si>
    <t>Schválený odosielateľ</t>
  </si>
  <si>
    <t>22.03.2023</t>
  </si>
  <si>
    <t>SK66672300001</t>
  </si>
  <si>
    <t>36349780</t>
  </si>
  <si>
    <t>AGRO ALIANCE SK, s.r.o.</t>
  </si>
  <si>
    <t>Kanianka</t>
  </si>
  <si>
    <t>ČSĽA 579/28</t>
  </si>
  <si>
    <t>18.01.2023</t>
  </si>
  <si>
    <t>SK61001300028</t>
  </si>
  <si>
    <t>45906211</t>
  </si>
  <si>
    <t>Agro Building s.r.o.</t>
  </si>
  <si>
    <t>Nové Zámky</t>
  </si>
  <si>
    <t>Andovská dolina 1160/9031</t>
  </si>
  <si>
    <t>09.08.2013</t>
  </si>
  <si>
    <t>SK58711200009</t>
  </si>
  <si>
    <t>36261050</t>
  </si>
  <si>
    <t>AGRO TOMÁŠIKOVO, s.r.o.</t>
  </si>
  <si>
    <t>Tomášikovo</t>
  </si>
  <si>
    <t>476</t>
  </si>
  <si>
    <t>07.11.2012</t>
  </si>
  <si>
    <t>SK52741200025</t>
  </si>
  <si>
    <t>31411631</t>
  </si>
  <si>
    <t>AGROCONS NITRA a.s.</t>
  </si>
  <si>
    <t>Konventná 9</t>
  </si>
  <si>
    <t>21.02.2012</t>
  </si>
  <si>
    <t>SK52741900006</t>
  </si>
  <si>
    <t>36776068</t>
  </si>
  <si>
    <t>Agroenergo SK s.r.o.</t>
  </si>
  <si>
    <t>Vajnorská 100/A</t>
  </si>
  <si>
    <t>14.03.2019</t>
  </si>
  <si>
    <t>SK52741900001</t>
  </si>
  <si>
    <t>14.01.2019</t>
  </si>
  <si>
    <t>SK62621000006</t>
  </si>
  <si>
    <t>36767077</t>
  </si>
  <si>
    <t>Agrofeed s.r.o.</t>
  </si>
  <si>
    <t>Sídlisko I. 986/66</t>
  </si>
  <si>
    <t>23.09.2010</t>
  </si>
  <si>
    <t>SK58741300028</t>
  </si>
  <si>
    <t>00589420</t>
  </si>
  <si>
    <t>AGROFINAL, spol. s.r.o.</t>
  </si>
  <si>
    <t>Hlohovec</t>
  </si>
  <si>
    <t>Mierová 24/2166</t>
  </si>
  <si>
    <t>04.12.2013</t>
  </si>
  <si>
    <t>SK66670500001</t>
  </si>
  <si>
    <t>36314994</t>
  </si>
  <si>
    <t>AGROGAST, s.r.o.</t>
  </si>
  <si>
    <t>Kamenec pod Vtáčnikom</t>
  </si>
  <si>
    <t>Dolnokamenčianska 277/24</t>
  </si>
  <si>
    <t>10.09.2004</t>
  </si>
  <si>
    <t>SK61821900007</t>
  </si>
  <si>
    <t>51806355</t>
  </si>
  <si>
    <t>Agrogrowe, s.r.o.</t>
  </si>
  <si>
    <t>Zlaté Moravce</t>
  </si>
  <si>
    <t>Karola Kuzmányho 3098/8</t>
  </si>
  <si>
    <t>20.09.2019</t>
  </si>
  <si>
    <t>SK61821900012</t>
  </si>
  <si>
    <t>24.09.2019</t>
  </si>
  <si>
    <t>SK51721200007</t>
  </si>
  <si>
    <t>31645496</t>
  </si>
  <si>
    <t>AGRO-IPEĽ, spol. s r.o.</t>
  </si>
  <si>
    <t>Holiša</t>
  </si>
  <si>
    <t>Holiša 207</t>
  </si>
  <si>
    <t>23.08.2012</t>
  </si>
  <si>
    <t>SK62631200007</t>
  </si>
  <si>
    <t>36450642</t>
  </si>
  <si>
    <t>AGROKOM - PLUS, spol. s r.o.</t>
  </si>
  <si>
    <t>Pod Hrádkom 13373/30</t>
  </si>
  <si>
    <t>23.02.2012</t>
  </si>
  <si>
    <t>SK62622000001</t>
  </si>
  <si>
    <t>36487040</t>
  </si>
  <si>
    <t>AGROKOMPLEX, spol. s r.o. Humenné</t>
  </si>
  <si>
    <t>Humenné</t>
  </si>
  <si>
    <t>Suchý Jarok</t>
  </si>
  <si>
    <t>SK62622000002</t>
  </si>
  <si>
    <t>SK62621300017</t>
  </si>
  <si>
    <t>05.12.2013</t>
  </si>
  <si>
    <t>SK52742000037</t>
  </si>
  <si>
    <t>46184341</t>
  </si>
  <si>
    <t>AGROMAČAJ a.s.</t>
  </si>
  <si>
    <t>Kráľová pri Senci</t>
  </si>
  <si>
    <t>Kráľová pri Senci 455</t>
  </si>
  <si>
    <t>06.03.2020</t>
  </si>
  <si>
    <t>SK52742000039</t>
  </si>
  <si>
    <t>09.03.2020</t>
  </si>
  <si>
    <t>SK52741300008</t>
  </si>
  <si>
    <t>22.01.2013</t>
  </si>
  <si>
    <t>SK51722300013</t>
  </si>
  <si>
    <t>36622001</t>
  </si>
  <si>
    <t>AGROPEX s.r.o.</t>
  </si>
  <si>
    <t>Sklabiná</t>
  </si>
  <si>
    <t>295</t>
  </si>
  <si>
    <t>07.03.2023</t>
  </si>
  <si>
    <t>SK51722300011</t>
  </si>
  <si>
    <t>SK51722300012</t>
  </si>
  <si>
    <t>SK56001400018</t>
  </si>
  <si>
    <t>36175552</t>
  </si>
  <si>
    <t>AGROprofit Boliarov, s.r.o.</t>
  </si>
  <si>
    <t>Boliarov</t>
  </si>
  <si>
    <t>04.09.2014</t>
  </si>
  <si>
    <t>SK61552300007</t>
  </si>
  <si>
    <t>31441751</t>
  </si>
  <si>
    <t>AGROSERVIS spol. s r.o.</t>
  </si>
  <si>
    <t>Hadovská cesta 6</t>
  </si>
  <si>
    <t>21.02.2023</t>
  </si>
  <si>
    <t>SK51611200005</t>
  </si>
  <si>
    <t>36033499</t>
  </si>
  <si>
    <t>AGROSEV, spol. s r.o.</t>
  </si>
  <si>
    <t>Detva</t>
  </si>
  <si>
    <t>Bottova 1</t>
  </si>
  <si>
    <t>08.02.2012</t>
  </si>
  <si>
    <t>SK51722000016</t>
  </si>
  <si>
    <t>13.02.2020</t>
  </si>
  <si>
    <t>SK51722000012</t>
  </si>
  <si>
    <t>31.01.2020</t>
  </si>
  <si>
    <t>SK56002300004</t>
  </si>
  <si>
    <t>31668861</t>
  </si>
  <si>
    <t>AGROTRADE GROUP spol. s r.o.</t>
  </si>
  <si>
    <t>Rožňava</t>
  </si>
  <si>
    <t>Šafárikova 124</t>
  </si>
  <si>
    <t>SK56652300002</t>
  </si>
  <si>
    <t>14.02.2023</t>
  </si>
  <si>
    <t>SK52001100043</t>
  </si>
  <si>
    <t>45862737</t>
  </si>
  <si>
    <t>Agrovalore, spol. s r.o.</t>
  </si>
  <si>
    <t>Rybničná 38/J</t>
  </si>
  <si>
    <t>23.11.2011</t>
  </si>
  <si>
    <t>SK60751000001</t>
  </si>
  <si>
    <t>00164003</t>
  </si>
  <si>
    <t>AGROVEX Novoť, družstvo</t>
  </si>
  <si>
    <t>Novoť</t>
  </si>
  <si>
    <t>12.01.2010</t>
  </si>
  <si>
    <t>SK58742100002</t>
  </si>
  <si>
    <t>36244180</t>
  </si>
  <si>
    <t>Agrovýkrm Spiš, s. r. o.</t>
  </si>
  <si>
    <t>Boleráz</t>
  </si>
  <si>
    <t>413</t>
  </si>
  <si>
    <t>11.03.2021</t>
  </si>
  <si>
    <t>SK58742100001</t>
  </si>
  <si>
    <t>SK58742100004</t>
  </si>
  <si>
    <t>09.04.2021</t>
  </si>
  <si>
    <t>SK52001000022</t>
  </si>
  <si>
    <t>44252277</t>
  </si>
  <si>
    <t>AGRUPCO, a. s.</t>
  </si>
  <si>
    <t>Stará Vajnorská 90</t>
  </si>
  <si>
    <t>14.05.2010</t>
  </si>
  <si>
    <t>SK52731100044</t>
  </si>
  <si>
    <t>45715394</t>
  </si>
  <si>
    <t>A.I. GREEN ENERGY, s.r.o.</t>
  </si>
  <si>
    <t>Jozefa Hagaru 9</t>
  </si>
  <si>
    <t>01.08.2011</t>
  </si>
  <si>
    <t>SK52742200005</t>
  </si>
  <si>
    <t>53778791</t>
  </si>
  <si>
    <t>AI ROBO s.r.o.</t>
  </si>
  <si>
    <t>Hany Meličkovej 33</t>
  </si>
  <si>
    <t>25.02.2022</t>
  </si>
  <si>
    <t>SK56001400032</t>
  </si>
  <si>
    <t>44149077</t>
  </si>
  <si>
    <t>AI s.r.o.</t>
  </si>
  <si>
    <t>Brzotín</t>
  </si>
  <si>
    <t>Gemerská 563</t>
  </si>
  <si>
    <t>21.11.2014</t>
  </si>
  <si>
    <t>SK52742300062</t>
  </si>
  <si>
    <t>35755326</t>
  </si>
  <si>
    <t>Air Products Slovakia, s.r.o.</t>
  </si>
  <si>
    <t>Pribinova 4</t>
  </si>
  <si>
    <t>SK61571500001</t>
  </si>
  <si>
    <t>36675971</t>
  </si>
  <si>
    <t>AJD, s.r.o.</t>
  </si>
  <si>
    <t>Kalná nad Hronom</t>
  </si>
  <si>
    <t>Mieru 6</t>
  </si>
  <si>
    <t>02.04.2015</t>
  </si>
  <si>
    <t>SK56510500015</t>
  </si>
  <si>
    <t>17159440</t>
  </si>
  <si>
    <t>akad. arch. Jozef Bodnár</t>
  </si>
  <si>
    <t>Lesná 25</t>
  </si>
  <si>
    <t>06.12.2005</t>
  </si>
  <si>
    <t>SK60632200006</t>
  </si>
  <si>
    <t>53127218</t>
  </si>
  <si>
    <t>AKNEL Slovakia s. r. o.</t>
  </si>
  <si>
    <t>Československej Armády 5706/3</t>
  </si>
  <si>
    <t>07.01.2023</t>
  </si>
  <si>
    <t>SK66631100005</t>
  </si>
  <si>
    <t>44732597</t>
  </si>
  <si>
    <t>Akvavita, s.r.o.</t>
  </si>
  <si>
    <t>Brezová pod Bradlom</t>
  </si>
  <si>
    <t>Hoštáky 759/7</t>
  </si>
  <si>
    <t>12.09.2011</t>
  </si>
  <si>
    <t>SK52741700024</t>
  </si>
  <si>
    <t>47335874</t>
  </si>
  <si>
    <t>AKZ INFRA, s. r. o.</t>
  </si>
  <si>
    <t>Mýtna 48</t>
  </si>
  <si>
    <t>25.09.2017</t>
  </si>
  <si>
    <t>SK52002100047</t>
  </si>
  <si>
    <t>53329295</t>
  </si>
  <si>
    <t>ALACART s.r.o.</t>
  </si>
  <si>
    <t>Kopčianska 10</t>
  </si>
  <si>
    <t>15.11.2021</t>
  </si>
  <si>
    <t>SK51610800056</t>
  </si>
  <si>
    <t>36045047</t>
  </si>
  <si>
    <t>ALACO, s.r.o.</t>
  </si>
  <si>
    <t>Hliník nad Hronom</t>
  </si>
  <si>
    <t>Priemyselná 873</t>
  </si>
  <si>
    <t>Oprávnený spotrebiteľ elektriny</t>
  </si>
  <si>
    <t>18.12.2008</t>
  </si>
  <si>
    <t>SK51761500001</t>
  </si>
  <si>
    <t>48079782</t>
  </si>
  <si>
    <t>Albert Eva s.r.o.</t>
  </si>
  <si>
    <t>Hostice</t>
  </si>
  <si>
    <t>Hostice 6</t>
  </si>
  <si>
    <t>28.08.2015</t>
  </si>
  <si>
    <t>SK60731200010</t>
  </si>
  <si>
    <t>33026556</t>
  </si>
  <si>
    <t>Albín Ivák - ELMONT</t>
  </si>
  <si>
    <t>Liptovské Sliače</t>
  </si>
  <si>
    <t>Stredná Roveň 1267/10</t>
  </si>
  <si>
    <t>22.03.2012</t>
  </si>
  <si>
    <t>SK60731500002</t>
  </si>
  <si>
    <t>07.09.2015</t>
  </si>
  <si>
    <t>SK62631800001</t>
  </si>
  <si>
    <t>51300389</t>
  </si>
  <si>
    <t>Alcoal s.r.o.</t>
  </si>
  <si>
    <t>Pod Kamennou baňou 14723/69</t>
  </si>
  <si>
    <t>07.02.2018</t>
  </si>
  <si>
    <t>SK56650900002</t>
  </si>
  <si>
    <t>44520158</t>
  </si>
  <si>
    <t>ALCOOL s.r.o.</t>
  </si>
  <si>
    <t>Lubeník</t>
  </si>
  <si>
    <t>Revúcka Lehota 123</t>
  </si>
  <si>
    <t>12.08.2009</t>
  </si>
  <si>
    <t>SK56651000001</t>
  </si>
  <si>
    <t>SK61001200011</t>
  </si>
  <si>
    <t>35941979</t>
  </si>
  <si>
    <t>ALDEMAR s.r.o.</t>
  </si>
  <si>
    <t>Hornostavská 7</t>
  </si>
  <si>
    <t>20.02.2012</t>
  </si>
  <si>
    <t>SK66651100026</t>
  </si>
  <si>
    <t>33484155</t>
  </si>
  <si>
    <t>Alena Benešová - ODEMA</t>
  </si>
  <si>
    <t>Nábrežie slobody 795/2</t>
  </si>
  <si>
    <t>16.12.2011</t>
  </si>
  <si>
    <t>SK53621100004</t>
  </si>
  <si>
    <t>35478080</t>
  </si>
  <si>
    <t>Alexander Bacskai</t>
  </si>
  <si>
    <t>Malý Horeš</t>
  </si>
  <si>
    <t>Kvetná 228/26</t>
  </si>
  <si>
    <t>16.06.2011</t>
  </si>
  <si>
    <t>SK53620800004</t>
  </si>
  <si>
    <t>10793348</t>
  </si>
  <si>
    <t>Alexander Kis-Géczi  "BAKS"</t>
  </si>
  <si>
    <t>Svätuše</t>
  </si>
  <si>
    <t>Pod Záhradami 140/42</t>
  </si>
  <si>
    <t>26.09.2008</t>
  </si>
  <si>
    <t>SK56651600001</t>
  </si>
  <si>
    <t>48314218</t>
  </si>
  <si>
    <t>Alexander Zsihovics - Alex Wine</t>
  </si>
  <si>
    <t>Janík</t>
  </si>
  <si>
    <t>15.01.2016</t>
  </si>
  <si>
    <t>SK53640800007</t>
  </si>
  <si>
    <t>36593851</t>
  </si>
  <si>
    <t>ALEX.M-MVDr. Martin PUZDER, s.r.o.</t>
  </si>
  <si>
    <t>Veľká Tŕňa</t>
  </si>
  <si>
    <t>Pivničná 254</t>
  </si>
  <si>
    <t>03.12.2008</t>
  </si>
  <si>
    <t>SK58621200008</t>
  </si>
  <si>
    <t>36851078</t>
  </si>
  <si>
    <t>ALFA AUDIT ASSET, s.r.o.</t>
  </si>
  <si>
    <t>Sv. Cyrila a Metoda 2</t>
  </si>
  <si>
    <t>28.08.2012</t>
  </si>
  <si>
    <t>SK51642200009</t>
  </si>
  <si>
    <t>30223041</t>
  </si>
  <si>
    <t xml:space="preserve">ALFA BIO s.r.o. </t>
  </si>
  <si>
    <t xml:space="preserve">Banská Bystrica </t>
  </si>
  <si>
    <t xml:space="preserve">Kremnička 71 </t>
  </si>
  <si>
    <t>11.08.2022</t>
  </si>
  <si>
    <t>SK56001100014</t>
  </si>
  <si>
    <t>44660448</t>
  </si>
  <si>
    <t>AlfaPark s.r.o.</t>
  </si>
  <si>
    <t>Pribinova 25</t>
  </si>
  <si>
    <t>04.03.2011</t>
  </si>
  <si>
    <t>SK51001400002</t>
  </si>
  <si>
    <t>31604722</t>
  </si>
  <si>
    <t>ALFOX SLOVAKIA, s.r.o.</t>
  </si>
  <si>
    <t>J.C.Hronského 16</t>
  </si>
  <si>
    <t>22.01.2014</t>
  </si>
  <si>
    <t>SK53621700001</t>
  </si>
  <si>
    <t>33159271</t>
  </si>
  <si>
    <t>Alica Kosztyuová  K O R A L</t>
  </si>
  <si>
    <t>Pod Záhradami 169/12</t>
  </si>
  <si>
    <t>02.02.2017</t>
  </si>
  <si>
    <t>SK58001200020</t>
  </si>
  <si>
    <t>36275620</t>
  </si>
  <si>
    <t>Alicante s.r.o.</t>
  </si>
  <si>
    <t>Komenského 1530/32</t>
  </si>
  <si>
    <t>19.12.2012</t>
  </si>
  <si>
    <t>SK60631300026</t>
  </si>
  <si>
    <t>47208201</t>
  </si>
  <si>
    <t>ALIMAR, s.r.o.</t>
  </si>
  <si>
    <t>Martin - Priekopa</t>
  </si>
  <si>
    <t>Kratinova 71</t>
  </si>
  <si>
    <t>28.11.2013</t>
  </si>
  <si>
    <t>SK62621100012</t>
  </si>
  <si>
    <t>36487937</t>
  </si>
  <si>
    <t>Alis Slovakia s.r.o.</t>
  </si>
  <si>
    <t>Vranov nad Topľou 1</t>
  </si>
  <si>
    <t xml:space="preserve">Štúrova 129 </t>
  </si>
  <si>
    <t>18.08.2011</t>
  </si>
  <si>
    <t>SK62630700003</t>
  </si>
  <si>
    <t>36494615</t>
  </si>
  <si>
    <t xml:space="preserve">ALISTA - export, import, s.r.o., Prešov  </t>
  </si>
  <si>
    <t>Hapákova 2278/9</t>
  </si>
  <si>
    <t>05.02.2007</t>
  </si>
  <si>
    <t>SK58732300008</t>
  </si>
  <si>
    <t>54402077</t>
  </si>
  <si>
    <t>ALKONE SK s.r.o.</t>
  </si>
  <si>
    <t>Skalica</t>
  </si>
  <si>
    <t>Za mestskou zďou 2825</t>
  </si>
  <si>
    <t>13.03.2023</t>
  </si>
  <si>
    <t>SK58732300007</t>
  </si>
  <si>
    <t>SK58002200004</t>
  </si>
  <si>
    <t>13.06.2022</t>
  </si>
  <si>
    <t>SK52001900017</t>
  </si>
  <si>
    <t>51548836</t>
  </si>
  <si>
    <t>ALKONE SLOVENSKO s.r.o.</t>
  </si>
  <si>
    <t>Laurinská 3</t>
  </si>
  <si>
    <t>17.05.2019</t>
  </si>
  <si>
    <t>SK58742300043</t>
  </si>
  <si>
    <t>43985335</t>
  </si>
  <si>
    <t>allexx, spol. s r.o.</t>
  </si>
  <si>
    <t>Botanická 2827/1</t>
  </si>
  <si>
    <t>09.03.2023</t>
  </si>
  <si>
    <t>SK60731300008</t>
  </si>
  <si>
    <t>47378085</t>
  </si>
  <si>
    <t>ALLO, s. r. o.</t>
  </si>
  <si>
    <t>Ružomberok</t>
  </si>
  <si>
    <t>Štiavnická cesta 5508/12</t>
  </si>
  <si>
    <t>24.09.2013</t>
  </si>
  <si>
    <t>SK52741400033</t>
  </si>
  <si>
    <t>28477090</t>
  </si>
  <si>
    <t>ALPIQ ENERGY SE</t>
  </si>
  <si>
    <t>Jungmannova 26/15, Nové Město</t>
  </si>
  <si>
    <t>21.07.2014</t>
  </si>
  <si>
    <t>SK52741500011</t>
  </si>
  <si>
    <t>01.04.2015</t>
  </si>
  <si>
    <t>SK61001200057</t>
  </si>
  <si>
    <t>44974701</t>
  </si>
  <si>
    <t>Alter Energo, a.s.</t>
  </si>
  <si>
    <t>Kolíňany</t>
  </si>
  <si>
    <t>Hlavná 561</t>
  </si>
  <si>
    <t>15.11.2012</t>
  </si>
  <si>
    <t>SK66732300001</t>
  </si>
  <si>
    <t>45925127</t>
  </si>
  <si>
    <t>AlternaTiff, s.r.o.</t>
  </si>
  <si>
    <t>Mierové Nám. 20/20</t>
  </si>
  <si>
    <t>20.01.2023</t>
  </si>
  <si>
    <t>SK52742000066</t>
  </si>
  <si>
    <t>36822604</t>
  </si>
  <si>
    <t>Alternative Energy, s.r.o.</t>
  </si>
  <si>
    <t>22.12.2020</t>
  </si>
  <si>
    <t>SK52742000064</t>
  </si>
  <si>
    <t>04.12.2020</t>
  </si>
  <si>
    <t>SK66721200005</t>
  </si>
  <si>
    <t>01.03.2012</t>
  </si>
  <si>
    <t>SK52000800197</t>
  </si>
  <si>
    <t>44274670</t>
  </si>
  <si>
    <t>ALVIBE s. r. o.</t>
  </si>
  <si>
    <t>Vajnorská 98</t>
  </si>
  <si>
    <t>19.09.2008</t>
  </si>
  <si>
    <t>SK61001300001</t>
  </si>
  <si>
    <t>30118182</t>
  </si>
  <si>
    <t>Alžbeta Szabóová - SANDER</t>
  </si>
  <si>
    <t>Sokolce</t>
  </si>
  <si>
    <t>Nový rad 305</t>
  </si>
  <si>
    <t>04.01.2013</t>
  </si>
  <si>
    <t>SK58001800004</t>
  </si>
  <si>
    <t>32313055</t>
  </si>
  <si>
    <t>Alžbeta Šaghyová</t>
  </si>
  <si>
    <t>Lehnice</t>
  </si>
  <si>
    <t>Veľký Lég 586</t>
  </si>
  <si>
    <t>17.05.2018</t>
  </si>
  <si>
    <t>SK66651000003</t>
  </si>
  <si>
    <t>41098269</t>
  </si>
  <si>
    <t>Alžbeta Vetešková</t>
  </si>
  <si>
    <t>Brvnište</t>
  </si>
  <si>
    <t>18.11.2010</t>
  </si>
  <si>
    <t>SK61001200024</t>
  </si>
  <si>
    <t>36866903</t>
  </si>
  <si>
    <t>AMAZON s.r.o.</t>
  </si>
  <si>
    <t>Nána</t>
  </si>
  <si>
    <t>Madáchová 17</t>
  </si>
  <si>
    <t>18.04.2012</t>
  </si>
  <si>
    <t>SK52742300006</t>
  </si>
  <si>
    <t>35901071</t>
  </si>
  <si>
    <t>Amici del Prosecco s.r.o.</t>
  </si>
  <si>
    <t>Dunajská 15A</t>
  </si>
  <si>
    <t>12.01.2023</t>
  </si>
  <si>
    <t>SK52001800017</t>
  </si>
  <si>
    <t>30.05.2018</t>
  </si>
  <si>
    <t>SK52742300007</t>
  </si>
  <si>
    <t>SK51641200009</t>
  </si>
  <si>
    <t>36035971</t>
  </si>
  <si>
    <t>AMICOMP BB s.r.o.</t>
  </si>
  <si>
    <t>Bernolákova 14542/14B</t>
  </si>
  <si>
    <t>02.04.2012</t>
  </si>
  <si>
    <t>SK66002100005</t>
  </si>
  <si>
    <t>52140539</t>
  </si>
  <si>
    <t>AMIDALA, s.r.o.</t>
  </si>
  <si>
    <t>Považská Bystrica</t>
  </si>
  <si>
    <t>Hviezdoslavova 145/21</t>
  </si>
  <si>
    <t>22.12.2021</t>
  </si>
  <si>
    <t>22.09.2021</t>
  </si>
  <si>
    <t>SK52000800162</t>
  </si>
  <si>
    <t>31367526</t>
  </si>
  <si>
    <t>AMIKUS s.r.o.</t>
  </si>
  <si>
    <t>Potočná 13, P.O.BOX 130</t>
  </si>
  <si>
    <t>30.07.2008</t>
  </si>
  <si>
    <t>SK52741200100</t>
  </si>
  <si>
    <t>46712674</t>
  </si>
  <si>
    <t>AMONTANA, s. r. o.</t>
  </si>
  <si>
    <t>18.09.2012</t>
  </si>
  <si>
    <t>SK60740500001</t>
  </si>
  <si>
    <t>36390623</t>
  </si>
  <si>
    <t>AMOR, s.r.o.</t>
  </si>
  <si>
    <t>Aleja Slobody 2241</t>
  </si>
  <si>
    <t>28.04.2004</t>
  </si>
  <si>
    <t>SK61581800002</t>
  </si>
  <si>
    <t>35921811</t>
  </si>
  <si>
    <t>AMV INVEST s.r.o.</t>
  </si>
  <si>
    <t>Dostojevského 2</t>
  </si>
  <si>
    <t>14.05.2018</t>
  </si>
  <si>
    <t>SK60631300027</t>
  </si>
  <si>
    <t>Andó Ondrej, Ing.</t>
  </si>
  <si>
    <t>P.O.Hviezdoslava 2857/17</t>
  </si>
  <si>
    <t>03.12.2013</t>
  </si>
  <si>
    <t>SK53001700001</t>
  </si>
  <si>
    <t>44728182</t>
  </si>
  <si>
    <t>Andrea Hajašová</t>
  </si>
  <si>
    <t>Trebišov</t>
  </si>
  <si>
    <t>Dobrovoľnícka 346/13</t>
  </si>
  <si>
    <t>24.03.2017</t>
  </si>
  <si>
    <t>SK51001500004</t>
  </si>
  <si>
    <t>37756401</t>
  </si>
  <si>
    <t>Andrea Laczi</t>
  </si>
  <si>
    <t>Námestie artézskych prameňov 3590/31</t>
  </si>
  <si>
    <t>19.08.2015</t>
  </si>
  <si>
    <t>SK56522300006</t>
  </si>
  <si>
    <t>36575658</t>
  </si>
  <si>
    <t>Anežka centrum, s.r.o.</t>
  </si>
  <si>
    <t>Košice - mestská časť Staré Mesto</t>
  </si>
  <si>
    <t>Alžbetina 674/18</t>
  </si>
  <si>
    <t>SK62651700001</t>
  </si>
  <si>
    <t>50131923</t>
  </si>
  <si>
    <t>ANMIL s.r.o.</t>
  </si>
  <si>
    <t>Jurkova Voľa</t>
  </si>
  <si>
    <t>16.10.2017</t>
  </si>
  <si>
    <t>SK62651600004</t>
  </si>
  <si>
    <t>27.10.2016</t>
  </si>
  <si>
    <t>SK51010400021</t>
  </si>
  <si>
    <t>33321345</t>
  </si>
  <si>
    <t>Anna Gregorová - Gregor - Schnaps</t>
  </si>
  <si>
    <t>Bzenica</t>
  </si>
  <si>
    <t>Bzenica 18</t>
  </si>
  <si>
    <t>29.07.2004</t>
  </si>
  <si>
    <t>SK60760800001</t>
  </si>
  <si>
    <t>33238022</t>
  </si>
  <si>
    <t>Anna Koleštíková UKO</t>
  </si>
  <si>
    <t>Tvrdošín</t>
  </si>
  <si>
    <t>Medvedzie - Hríbiky 176</t>
  </si>
  <si>
    <t>15.04.2008</t>
  </si>
  <si>
    <t>SK53621000002</t>
  </si>
  <si>
    <t>33148449</t>
  </si>
  <si>
    <t>Anna Nagyová - ZLATÝ  STRAPEC</t>
  </si>
  <si>
    <t>Viničky</t>
  </si>
  <si>
    <t>Tokajská 118/19</t>
  </si>
  <si>
    <t>09.08.2010</t>
  </si>
  <si>
    <t>SK62721200006</t>
  </si>
  <si>
    <t>41145569</t>
  </si>
  <si>
    <t>Anna Paryľáková</t>
  </si>
  <si>
    <t>Čirč</t>
  </si>
  <si>
    <t>Čirč 186</t>
  </si>
  <si>
    <t>02.03.2012</t>
  </si>
  <si>
    <t>SK52001900016</t>
  </si>
  <si>
    <t>51858126</t>
  </si>
  <si>
    <t>Antafor, s.r.o.</t>
  </si>
  <si>
    <t>Bratislava-mestská časť Staré Mesto</t>
  </si>
  <si>
    <t>Dunajská  4</t>
  </si>
  <si>
    <t>15.05.2019</t>
  </si>
  <si>
    <t>SK62731100027</t>
  </si>
  <si>
    <t>36731731</t>
  </si>
  <si>
    <t>anthill concept s.r.o.</t>
  </si>
  <si>
    <t>Špitálska 55</t>
  </si>
  <si>
    <t>24.08.2011</t>
  </si>
  <si>
    <t>SK58730900001</t>
  </si>
  <si>
    <t>36275671</t>
  </si>
  <si>
    <t>ANTICA TOSCANA, s r.o.</t>
  </si>
  <si>
    <t>Holíč</t>
  </si>
  <si>
    <t>Hollého 73/1546</t>
  </si>
  <si>
    <t>13.03.2009</t>
  </si>
  <si>
    <t>SK66710500002</t>
  </si>
  <si>
    <t>30486718</t>
  </si>
  <si>
    <t>Anton Jankovič - Liehovar na pestov. pálenie</t>
  </si>
  <si>
    <t>Pruské 418</t>
  </si>
  <si>
    <t>418</t>
  </si>
  <si>
    <t>27.10.2004</t>
  </si>
  <si>
    <t>SK51001400012</t>
  </si>
  <si>
    <t>14212145</t>
  </si>
  <si>
    <t>Anton Laurov - a spol.</t>
  </si>
  <si>
    <t>Žarnovica</t>
  </si>
  <si>
    <t>Májová 37</t>
  </si>
  <si>
    <t>12.12.2014</t>
  </si>
  <si>
    <t>SK66671000005</t>
  </si>
  <si>
    <t>42152607</t>
  </si>
  <si>
    <t>Anton Nedeljak</t>
  </si>
  <si>
    <t>Prievidza</t>
  </si>
  <si>
    <t>Nábrežie A. Kmeťa 21</t>
  </si>
  <si>
    <t>08.11.2010</t>
  </si>
  <si>
    <t>SK62631300009</t>
  </si>
  <si>
    <t>34812903</t>
  </si>
  <si>
    <t>Anton Polomský - STOLÁRSTVO</t>
  </si>
  <si>
    <t>Brezovička</t>
  </si>
  <si>
    <t>Brezovička 128</t>
  </si>
  <si>
    <t>19.06.2013</t>
  </si>
  <si>
    <t>SK66710800005</t>
  </si>
  <si>
    <t>43960863</t>
  </si>
  <si>
    <t>Antónia Kľúčiková - Obchod s palivami Ilava, spol. s r.o.</t>
  </si>
  <si>
    <t>Ilava</t>
  </si>
  <si>
    <t>Nádražná 157/3</t>
  </si>
  <si>
    <t>24.04.2008</t>
  </si>
  <si>
    <t>SK52741600024</t>
  </si>
  <si>
    <t>00404390</t>
  </si>
  <si>
    <t>Antra GmbH</t>
  </si>
  <si>
    <t>Wien</t>
  </si>
  <si>
    <t>Gartenbaupromenade 2/6</t>
  </si>
  <si>
    <t>25.08.2016</t>
  </si>
  <si>
    <t>SK52741600013</t>
  </si>
  <si>
    <t>AOT ENERGY POLAND SPÓLKA Z OGRANICZONA ODPOWIEDZIALNOŚCIA</t>
  </si>
  <si>
    <t>Varšava</t>
  </si>
  <si>
    <t>00-103</t>
  </si>
  <si>
    <t>ul. Królewska č. 12</t>
  </si>
  <si>
    <t>04.05.2016</t>
  </si>
  <si>
    <t>SK51751400002</t>
  </si>
  <si>
    <t>47522011</t>
  </si>
  <si>
    <t>Apatéka Tornaľa, s.r.o.</t>
  </si>
  <si>
    <t>Tornaľa</t>
  </si>
  <si>
    <t>Šafárikova 512</t>
  </si>
  <si>
    <t>20.02.2014</t>
  </si>
  <si>
    <t>SK58742300044</t>
  </si>
  <si>
    <t>54430283</t>
  </si>
  <si>
    <t>ApiVeniti s. r. o.</t>
  </si>
  <si>
    <t>Ulica TerézieVansovej 8105/4A</t>
  </si>
  <si>
    <t>SK61002200005</t>
  </si>
  <si>
    <t>47938781</t>
  </si>
  <si>
    <t>APN s.r.o.</t>
  </si>
  <si>
    <t>Klinčeková 2569/2</t>
  </si>
  <si>
    <t>18.10.2022</t>
  </si>
  <si>
    <t>27.07.2022</t>
  </si>
  <si>
    <t>SK52000800172</t>
  </si>
  <si>
    <t>35868538</t>
  </si>
  <si>
    <t>Apollo Property Management, s.r.o.</t>
  </si>
  <si>
    <t>Mlynské Nivy 16</t>
  </si>
  <si>
    <t>21.08.2008</t>
  </si>
  <si>
    <t>SK56001300006</t>
  </si>
  <si>
    <t>36671380</t>
  </si>
  <si>
    <t>AQUA ENERGY GYŇOV, s.r.o.</t>
  </si>
  <si>
    <t>Bancíkovej 1/A</t>
  </si>
  <si>
    <t>27.02.2013</t>
  </si>
  <si>
    <t>SK53612000006</t>
  </si>
  <si>
    <t>52610021</t>
  </si>
  <si>
    <t>Aqua green energy s.r.o.</t>
  </si>
  <si>
    <t>Stretavka</t>
  </si>
  <si>
    <t>26.06.2020</t>
  </si>
  <si>
    <t>SK56001700007</t>
  </si>
  <si>
    <t>50886771</t>
  </si>
  <si>
    <t>AQUA PRO EUROPE, a.s.</t>
  </si>
  <si>
    <t>Košice - mestská časť Dargovských hrdinov</t>
  </si>
  <si>
    <t>Pod Furčou 7</t>
  </si>
  <si>
    <t>09.11.2017</t>
  </si>
  <si>
    <t>SK52741200069</t>
  </si>
  <si>
    <t>43772170</t>
  </si>
  <si>
    <t>aquAmax, s.r.o.</t>
  </si>
  <si>
    <t>31.05.2012</t>
  </si>
  <si>
    <t>SK62731100013</t>
  </si>
  <si>
    <t>36482609</t>
  </si>
  <si>
    <t>AQUAPARK Poprad, s.r.o.</t>
  </si>
  <si>
    <t>Športová 1397/1</t>
  </si>
  <si>
    <t>03.03.2011</t>
  </si>
  <si>
    <t>SK52741100031</t>
  </si>
  <si>
    <t>36863289</t>
  </si>
  <si>
    <t>AQUIRA s. r. o.</t>
  </si>
  <si>
    <t>Šebešťanová 253</t>
  </si>
  <si>
    <t>21.03.2011</t>
  </si>
  <si>
    <t>SK52731100015</t>
  </si>
  <si>
    <t>44890087</t>
  </si>
  <si>
    <t>ARAD s. r. o.</t>
  </si>
  <si>
    <t>Mlynská 51</t>
  </si>
  <si>
    <t>25.05.2011</t>
  </si>
  <si>
    <t>SK52741600007</t>
  </si>
  <si>
    <t>ArcelorMittal Energy S.C.A.</t>
  </si>
  <si>
    <t>Luxemburg</t>
  </si>
  <si>
    <t>Boulevard d´ Avranches 24-26</t>
  </si>
  <si>
    <t>09.02.2016</t>
  </si>
  <si>
    <t>SK56001000007</t>
  </si>
  <si>
    <t>35770660</t>
  </si>
  <si>
    <t>Arcos FM SK, s.r.o.</t>
  </si>
  <si>
    <t>Košice - mestská časť Západ</t>
  </si>
  <si>
    <t>Toryská 5</t>
  </si>
  <si>
    <t>21.04.2010</t>
  </si>
  <si>
    <t>SK56001200036</t>
  </si>
  <si>
    <t>35862611</t>
  </si>
  <si>
    <t>Arcos SK green energy 1 s.r.o.</t>
  </si>
  <si>
    <t>03.04.2012</t>
  </si>
  <si>
    <t>SK52002200002</t>
  </si>
  <si>
    <t>53111389</t>
  </si>
  <si>
    <t>ARDEN terminal s. r. o.</t>
  </si>
  <si>
    <t>Pribinova   4</t>
  </si>
  <si>
    <t>26.01.2022</t>
  </si>
  <si>
    <t>SK52741200026</t>
  </si>
  <si>
    <t>43951171</t>
  </si>
  <si>
    <t>ARETEX, s. r. o.</t>
  </si>
  <si>
    <t>Lazaretská 8</t>
  </si>
  <si>
    <t>SK53611000007</t>
  </si>
  <si>
    <t>45441171</t>
  </si>
  <si>
    <t>ARISUN, s.r.o.</t>
  </si>
  <si>
    <t>07.12.2010</t>
  </si>
  <si>
    <t>SK53610800012</t>
  </si>
  <si>
    <t>36467421</t>
  </si>
  <si>
    <t>ARJ Servis, s.r.o.</t>
  </si>
  <si>
    <t>Továrenská 2</t>
  </si>
  <si>
    <t>26.06.2008</t>
  </si>
  <si>
    <t>SK60001900004</t>
  </si>
  <si>
    <t>46700471</t>
  </si>
  <si>
    <t>Armus, spol. s r.o.</t>
  </si>
  <si>
    <t>Antona Bernoláka 2170/43</t>
  </si>
  <si>
    <t>28.10.2019</t>
  </si>
  <si>
    <t>SK60782300001</t>
  </si>
  <si>
    <t>SK52741200041</t>
  </si>
  <si>
    <t>31392831</t>
  </si>
  <si>
    <t>ARNAD, spol. s r.o.</t>
  </si>
  <si>
    <t>Bratislava 213</t>
  </si>
  <si>
    <t>Dvojkrížna 47</t>
  </si>
  <si>
    <t>13.03.2012</t>
  </si>
  <si>
    <t>SK61551000002</t>
  </si>
  <si>
    <t>44686650</t>
  </si>
  <si>
    <t>Aroma C.T. s.r.o.</t>
  </si>
  <si>
    <t>Komárno - Nová Stráž</t>
  </si>
  <si>
    <t>Vadaš 453</t>
  </si>
  <si>
    <t>24.06.2010</t>
  </si>
  <si>
    <t>SK51720800021</t>
  </si>
  <si>
    <t>36048810</t>
  </si>
  <si>
    <t>ARON, spol.s.r.o.</t>
  </si>
  <si>
    <t>Biskupice</t>
  </si>
  <si>
    <t>Poľná 5</t>
  </si>
  <si>
    <t>SK61571500002</t>
  </si>
  <si>
    <t>32571534</t>
  </si>
  <si>
    <t>Arpád Reider HENER</t>
  </si>
  <si>
    <t>Mieru 117/6</t>
  </si>
  <si>
    <t>SK62731300002</t>
  </si>
  <si>
    <t>36168335</t>
  </si>
  <si>
    <t>ARPROG, akciová spoločnosť Poprad</t>
  </si>
  <si>
    <t>Hodžova 3292/3</t>
  </si>
  <si>
    <t>28.06.2013</t>
  </si>
  <si>
    <t>SK52741100125</t>
  </si>
  <si>
    <t>36867420</t>
  </si>
  <si>
    <t>Arran Trade s. r. o.</t>
  </si>
  <si>
    <t>Zátišie 10</t>
  </si>
  <si>
    <t>14.10.2011</t>
  </si>
  <si>
    <t>SK52741200007</t>
  </si>
  <si>
    <t>45386978</t>
  </si>
  <si>
    <t>Arsax consulting, s. r. o.</t>
  </si>
  <si>
    <t>Železničiarska 9</t>
  </si>
  <si>
    <t>27.01.2012</t>
  </si>
  <si>
    <t>SK52002100050</t>
  </si>
  <si>
    <t>54084016</t>
  </si>
  <si>
    <t>artBOX Distribution, s.r.o.</t>
  </si>
  <si>
    <t>Račianska 13152/69B</t>
  </si>
  <si>
    <t>20.12.2021</t>
  </si>
  <si>
    <t>SK61001700004</t>
  </si>
  <si>
    <t>46033246</t>
  </si>
  <si>
    <t>ARTEPHARMA SK s.r.o.</t>
  </si>
  <si>
    <t>Dlhá 44/A</t>
  </si>
  <si>
    <t>07.07.2017</t>
  </si>
  <si>
    <t>SK56521000008</t>
  </si>
  <si>
    <t>45670846</t>
  </si>
  <si>
    <t>Artpalace s.r.o.</t>
  </si>
  <si>
    <t>Puškinova 844/10</t>
  </si>
  <si>
    <t>20.12.2010</t>
  </si>
  <si>
    <t>SK52741200047</t>
  </si>
  <si>
    <t>35875496</t>
  </si>
  <si>
    <t>Aruba Business Center s. r. o.</t>
  </si>
  <si>
    <t>Galvaniho 7/D</t>
  </si>
  <si>
    <t>19.03.2012</t>
  </si>
  <si>
    <t>SK56001200004</t>
  </si>
  <si>
    <t>36589985</t>
  </si>
  <si>
    <t>AS servis, s.r.o.</t>
  </si>
  <si>
    <t>Moldava nad Bodvou</t>
  </si>
  <si>
    <t>Cesta Svätého Ladislava 6</t>
  </si>
  <si>
    <t>24.01.2012</t>
  </si>
  <si>
    <t>SK56001500006</t>
  </si>
  <si>
    <t>45289824</t>
  </si>
  <si>
    <t>ASFALT ENERGY s.r.o.</t>
  </si>
  <si>
    <t>Spišská Nová Ves</t>
  </si>
  <si>
    <t>Mlynská 37</t>
  </si>
  <si>
    <t>10.02.2015</t>
  </si>
  <si>
    <t>SK52741100130</t>
  </si>
  <si>
    <t>35888881</t>
  </si>
  <si>
    <t>Aspex, s.r.o.</t>
  </si>
  <si>
    <t>Čsl. Parašutistov 21</t>
  </si>
  <si>
    <t>27.10.2011</t>
  </si>
  <si>
    <t>SK58611300001</t>
  </si>
  <si>
    <t>36264288</t>
  </si>
  <si>
    <t>ASSI computer, spol. s r.o.</t>
  </si>
  <si>
    <t>Orechová Potôň</t>
  </si>
  <si>
    <t>Dolná 398</t>
  </si>
  <si>
    <t>14.05.2013</t>
  </si>
  <si>
    <t>SK60691100024</t>
  </si>
  <si>
    <t>36391590</t>
  </si>
  <si>
    <t>ASTA, a.s.</t>
  </si>
  <si>
    <t>Kamenná cesta 3</t>
  </si>
  <si>
    <t>04.10.2011</t>
  </si>
  <si>
    <t>SK60691100025</t>
  </si>
  <si>
    <t>SK66651300006</t>
  </si>
  <si>
    <t>36329304</t>
  </si>
  <si>
    <t>ASTOM BPS s.r.o.</t>
  </si>
  <si>
    <t>11.06.2013</t>
  </si>
  <si>
    <t>SK66651900002</t>
  </si>
  <si>
    <t>31.12.2019</t>
  </si>
  <si>
    <t>SK66652000003</t>
  </si>
  <si>
    <t>03.01.2020</t>
  </si>
  <si>
    <t>SK66652000002</t>
  </si>
  <si>
    <t>35978147</t>
  </si>
  <si>
    <t>ASTOM ND, s. r. o.</t>
  </si>
  <si>
    <t>02.01.2020</t>
  </si>
  <si>
    <t>SK52001100006</t>
  </si>
  <si>
    <t>21.01.2011</t>
  </si>
  <si>
    <t>SK66652000006</t>
  </si>
  <si>
    <t>10.01.2020</t>
  </si>
  <si>
    <t>SK66651100004</t>
  </si>
  <si>
    <t>44750048</t>
  </si>
  <si>
    <t>ASTOM s.r.o.</t>
  </si>
  <si>
    <t>10.01.2011</t>
  </si>
  <si>
    <t>SK66652000005</t>
  </si>
  <si>
    <t>36689033</t>
  </si>
  <si>
    <t>ASTOM V, s.r.o.</t>
  </si>
  <si>
    <t>Šebešťanova 253</t>
  </si>
  <si>
    <t>SK52001100009</t>
  </si>
  <si>
    <t>24.01.2011</t>
  </si>
  <si>
    <t>SK66652000001</t>
  </si>
  <si>
    <t>SK52741300065</t>
  </si>
  <si>
    <t>35934387</t>
  </si>
  <si>
    <t>ASTON ESQUIRE s.r.o.</t>
  </si>
  <si>
    <t>Bajkalská 22</t>
  </si>
  <si>
    <t>29.07.2013</t>
  </si>
  <si>
    <t>SK61001100028</t>
  </si>
  <si>
    <t>35925264</t>
  </si>
  <si>
    <t>Astone, s.r.o.</t>
  </si>
  <si>
    <t>Chotín</t>
  </si>
  <si>
    <t>Chotín 969</t>
  </si>
  <si>
    <t>05.09.2011</t>
  </si>
  <si>
    <t>SK56002300001</t>
  </si>
  <si>
    <t>36002127</t>
  </si>
  <si>
    <t>AT ABOV, spol. s r.o.</t>
  </si>
  <si>
    <t>Rozhanovce</t>
  </si>
  <si>
    <t>Slnečná 13</t>
  </si>
  <si>
    <t>07.02.2023</t>
  </si>
  <si>
    <t>SK56001300008</t>
  </si>
  <si>
    <t>36209228</t>
  </si>
  <si>
    <t>AT GEMER, spol. s r.o.</t>
  </si>
  <si>
    <t>14.03.2013</t>
  </si>
  <si>
    <t>SK56652000002</t>
  </si>
  <si>
    <t>30.01.2020</t>
  </si>
  <si>
    <t>SK56002000004</t>
  </si>
  <si>
    <t>13.01.2020</t>
  </si>
  <si>
    <t>SK52000800178</t>
  </si>
  <si>
    <t>35868716</t>
  </si>
  <si>
    <t>ATLAS REAL, s.r.o.</t>
  </si>
  <si>
    <t>Ružinovská 42</t>
  </si>
  <si>
    <t>26.08.2008</t>
  </si>
  <si>
    <t>SK62622000005</t>
  </si>
  <si>
    <t>47373571</t>
  </si>
  <si>
    <t>ATLF Group s.r.o.</t>
  </si>
  <si>
    <t>Mierová 5560/97</t>
  </si>
  <si>
    <t>SK56002200001</t>
  </si>
  <si>
    <t>36216682</t>
  </si>
  <si>
    <t>ATRIA co s.r.o.</t>
  </si>
  <si>
    <t>Opatovská cesta 10</t>
  </si>
  <si>
    <t>17.02.2022</t>
  </si>
  <si>
    <t>SK52731100001</t>
  </si>
  <si>
    <t>35744235</t>
  </si>
  <si>
    <t>ATS Energy, s.r.o.</t>
  </si>
  <si>
    <t>Vajnorská 134/B</t>
  </si>
  <si>
    <t>17.02.2011</t>
  </si>
  <si>
    <t>SK60631300010</t>
  </si>
  <si>
    <t>36404489</t>
  </si>
  <si>
    <t>ATTACK, s.r.o.</t>
  </si>
  <si>
    <t xml:space="preserve">Vrútky </t>
  </si>
  <si>
    <t xml:space="preserve">Dielenská Kružná 5020 </t>
  </si>
  <si>
    <t>05.02.2013</t>
  </si>
  <si>
    <t>SK56001500024</t>
  </si>
  <si>
    <t>32997876</t>
  </si>
  <si>
    <t>Attila Ondrej AUTOCENTRUM</t>
  </si>
  <si>
    <t>16.06.2015</t>
  </si>
  <si>
    <t>SK58612300004</t>
  </si>
  <si>
    <t>53053753</t>
  </si>
  <si>
    <t>ATVprof, s. r. o.</t>
  </si>
  <si>
    <t>Čiližská Radvaň</t>
  </si>
  <si>
    <t>185</t>
  </si>
  <si>
    <t>31.01.2023</t>
  </si>
  <si>
    <t>SK52001000035</t>
  </si>
  <si>
    <t>35895578</t>
  </si>
  <si>
    <t>AUGERA s.r.o.</t>
  </si>
  <si>
    <t>Štefanová</t>
  </si>
  <si>
    <t>Štefanová 165</t>
  </si>
  <si>
    <t>30.06.2010</t>
  </si>
  <si>
    <t>SK56001900002</t>
  </si>
  <si>
    <t>36854433</t>
  </si>
  <si>
    <t>Auguste Cryogenics Slovakia s.r.o.</t>
  </si>
  <si>
    <t xml:space="preserve">Vstupný areál U.S. STEEL </t>
  </si>
  <si>
    <t>29.03.2019</t>
  </si>
  <si>
    <t>SK52741300040</t>
  </si>
  <si>
    <t>47240377</t>
  </si>
  <si>
    <t>AUPARK a. s.</t>
  </si>
  <si>
    <t xml:space="preserve">Einsteinova 18 </t>
  </si>
  <si>
    <t>16.04.2013</t>
  </si>
  <si>
    <t>SK56712300001</t>
  </si>
  <si>
    <t>51960044</t>
  </si>
  <si>
    <t>AUPET MORAVIA WINE, s.r.o.</t>
  </si>
  <si>
    <t>P. Jilemnického 2352/13</t>
  </si>
  <si>
    <t>28.02.2023</t>
  </si>
  <si>
    <t>SK56712200002</t>
  </si>
  <si>
    <t>53371399</t>
  </si>
  <si>
    <t>AUPET WINE s. r. o.</t>
  </si>
  <si>
    <t>26.05.2022</t>
  </si>
  <si>
    <t>SK52742100014</t>
  </si>
  <si>
    <t>53377656</t>
  </si>
  <si>
    <t>Aurinko, s. r. o.</t>
  </si>
  <si>
    <t>Pod Rovnicami 49</t>
  </si>
  <si>
    <t>30.12.2021</t>
  </si>
  <si>
    <t>SK52002000014</t>
  </si>
  <si>
    <t>44190549</t>
  </si>
  <si>
    <t>AURORA Group, s. r .o.</t>
  </si>
  <si>
    <t>Koceľova 9</t>
  </si>
  <si>
    <t>13.05.2020</t>
  </si>
  <si>
    <t>SK52741800016</t>
  </si>
  <si>
    <t>17329477</t>
  </si>
  <si>
    <t>AUTO - IMPEX spol. s r.o.</t>
  </si>
  <si>
    <t>Vlčie hrdlo 68</t>
  </si>
  <si>
    <t>19.12.2018</t>
  </si>
  <si>
    <t>SK66672300006</t>
  </si>
  <si>
    <t>47408910</t>
  </si>
  <si>
    <t>Auto Parts Extras s. r. o.</t>
  </si>
  <si>
    <t>Košovská cesta 21</t>
  </si>
  <si>
    <t>02.02.2023</t>
  </si>
  <si>
    <t>SK58741400001</t>
  </si>
  <si>
    <t>31443036</t>
  </si>
  <si>
    <t>AUTOCOMODEX TRNAVA, spol. s r.o.</t>
  </si>
  <si>
    <t>Nitrianska 1</t>
  </si>
  <si>
    <t>26.03.2014</t>
  </si>
  <si>
    <t>SK66651500007</t>
  </si>
  <si>
    <t>46569022</t>
  </si>
  <si>
    <t>AUTOMAX PLUS s.r.o.</t>
  </si>
  <si>
    <t>Sládkovičova 127/632</t>
  </si>
  <si>
    <t>27.08.2015</t>
  </si>
  <si>
    <t>SK52001400005</t>
  </si>
  <si>
    <t>46740945</t>
  </si>
  <si>
    <t>AutoMax Slovakia, s. r. o.</t>
  </si>
  <si>
    <t>Bratislava - Nové Mesto</t>
  </si>
  <si>
    <t>Bojnická 3</t>
  </si>
  <si>
    <t>05.02.2014</t>
  </si>
  <si>
    <t>SK52742300026</t>
  </si>
  <si>
    <t>17.01.2023</t>
  </si>
  <si>
    <t>SK52742300025</t>
  </si>
  <si>
    <t>SK62732300002</t>
  </si>
  <si>
    <t>31649513</t>
  </si>
  <si>
    <t>AUTONOVA, s.r.o.</t>
  </si>
  <si>
    <t>Priemyselný areál Východ, súp. č. 3406</t>
  </si>
  <si>
    <t>SK56001500012</t>
  </si>
  <si>
    <t>46997954</t>
  </si>
  <si>
    <t>AV - ENERGY s.r.o.</t>
  </si>
  <si>
    <t>Košice - mestská časť Myslava</t>
  </si>
  <si>
    <t>Na kope 25</t>
  </si>
  <si>
    <t>06.03.2015</t>
  </si>
  <si>
    <t>SK52731100029</t>
  </si>
  <si>
    <t>36867462</t>
  </si>
  <si>
    <t>Aven RS, s. r. o.</t>
  </si>
  <si>
    <t>Sv. Vincenta 5850/4</t>
  </si>
  <si>
    <t>22.06.2011</t>
  </si>
  <si>
    <t>SK62001800001</t>
  </si>
  <si>
    <t>36833436</t>
  </si>
  <si>
    <t>AVI FUELS s. r. o.</t>
  </si>
  <si>
    <t>Námestie sv, Egídia 97/42</t>
  </si>
  <si>
    <t>19.06.2018</t>
  </si>
  <si>
    <t>SK52001800023</t>
  </si>
  <si>
    <t>48025470</t>
  </si>
  <si>
    <t>Avicta s.r.o.</t>
  </si>
  <si>
    <t>Modra</t>
  </si>
  <si>
    <t>Jesenského 2</t>
  </si>
  <si>
    <t>25.07.2018</t>
  </si>
  <si>
    <t>SK60782300012</t>
  </si>
  <si>
    <t>45711771</t>
  </si>
  <si>
    <t>AWD Auto spol. s r.o.</t>
  </si>
  <si>
    <t>Horný Val 8/17</t>
  </si>
  <si>
    <t>SK58731200007</t>
  </si>
  <si>
    <t>34103341</t>
  </si>
  <si>
    <t>AXIAL, s.r.o.</t>
  </si>
  <si>
    <t>Dlhá 25/B</t>
  </si>
  <si>
    <t>05.03.2012</t>
  </si>
  <si>
    <t>SK51002300002</t>
  </si>
  <si>
    <t>36019402</t>
  </si>
  <si>
    <t>AXIS distribution, s.r.o.</t>
  </si>
  <si>
    <t xml:space="preserve">Lučenec  </t>
  </si>
  <si>
    <t xml:space="preserve">M. Rázusa 35 </t>
  </si>
  <si>
    <t>SK51642300009</t>
  </si>
  <si>
    <t>36639605</t>
  </si>
  <si>
    <t>AXOL, s.r.o.</t>
  </si>
  <si>
    <t>Nová Baňa</t>
  </si>
  <si>
    <t>Kollárova 40</t>
  </si>
  <si>
    <t>17.02.2023</t>
  </si>
  <si>
    <t>SK51642300008</t>
  </si>
  <si>
    <t>SK52742000058</t>
  </si>
  <si>
    <t>AXPO BULGARIA EAD</t>
  </si>
  <si>
    <t>Sofia</t>
  </si>
  <si>
    <t>Lachezar Stanchev str. 5</t>
  </si>
  <si>
    <t>28.09.2020</t>
  </si>
  <si>
    <t>SK52741400011</t>
  </si>
  <si>
    <t>Axpo Solution AG</t>
  </si>
  <si>
    <t>Baden</t>
  </si>
  <si>
    <t>Parkstrasse 23</t>
  </si>
  <si>
    <t>04.03.2014</t>
  </si>
  <si>
    <t>SK52741100120</t>
  </si>
  <si>
    <t>29.09.2011</t>
  </si>
  <si>
    <t>SK52001900019</t>
  </si>
  <si>
    <t>36788252</t>
  </si>
  <si>
    <t>AZ - AUTODIELY s.r.o</t>
  </si>
  <si>
    <t>Svätý Jur</t>
  </si>
  <si>
    <t>Pezinská 17</t>
  </si>
  <si>
    <t>13.06.2019</t>
  </si>
  <si>
    <t>SK61001800004</t>
  </si>
  <si>
    <t>50831453</t>
  </si>
  <si>
    <t>Azienda RMD s.r.o.</t>
  </si>
  <si>
    <t>Šumavská   701/5</t>
  </si>
  <si>
    <t>09.04.2018</t>
  </si>
  <si>
    <t>SK66731300002</t>
  </si>
  <si>
    <t>46414410</t>
  </si>
  <si>
    <t>B H T group, s. r. o.</t>
  </si>
  <si>
    <t>K zábraniu 7133</t>
  </si>
  <si>
    <t>Tabakové výrobky</t>
  </si>
  <si>
    <t>11.04.2013</t>
  </si>
  <si>
    <t>SK61581800001</t>
  </si>
  <si>
    <t>46849424</t>
  </si>
  <si>
    <t>BA - VE trans s. r. o.</t>
  </si>
  <si>
    <t>Strekov</t>
  </si>
  <si>
    <t>23.02.2018</t>
  </si>
  <si>
    <t>SK52741800003</t>
  </si>
  <si>
    <t>46656910</t>
  </si>
  <si>
    <t>BA Trade, s. r. o.</t>
  </si>
  <si>
    <t>Landererova 12</t>
  </si>
  <si>
    <t>09.02.2018</t>
  </si>
  <si>
    <t>SK51721700001</t>
  </si>
  <si>
    <t>45538557</t>
  </si>
  <si>
    <t>Babičkin dvor, a.s.</t>
  </si>
  <si>
    <t>J. Kráľa 2661</t>
  </si>
  <si>
    <t>26.05.2017</t>
  </si>
  <si>
    <t>SK66731100014</t>
  </si>
  <si>
    <t>Baco Peter, Ing.</t>
  </si>
  <si>
    <t>Pod Brezinou 6344/89</t>
  </si>
  <si>
    <t>25.11.2011</t>
  </si>
  <si>
    <t>SK51642000004</t>
  </si>
  <si>
    <t>31631045</t>
  </si>
  <si>
    <t>BAD, s.r.o.</t>
  </si>
  <si>
    <t>Sliač</t>
  </si>
  <si>
    <t>Letecká 19</t>
  </si>
  <si>
    <t>10.03.2020</t>
  </si>
  <si>
    <t>SK60730900002</t>
  </si>
  <si>
    <t>31621295</t>
  </si>
  <si>
    <t>BADOS, s.r.o.</t>
  </si>
  <si>
    <t>Dúbrava</t>
  </si>
  <si>
    <t>Dúbrava 316</t>
  </si>
  <si>
    <t>09.03.2009</t>
  </si>
  <si>
    <t>SK52000800167</t>
  </si>
  <si>
    <t>35790075</t>
  </si>
  <si>
    <t>BA/Energetika/, s.r.o.</t>
  </si>
  <si>
    <t xml:space="preserve">Bratislava </t>
  </si>
  <si>
    <t xml:space="preserve">Vajnorská 100 </t>
  </si>
  <si>
    <t>01.08.2008</t>
  </si>
  <si>
    <t>SK62001700001</t>
  </si>
  <si>
    <t>50042017</t>
  </si>
  <si>
    <t>BAGM s.r.o.</t>
  </si>
  <si>
    <t>Murárska 1</t>
  </si>
  <si>
    <t>20.11.2017</t>
  </si>
  <si>
    <t>SK53641200007</t>
  </si>
  <si>
    <t>Bajužik Jaroslav , Ing.</t>
  </si>
  <si>
    <t>Čerhov</t>
  </si>
  <si>
    <t>04.09.2012</t>
  </si>
  <si>
    <t>SK52741200029</t>
  </si>
  <si>
    <t>Balašov Nikita, Ing.</t>
  </si>
  <si>
    <t>Bratislava-Ružinov</t>
  </si>
  <si>
    <t>Mliekárenská 16013/19</t>
  </si>
  <si>
    <t>SK52000600025</t>
  </si>
  <si>
    <t>35815272</t>
  </si>
  <si>
    <t>BAM - EKO a.s.</t>
  </si>
  <si>
    <t xml:space="preserve">Hálkova 11 </t>
  </si>
  <si>
    <t>27.11.2006</t>
  </si>
  <si>
    <t>SK52742200061</t>
  </si>
  <si>
    <t>29.12.2022</t>
  </si>
  <si>
    <t>16.02.2009</t>
  </si>
  <si>
    <t>SK61000800054</t>
  </si>
  <si>
    <t>36537608</t>
  </si>
  <si>
    <t>BAMIPA, s.r.o.</t>
  </si>
  <si>
    <t>Bošany</t>
  </si>
  <si>
    <t>Továrenská 1219</t>
  </si>
  <si>
    <t>29.07.2008</t>
  </si>
  <si>
    <t>SK60632200002</t>
  </si>
  <si>
    <t>54463688</t>
  </si>
  <si>
    <t>BaN s. r. o.</t>
  </si>
  <si>
    <t>Bystrička</t>
  </si>
  <si>
    <t>Sihote 101/10</t>
  </si>
  <si>
    <t>06.06.2022</t>
  </si>
  <si>
    <t>SK51000900003</t>
  </si>
  <si>
    <t>36352802</t>
  </si>
  <si>
    <t>Banskobystrický pivovar, a.s.</t>
  </si>
  <si>
    <t>Sládkovičova 37</t>
  </si>
  <si>
    <t>01.10.2009</t>
  </si>
  <si>
    <t>SK51642300004</t>
  </si>
  <si>
    <t>11.01.2023</t>
  </si>
  <si>
    <t>SK52741100075</t>
  </si>
  <si>
    <t>43771629</t>
  </si>
  <si>
    <t>Banstav s.r.o.</t>
  </si>
  <si>
    <t>28.07.2011</t>
  </si>
  <si>
    <t>SK51641200014</t>
  </si>
  <si>
    <t>36009644</t>
  </si>
  <si>
    <t>BARANČIA, s.r.o.</t>
  </si>
  <si>
    <t>Selce</t>
  </si>
  <si>
    <t>Selčiansky diel 596</t>
  </si>
  <si>
    <t>16.08.2012</t>
  </si>
  <si>
    <t>SK60731200013</t>
  </si>
  <si>
    <t>Barbierik Vladimír</t>
  </si>
  <si>
    <t>Pribylina</t>
  </si>
  <si>
    <t>Ulica Dr. Jána Lajčiaka 153/47</t>
  </si>
  <si>
    <t>02.05.2012</t>
  </si>
  <si>
    <t>SK62631200008</t>
  </si>
  <si>
    <t>46368817</t>
  </si>
  <si>
    <t>Barcelona, s. r. o.</t>
  </si>
  <si>
    <t>Drienov</t>
  </si>
  <si>
    <t>Osloboditeľov 635/86</t>
  </si>
  <si>
    <t>27.02.2012</t>
  </si>
  <si>
    <t>SK56001200008</t>
  </si>
  <si>
    <t>36217085</t>
  </si>
  <si>
    <t>BarCom spol. s r.o.</t>
  </si>
  <si>
    <t>Michalovská 3</t>
  </si>
  <si>
    <t>10.02.2012</t>
  </si>
  <si>
    <t>SK61001200023</t>
  </si>
  <si>
    <t>Bartoš Jiří , Ing.</t>
  </si>
  <si>
    <t>Lužianky</t>
  </si>
  <si>
    <t>Edisonova 860/9</t>
  </si>
  <si>
    <t>27.03.2012</t>
  </si>
  <si>
    <t>SK61572300003</t>
  </si>
  <si>
    <t>36525022</t>
  </si>
  <si>
    <t>BARUMEX, s.r.o.</t>
  </si>
  <si>
    <t>Tekovský Hrádok</t>
  </si>
  <si>
    <t>02.03.2023</t>
  </si>
  <si>
    <t>SK61570500007</t>
  </si>
  <si>
    <t>03.02.2005</t>
  </si>
  <si>
    <t>SK60761100002</t>
  </si>
  <si>
    <t>36810614</t>
  </si>
  <si>
    <t>BASIX spol. s r.o.</t>
  </si>
  <si>
    <t xml:space="preserve">Pod Velingom 257 </t>
  </si>
  <si>
    <t>SK51751100004</t>
  </si>
  <si>
    <t>31696830</t>
  </si>
  <si>
    <t>BASTAV, s.r.o.</t>
  </si>
  <si>
    <t>Bratislava - Petržalka</t>
  </si>
  <si>
    <t>Beňadická 3008/19</t>
  </si>
  <si>
    <t>28.04.2011</t>
  </si>
  <si>
    <t>SK52742000026</t>
  </si>
  <si>
    <t>05.02.2020</t>
  </si>
  <si>
    <t>SK52742000021</t>
  </si>
  <si>
    <t>29.01.2020</t>
  </si>
  <si>
    <t>SK51711000001</t>
  </si>
  <si>
    <t>45614075</t>
  </si>
  <si>
    <t>BAU-STEEL s.r.o.</t>
  </si>
  <si>
    <t>Vinica</t>
  </si>
  <si>
    <t>Adyho 248</t>
  </si>
  <si>
    <t>24.11.2010</t>
  </si>
  <si>
    <t>SK61552300012</t>
  </si>
  <si>
    <t>36546861</t>
  </si>
  <si>
    <t>BAUSTYR, s.r.o.</t>
  </si>
  <si>
    <t>Hradná č. 3</t>
  </si>
  <si>
    <t>21.03.2023</t>
  </si>
  <si>
    <t>SK56001800004</t>
  </si>
  <si>
    <t>46463232</t>
  </si>
  <si>
    <t>Bautechnik Služby spol. s r.o.</t>
  </si>
  <si>
    <t>Grajciar 18</t>
  </si>
  <si>
    <t>20.11.2018</t>
  </si>
  <si>
    <t>SK51642100006</t>
  </si>
  <si>
    <t>46573640</t>
  </si>
  <si>
    <t>BAUTRADE-IN s. r. o.</t>
  </si>
  <si>
    <t>Ľubietová</t>
  </si>
  <si>
    <t>Podlipa 15</t>
  </si>
  <si>
    <t>05.08.2021</t>
  </si>
  <si>
    <t>SK56001100090</t>
  </si>
  <si>
    <t>46225111</t>
  </si>
  <si>
    <t>BBF energy, s.r.o.</t>
  </si>
  <si>
    <t>Podskala 3240</t>
  </si>
  <si>
    <t>15.11.2011</t>
  </si>
  <si>
    <t>SK53001400002</t>
  </si>
  <si>
    <t>35476591</t>
  </si>
  <si>
    <t>Bc. Martin Gajdoš</t>
  </si>
  <si>
    <t>Gorkého 1101/33</t>
  </si>
  <si>
    <t>25.03.2014</t>
  </si>
  <si>
    <t>SK60781900001</t>
  </si>
  <si>
    <t>42066786</t>
  </si>
  <si>
    <t>Bc. Milan Minarik Autocentrum</t>
  </si>
  <si>
    <t>Hlavná 363/4</t>
  </si>
  <si>
    <t>30.01.2019</t>
  </si>
  <si>
    <t>SK51642200011</t>
  </si>
  <si>
    <t>54552036</t>
  </si>
  <si>
    <t>BCF ENERGY j. s. a.</t>
  </si>
  <si>
    <t>Stavebná 1</t>
  </si>
  <si>
    <t>02.11.2022</t>
  </si>
  <si>
    <t>SK58612300001</t>
  </si>
  <si>
    <t>36232645</t>
  </si>
  <si>
    <t>B.C.INVEST, a.s.</t>
  </si>
  <si>
    <t>Štúrova 1090/7</t>
  </si>
  <si>
    <t>13.01.2023</t>
  </si>
  <si>
    <t>SK58612300002</t>
  </si>
  <si>
    <t>SK52741100039</t>
  </si>
  <si>
    <t>45358800</t>
  </si>
  <si>
    <t>BCQ Systém, a. s.</t>
  </si>
  <si>
    <t>06.06.2011</t>
  </si>
  <si>
    <t>SK56001500013</t>
  </si>
  <si>
    <t>45633681</t>
  </si>
  <si>
    <t>BD Plus s. r. o.</t>
  </si>
  <si>
    <t>Krompachy</t>
  </si>
  <si>
    <t>Maurerova 11</t>
  </si>
  <si>
    <t>16.03.2015</t>
  </si>
  <si>
    <t>SK60761700001</t>
  </si>
  <si>
    <t>44328028</t>
  </si>
  <si>
    <t>BE - PROSTAV, s.r.o.</t>
  </si>
  <si>
    <t>Trstená</t>
  </si>
  <si>
    <t>Oslobodenia 908/29</t>
  </si>
  <si>
    <t>13.01.2017</t>
  </si>
  <si>
    <t>SK51641600004</t>
  </si>
  <si>
    <t>37893751</t>
  </si>
  <si>
    <t>Beata Janštová</t>
  </si>
  <si>
    <t>Brezno</t>
  </si>
  <si>
    <t>Pestovateľská 19</t>
  </si>
  <si>
    <t>21.10.2016</t>
  </si>
  <si>
    <t>SK51001600005</t>
  </si>
  <si>
    <t>25.11.2016</t>
  </si>
  <si>
    <t>SK60651500001</t>
  </si>
  <si>
    <t>48117901</t>
  </si>
  <si>
    <t>Beáta Jurgová B.J. Predaj palív, štrkov a pieskov</t>
  </si>
  <si>
    <t>Podzávoz 2303</t>
  </si>
  <si>
    <t>04.05.2015</t>
  </si>
  <si>
    <t>SK52000900045</t>
  </si>
  <si>
    <t>44663145</t>
  </si>
  <si>
    <t>Beer Tradition, s. r. o.</t>
  </si>
  <si>
    <t>Námestie hraničiarov 2617/8A</t>
  </si>
  <si>
    <t>19.05.2009</t>
  </si>
  <si>
    <t>SK66731100015</t>
  </si>
  <si>
    <t>44841655</t>
  </si>
  <si>
    <t>BEF, s.r.o.</t>
  </si>
  <si>
    <t xml:space="preserve">Trenčianska Teplá </t>
  </si>
  <si>
    <t xml:space="preserve">SNP 1402/56 </t>
  </si>
  <si>
    <t>29.12.2011</t>
  </si>
  <si>
    <t>SK66732000003</t>
  </si>
  <si>
    <t>SK66732000001</t>
  </si>
  <si>
    <t>SK51762000001</t>
  </si>
  <si>
    <t>45976261</t>
  </si>
  <si>
    <t>Bek Agro Revúca, s.r.o.</t>
  </si>
  <si>
    <t>Revúca</t>
  </si>
  <si>
    <t>Muránska 404</t>
  </si>
  <si>
    <t>SK51761600001</t>
  </si>
  <si>
    <t>16.11.2016</t>
  </si>
  <si>
    <t>SK51762000002</t>
  </si>
  <si>
    <t>SK53641300001</t>
  </si>
  <si>
    <t>44999763</t>
  </si>
  <si>
    <t>BEK Dvorianky, s.r.o.</t>
  </si>
  <si>
    <t>Dvorianky</t>
  </si>
  <si>
    <t>SK53642000001</t>
  </si>
  <si>
    <t>16.01.2020</t>
  </si>
  <si>
    <t>SK53641700001</t>
  </si>
  <si>
    <t>10.04.2017</t>
  </si>
  <si>
    <t>SK58611000001</t>
  </si>
  <si>
    <t>36863262</t>
  </si>
  <si>
    <t>B.E.K. GROUP s.r.o. v likvidácii</t>
  </si>
  <si>
    <t>Športová 51/1260</t>
  </si>
  <si>
    <t>15.02.2010</t>
  </si>
  <si>
    <t>SK58742100003</t>
  </si>
  <si>
    <t>36234052</t>
  </si>
  <si>
    <t>Bekaert Hlohovec, a.s.</t>
  </si>
  <si>
    <t>Mierová 2317</t>
  </si>
  <si>
    <t>25.03.2021</t>
  </si>
  <si>
    <t>SK58741300022</t>
  </si>
  <si>
    <t>Oprávnený spotrebiteľ uhlia</t>
  </si>
  <si>
    <t>25.09.2008</t>
  </si>
  <si>
    <t>SK58002300003</t>
  </si>
  <si>
    <t>SK58741300023</t>
  </si>
  <si>
    <t>14.10.2008</t>
  </si>
  <si>
    <t>SK58712100002</t>
  </si>
  <si>
    <t>36045161</t>
  </si>
  <si>
    <t>Bekaert Slovakia, s.r.o.</t>
  </si>
  <si>
    <t>Sládkovičovo</t>
  </si>
  <si>
    <t>Veľkoúľanská cesta 1332</t>
  </si>
  <si>
    <t>29.03.2021</t>
  </si>
  <si>
    <t>SK60631300006</t>
  </si>
  <si>
    <t>Beláň Kamil, Ing.</t>
  </si>
  <si>
    <t>301</t>
  </si>
  <si>
    <t>30.01.2013</t>
  </si>
  <si>
    <t>SK52742300042</t>
  </si>
  <si>
    <t>50197631</t>
  </si>
  <si>
    <t>Belis SK s. r. o.</t>
  </si>
  <si>
    <t>Čárskeho 3</t>
  </si>
  <si>
    <t>19.01.2023</t>
  </si>
  <si>
    <t>SK52002000029</t>
  </si>
  <si>
    <t>11.08.2020</t>
  </si>
  <si>
    <t>SK56000800012</t>
  </si>
  <si>
    <t>31690866</t>
  </si>
  <si>
    <t>BELITO Rožňava s.r.o.</t>
  </si>
  <si>
    <t>Sedmokrásková 6</t>
  </si>
  <si>
    <t>SK60631000008</t>
  </si>
  <si>
    <t>36387975</t>
  </si>
  <si>
    <t>BELKAM, s.r.o.</t>
  </si>
  <si>
    <t>Bystrička 301</t>
  </si>
  <si>
    <t>06.12.2010</t>
  </si>
  <si>
    <t>SK52741100128</t>
  </si>
  <si>
    <t>44765975</t>
  </si>
  <si>
    <t>BEMAX SK s. r. o.</t>
  </si>
  <si>
    <t>17.10.2011</t>
  </si>
  <si>
    <t>SK66722300001</t>
  </si>
  <si>
    <t>45375283</t>
  </si>
  <si>
    <t>BENCROS s. r. o.</t>
  </si>
  <si>
    <t>Nábrežie Ľ. Štúra 1173/25</t>
  </si>
  <si>
    <t>03.03.2023</t>
  </si>
  <si>
    <t>SK51722100003</t>
  </si>
  <si>
    <t>Beňuš Ladislav, Mgr.</t>
  </si>
  <si>
    <t>Ulica Čajkovského 2708/14</t>
  </si>
  <si>
    <t>04.05.2021</t>
  </si>
  <si>
    <t>SK60002100002</t>
  </si>
  <si>
    <t>45240655</t>
  </si>
  <si>
    <t>BENVENUTI SK, s.r.o.</t>
  </si>
  <si>
    <t>Nižná</t>
  </si>
  <si>
    <t>Družstevná 842</t>
  </si>
  <si>
    <t>14.06.2021</t>
  </si>
  <si>
    <t>SK52001100042</t>
  </si>
  <si>
    <t>44820704</t>
  </si>
  <si>
    <t>BENZINOL SLOVAKIA s. r. o.</t>
  </si>
  <si>
    <t>Mliekárenská 17</t>
  </si>
  <si>
    <t>SK52741700029</t>
  </si>
  <si>
    <t>45511047</t>
  </si>
  <si>
    <t>BERAKA, s. r. o.</t>
  </si>
  <si>
    <t>Strojnícka 97</t>
  </si>
  <si>
    <t>30.11.2017</t>
  </si>
  <si>
    <t>SK52741300070</t>
  </si>
  <si>
    <t>31403743</t>
  </si>
  <si>
    <t>BerCar s.r.o.</t>
  </si>
  <si>
    <t>Galvániho 14</t>
  </si>
  <si>
    <t>12.08.2013</t>
  </si>
  <si>
    <t>SK60782300009</t>
  </si>
  <si>
    <t>52357341</t>
  </si>
  <si>
    <t>Berta Bier, s. r. o.</t>
  </si>
  <si>
    <t>Veľká okružná 17</t>
  </si>
  <si>
    <t>SK56001200069</t>
  </si>
  <si>
    <t>36620777</t>
  </si>
  <si>
    <t>Besco s.r.o.</t>
  </si>
  <si>
    <t>Revúcka Lehota</t>
  </si>
  <si>
    <t>25.10.2012</t>
  </si>
  <si>
    <t>SK52741100059</t>
  </si>
  <si>
    <t>44769211</t>
  </si>
  <si>
    <t>BE-SOL s. r. o.</t>
  </si>
  <si>
    <t>15.07.2011</t>
  </si>
  <si>
    <t>SK52001600002</t>
  </si>
  <si>
    <t>46867538</t>
  </si>
  <si>
    <t>Best  Wines Slovakia, s.r.o.</t>
  </si>
  <si>
    <t>Tomášov</t>
  </si>
  <si>
    <t>Pestovateľská 1082/36</t>
  </si>
  <si>
    <t>02.02.2016</t>
  </si>
  <si>
    <t>SK52742300119</t>
  </si>
  <si>
    <t>SK52742300116</t>
  </si>
  <si>
    <t>SK52002300003</t>
  </si>
  <si>
    <t>51800471</t>
  </si>
  <si>
    <t>BEST COFFEE DISTRIBUTION, s.r.o.</t>
  </si>
  <si>
    <t>Laurinská 210/8</t>
  </si>
  <si>
    <t>SK52001500037</t>
  </si>
  <si>
    <t>46570632</t>
  </si>
  <si>
    <t>Best Shot, s. r. o.</t>
  </si>
  <si>
    <t>Varšavská 13299/9</t>
  </si>
  <si>
    <t>03.11.2015</t>
  </si>
  <si>
    <t>SK66671300010</t>
  </si>
  <si>
    <t>31616399</t>
  </si>
  <si>
    <t>BEVEX - BANSKÝ VÝSKUM, spol. s r.o.</t>
  </si>
  <si>
    <t>Košovská cesta 20</t>
  </si>
  <si>
    <t>13.12.2013</t>
  </si>
  <si>
    <t>SK52000800109</t>
  </si>
  <si>
    <t>31383475</t>
  </si>
  <si>
    <t>BEZ TRANSFORMÁTORY, a.s.</t>
  </si>
  <si>
    <t>Rybničná 40</t>
  </si>
  <si>
    <t>09.07.2008</t>
  </si>
  <si>
    <t>SK62721000001</t>
  </si>
  <si>
    <t>36682284</t>
  </si>
  <si>
    <t>BGV Enviro s.r.o.</t>
  </si>
  <si>
    <t>Hniezdne</t>
  </si>
  <si>
    <t>471</t>
  </si>
  <si>
    <t>01.03.2010</t>
  </si>
  <si>
    <t>SK62720500004</t>
  </si>
  <si>
    <t>36476340</t>
  </si>
  <si>
    <t>BGV, s.r.o.</t>
  </si>
  <si>
    <t>29.04.2004</t>
  </si>
  <si>
    <t>SK66001500005</t>
  </si>
  <si>
    <t>34152199</t>
  </si>
  <si>
    <t>Bidfood Slovakia s. r. o.</t>
  </si>
  <si>
    <t>Nové Mesto nad Váhom</t>
  </si>
  <si>
    <t>Piešťanská 2321/71</t>
  </si>
  <si>
    <t>22.10.2015</t>
  </si>
  <si>
    <t>SK61002200003</t>
  </si>
  <si>
    <t>51671565</t>
  </si>
  <si>
    <t>Big Brands s.r.o.</t>
  </si>
  <si>
    <t>Ul. holubárov 3225/2A</t>
  </si>
  <si>
    <t>27.04.2022</t>
  </si>
  <si>
    <t>SK66651800001</t>
  </si>
  <si>
    <t>47568623</t>
  </si>
  <si>
    <t>Big Green Egg Slovensko, s.r.o.</t>
  </si>
  <si>
    <t>Zámostie 180</t>
  </si>
  <si>
    <t>26.07.2018</t>
  </si>
  <si>
    <t>SK52000900053</t>
  </si>
  <si>
    <t>31347037</t>
  </si>
  <si>
    <t>BILLA s.r.o.</t>
  </si>
  <si>
    <t>Bajkalská 19/A</t>
  </si>
  <si>
    <t>19.06.2009</t>
  </si>
  <si>
    <t>26.07.2011</t>
  </si>
  <si>
    <t>SK62631200019</t>
  </si>
  <si>
    <t>36459259</t>
  </si>
  <si>
    <t>BIMPEX, s.r.o.</t>
  </si>
  <si>
    <t xml:space="preserve">Prešov  </t>
  </si>
  <si>
    <t xml:space="preserve">Budovateľská 63 </t>
  </si>
  <si>
    <t>SK52741500013</t>
  </si>
  <si>
    <t>36710172</t>
  </si>
  <si>
    <t>Bio CON 1 s. r. o.</t>
  </si>
  <si>
    <t>Mlynské Nivy 54</t>
  </si>
  <si>
    <t>SK52741100101</t>
  </si>
  <si>
    <t>44697112</t>
  </si>
  <si>
    <t>Bioagris, s. r. o.</t>
  </si>
  <si>
    <t>16.08.2011</t>
  </si>
  <si>
    <t>SK52741100102</t>
  </si>
  <si>
    <t>45724008</t>
  </si>
  <si>
    <t>Bioagris 1, s. r. o.</t>
  </si>
  <si>
    <t>Šebešťanová   253</t>
  </si>
  <si>
    <t>SK52741100103</t>
  </si>
  <si>
    <t>45724113</t>
  </si>
  <si>
    <t>Bioagris 2, s. r. o.</t>
  </si>
  <si>
    <t>SK58622000004</t>
  </si>
  <si>
    <t>36835366</t>
  </si>
  <si>
    <t>BIOCHYN s.r.o.</t>
  </si>
  <si>
    <t>Pod Párovcami 4757/25</t>
  </si>
  <si>
    <t>19.02.2020</t>
  </si>
  <si>
    <t>SK58621000001</t>
  </si>
  <si>
    <t>06.04.2010</t>
  </si>
  <si>
    <t>SK58622000003</t>
  </si>
  <si>
    <t>SK66651300024</t>
  </si>
  <si>
    <t>47379499</t>
  </si>
  <si>
    <t>BioElectricity, s.r.o.</t>
  </si>
  <si>
    <t>Horovce</t>
  </si>
  <si>
    <t>Horovce 106</t>
  </si>
  <si>
    <t>20.12.2013</t>
  </si>
  <si>
    <t>SK66651300022</t>
  </si>
  <si>
    <t>SK66651300020</t>
  </si>
  <si>
    <t>SK66711200005</t>
  </si>
  <si>
    <t>47238721</t>
  </si>
  <si>
    <t>BIOELEKTRO ENERGY 3 s. r. o.</t>
  </si>
  <si>
    <t>Ladce</t>
  </si>
  <si>
    <t>Hviezdoslavova 168/168</t>
  </si>
  <si>
    <t>30.08.2012</t>
  </si>
  <si>
    <t>SK56652000001</t>
  </si>
  <si>
    <t>46370331</t>
  </si>
  <si>
    <t>Biofarma Oborín, s. r. o.</t>
  </si>
  <si>
    <t>Dobšiná</t>
  </si>
  <si>
    <t>Vlčia Dolina 958</t>
  </si>
  <si>
    <t>SK56001900008</t>
  </si>
  <si>
    <t>18.12.2019</t>
  </si>
  <si>
    <t>SK52741200123</t>
  </si>
  <si>
    <t>11.12.2012</t>
  </si>
  <si>
    <t>SK60632300008</t>
  </si>
  <si>
    <t>54620911</t>
  </si>
  <si>
    <t>Biogas Energy, s. r. o.</t>
  </si>
  <si>
    <t>Necpaly</t>
  </si>
  <si>
    <t>Necpaly 300</t>
  </si>
  <si>
    <t>SK60632300010</t>
  </si>
  <si>
    <t>SK60632300011</t>
  </si>
  <si>
    <t>SK61821400006</t>
  </si>
  <si>
    <t>47192071</t>
  </si>
  <si>
    <t>BIOGAS, s.r.o.</t>
  </si>
  <si>
    <t>Slepčany</t>
  </si>
  <si>
    <t>05.03.2014</t>
  </si>
  <si>
    <t>SK61821400005</t>
  </si>
  <si>
    <t>SK61822000005</t>
  </si>
  <si>
    <t>SK58711300003</t>
  </si>
  <si>
    <t>31431747</t>
  </si>
  <si>
    <t>BIOLIFE spol. s r.o.</t>
  </si>
  <si>
    <t>Galanta</t>
  </si>
  <si>
    <t>Matúškovská cesta 884</t>
  </si>
  <si>
    <t>01.02.2013</t>
  </si>
  <si>
    <t>SK60761800004</t>
  </si>
  <si>
    <t>50499262</t>
  </si>
  <si>
    <t>BioMega SK s.r.o.</t>
  </si>
  <si>
    <t>Trstená 1916</t>
  </si>
  <si>
    <t>26.11.2018</t>
  </si>
  <si>
    <t>SK52742000036</t>
  </si>
  <si>
    <t>45322317</t>
  </si>
  <si>
    <t>BIONERGY, a. s.</t>
  </si>
  <si>
    <t>Prešovská 48</t>
  </si>
  <si>
    <t>SK52742000038</t>
  </si>
  <si>
    <t>SK52001000013</t>
  </si>
  <si>
    <t>11.03.2010</t>
  </si>
  <si>
    <t>SK61822000004</t>
  </si>
  <si>
    <t>46301071</t>
  </si>
  <si>
    <t>BIONOVES, s.r.o.</t>
  </si>
  <si>
    <t>Hlavná 274</t>
  </si>
  <si>
    <t>SK61821300005</t>
  </si>
  <si>
    <t>21.08.2013</t>
  </si>
  <si>
    <t>SK61821300006</t>
  </si>
  <si>
    <t>22.08.2013</t>
  </si>
  <si>
    <t>SK60001700003</t>
  </si>
  <si>
    <t>46823492</t>
  </si>
  <si>
    <t>BIOPEL,  a. s.</t>
  </si>
  <si>
    <t>Kysucký Lieskovec</t>
  </si>
  <si>
    <t>Kysucký Lieskovec 847</t>
  </si>
  <si>
    <t>25.07.2017</t>
  </si>
  <si>
    <t>SK56710800013</t>
  </si>
  <si>
    <t>36183628</t>
  </si>
  <si>
    <t>BIO-plus, s.r.o., Spišská Nová Ves</t>
  </si>
  <si>
    <t>Spišský Hrušov</t>
  </si>
  <si>
    <t>č. 195</t>
  </si>
  <si>
    <t>08.10.2008</t>
  </si>
  <si>
    <t>SK66712000002</t>
  </si>
  <si>
    <t>45428565</t>
  </si>
  <si>
    <t>BIOPLYN BIEROVCE s.r.o.</t>
  </si>
  <si>
    <t>Dubnica nad Váhom</t>
  </si>
  <si>
    <t xml:space="preserve">Centrum II 70/1 </t>
  </si>
  <si>
    <t>09.01.2020</t>
  </si>
  <si>
    <t>SK66712000001</t>
  </si>
  <si>
    <t>SK66711300001</t>
  </si>
  <si>
    <t>SK52742000040</t>
  </si>
  <si>
    <t>46685472</t>
  </si>
  <si>
    <t>Bioplyn Budča spol. s. r. o.</t>
  </si>
  <si>
    <t>Elektrárenská 1</t>
  </si>
  <si>
    <t>SK52742000041</t>
  </si>
  <si>
    <t>SK52741400019</t>
  </si>
  <si>
    <t>02.04.2014</t>
  </si>
  <si>
    <t>SK52000900087</t>
  </si>
  <si>
    <t>44035764</t>
  </si>
  <si>
    <t>Bioplyn Hont, s.r.o.</t>
  </si>
  <si>
    <t>17.12.2009</t>
  </si>
  <si>
    <t>SK52000900089</t>
  </si>
  <si>
    <t>SK66652000008</t>
  </si>
  <si>
    <t>17.01.2020</t>
  </si>
  <si>
    <t>SK66652000004</t>
  </si>
  <si>
    <t>44035845</t>
  </si>
  <si>
    <t>Bioplyn Horovce, s. r. o.</t>
  </si>
  <si>
    <t>SK66652000007</t>
  </si>
  <si>
    <t>15.01.2020</t>
  </si>
  <si>
    <t>SK52001000029</t>
  </si>
  <si>
    <t>01.06.2010</t>
  </si>
  <si>
    <t>SK52742000006</t>
  </si>
  <si>
    <t>44097361</t>
  </si>
  <si>
    <t>Bioplyn Ladzany, s. r. o.</t>
  </si>
  <si>
    <t>21.01.2020</t>
  </si>
  <si>
    <t>SK52742000005</t>
  </si>
  <si>
    <t>SK52001000006</t>
  </si>
  <si>
    <t>16.02.2010</t>
  </si>
  <si>
    <t>SK56001200028</t>
  </si>
  <si>
    <t>45652198</t>
  </si>
  <si>
    <t>Bioplyn Rozhanovce, s.r.o.</t>
  </si>
  <si>
    <t xml:space="preserve">Mlynská 31 </t>
  </si>
  <si>
    <t>08.03.2012</t>
  </si>
  <si>
    <t>SK56001900009</t>
  </si>
  <si>
    <t>27.12.2019</t>
  </si>
  <si>
    <t>SK52741300012</t>
  </si>
  <si>
    <t>46302611</t>
  </si>
  <si>
    <t>BioREn BB s.r.o.</t>
  </si>
  <si>
    <t>Sládkovičova 9</t>
  </si>
  <si>
    <t>29.01.2013</t>
  </si>
  <si>
    <t>SK52741300011</t>
  </si>
  <si>
    <t>44959397</t>
  </si>
  <si>
    <t>BioREn s. r. o.</t>
  </si>
  <si>
    <t>28.01.2013</t>
  </si>
  <si>
    <t>SK62631500002</t>
  </si>
  <si>
    <t>45952370</t>
  </si>
  <si>
    <t>BioWatt Energy, s.r.o.</t>
  </si>
  <si>
    <t>Ličartovce</t>
  </si>
  <si>
    <t>Ličartovce 333</t>
  </si>
  <si>
    <t>02.03.2015</t>
  </si>
  <si>
    <t>SK56001300005</t>
  </si>
  <si>
    <t>46933590</t>
  </si>
  <si>
    <t>BIPE s.r.o.</t>
  </si>
  <si>
    <t>Čaňa</t>
  </si>
  <si>
    <t>Prechodova 5</t>
  </si>
  <si>
    <t>SK56002200008</t>
  </si>
  <si>
    <t>53299205</t>
  </si>
  <si>
    <t>Bitcorp s.r.o.</t>
  </si>
  <si>
    <t>Košice - mestská časť Juh</t>
  </si>
  <si>
    <t>Rozvojová 2</t>
  </si>
  <si>
    <t>12.10.2022</t>
  </si>
  <si>
    <t>SK52741100073</t>
  </si>
  <si>
    <t>44886977</t>
  </si>
  <si>
    <t>BK energy, a. s.</t>
  </si>
  <si>
    <t>Vydrany</t>
  </si>
  <si>
    <t>Vydrany 71</t>
  </si>
  <si>
    <t>SK66671200007</t>
  </si>
  <si>
    <t>36298859</t>
  </si>
  <si>
    <t>BK PARKET, s.r.o.</t>
  </si>
  <si>
    <t>Športová 23</t>
  </si>
  <si>
    <t>SK52741500017</t>
  </si>
  <si>
    <t>45961000</t>
  </si>
  <si>
    <t>BLOCK COMPANY, s. r. o.</t>
  </si>
  <si>
    <t>Jadrová 1</t>
  </si>
  <si>
    <t>03.06.2015</t>
  </si>
  <si>
    <t>SK60761400001</t>
  </si>
  <si>
    <t>Blšáková Lucia</t>
  </si>
  <si>
    <t>Hamuljaková 1421/47</t>
  </si>
  <si>
    <t>15.01.2014</t>
  </si>
  <si>
    <t>SK61002200001</t>
  </si>
  <si>
    <t>53524578</t>
  </si>
  <si>
    <t>Blue Mauritius Spirits, s.r.o.</t>
  </si>
  <si>
    <t>Veľké Zálužie</t>
  </si>
  <si>
    <t>Majer 1258/3</t>
  </si>
  <si>
    <t>13.04.2022</t>
  </si>
  <si>
    <t>SK60001500008</t>
  </si>
  <si>
    <t>47453150</t>
  </si>
  <si>
    <t>BLX s.r.o.</t>
  </si>
  <si>
    <t>Kopanice 680/13</t>
  </si>
  <si>
    <t>18.11.2015</t>
  </si>
  <si>
    <t>SK52741500023</t>
  </si>
  <si>
    <t>47329238</t>
  </si>
  <si>
    <t>BM Energy, s.r.o.</t>
  </si>
  <si>
    <t>Lamač 6780</t>
  </si>
  <si>
    <t>28.07.2015</t>
  </si>
  <si>
    <t>SK60631200022</t>
  </si>
  <si>
    <t>36781177</t>
  </si>
  <si>
    <t>B-mat Group, a. s.</t>
  </si>
  <si>
    <t>Horná 13</t>
  </si>
  <si>
    <t>16.04.2012</t>
  </si>
  <si>
    <t>SK58612300003</t>
  </si>
  <si>
    <t>36249700</t>
  </si>
  <si>
    <t>BMD METAL, spol. s r.o.</t>
  </si>
  <si>
    <t>Rohovce</t>
  </si>
  <si>
    <t>Rohovce 78</t>
  </si>
  <si>
    <t>SK52741200097</t>
  </si>
  <si>
    <t>46712763</t>
  </si>
  <si>
    <t>BMONTANA, s. r. o.</t>
  </si>
  <si>
    <t>17.09.2012</t>
  </si>
  <si>
    <t>SK61822300021</t>
  </si>
  <si>
    <t>36523569</t>
  </si>
  <si>
    <t>BOCCACCIO, spol. s r.o.</t>
  </si>
  <si>
    <t>Farská 36</t>
  </si>
  <si>
    <t>SK66610600004</t>
  </si>
  <si>
    <t>36361411</t>
  </si>
  <si>
    <t>Bolešovská pálenica s.r.o.</t>
  </si>
  <si>
    <t>Nemšová</t>
  </si>
  <si>
    <t>Záhumnie 19</t>
  </si>
  <si>
    <t>09.08.2006</t>
  </si>
  <si>
    <t>SK62650500002</t>
  </si>
  <si>
    <t>36468452</t>
  </si>
  <si>
    <t>BONA B.J., s.r.o.</t>
  </si>
  <si>
    <t>Giraltovce</t>
  </si>
  <si>
    <t>Kračúnovce 33</t>
  </si>
  <si>
    <t>19.07.2004</t>
  </si>
  <si>
    <t>SK61001900008</t>
  </si>
  <si>
    <t>34127429</t>
  </si>
  <si>
    <t>BÓNA W&amp;T s.r.o.</t>
  </si>
  <si>
    <t>Čižmárska 548/6</t>
  </si>
  <si>
    <t>15.11.2019</t>
  </si>
  <si>
    <t>SK56002100004</t>
  </si>
  <si>
    <t>51338840</t>
  </si>
  <si>
    <t>Bonett EUROGAS CNG Slovakia, s.r.o.</t>
  </si>
  <si>
    <t>Košice - mestská časť Vyšné Opátske</t>
  </si>
  <si>
    <t>Opatovská cesta 3</t>
  </si>
  <si>
    <t>12.10.2021</t>
  </si>
  <si>
    <t>SK51610800052</t>
  </si>
  <si>
    <t>36038342</t>
  </si>
  <si>
    <t>BONUM Impex s.r.o.</t>
  </si>
  <si>
    <t>A.Štefanka 5/14</t>
  </si>
  <si>
    <t>05.11.2008</t>
  </si>
  <si>
    <t>SK51610800051</t>
  </si>
  <si>
    <t>31616984</t>
  </si>
  <si>
    <t>BONUM, spoločnosť s ručením obmedzeným</t>
  </si>
  <si>
    <t xml:space="preserve">A. Štefanka 5/14 </t>
  </si>
  <si>
    <t>04.11.2008</t>
  </si>
  <si>
    <t>SK51771600001</t>
  </si>
  <si>
    <t>50276930</t>
  </si>
  <si>
    <t>BONUM ZH s.r.o.</t>
  </si>
  <si>
    <t>A. Štefanku 902/5</t>
  </si>
  <si>
    <t>08.06.2016</t>
  </si>
  <si>
    <t>SK66721200006</t>
  </si>
  <si>
    <t>17624185</t>
  </si>
  <si>
    <t>Boris Beliansky - ŠROTOVISKO</t>
  </si>
  <si>
    <t>Malinovského 1156/1</t>
  </si>
  <si>
    <t>30.03.2012</t>
  </si>
  <si>
    <t>SK66632200001</t>
  </si>
  <si>
    <t>34550836</t>
  </si>
  <si>
    <t>Boris Gúčik - A V S</t>
  </si>
  <si>
    <t>Mnešická ulica 1713/42</t>
  </si>
  <si>
    <t>21.11.2022</t>
  </si>
  <si>
    <t>SK62651200005</t>
  </si>
  <si>
    <t>Boruv Stanislav, PaedDr.</t>
  </si>
  <si>
    <t>Lesná 3919/1A</t>
  </si>
  <si>
    <t>31.08.2012</t>
  </si>
  <si>
    <t>SK52742100006</t>
  </si>
  <si>
    <t>53881371</t>
  </si>
  <si>
    <t>BOSTA TRADE s. r. o.</t>
  </si>
  <si>
    <t>Pestovateľská 6</t>
  </si>
  <si>
    <t>12.08.2021</t>
  </si>
  <si>
    <t>SK52742300043</t>
  </si>
  <si>
    <t>35756187</t>
  </si>
  <si>
    <t>Böttcher Slovenská republika, s.r.o.</t>
  </si>
  <si>
    <t>Na Pažiti 6d</t>
  </si>
  <si>
    <t>24.01.2023</t>
  </si>
  <si>
    <t>SK52742300045</t>
  </si>
  <si>
    <t>SK52001800003</t>
  </si>
  <si>
    <t>47413981</t>
  </si>
  <si>
    <t>Bottleroom s. r. o.</t>
  </si>
  <si>
    <t>Bajkalská 9/A</t>
  </si>
  <si>
    <t>14.02.2018</t>
  </si>
  <si>
    <t>09.09.2021</t>
  </si>
  <si>
    <t>SK52001300022</t>
  </si>
  <si>
    <t>45906149</t>
  </si>
  <si>
    <t>Bottleshop sk, s. r. o.</t>
  </si>
  <si>
    <t>Bratislava-Staré Mesto</t>
  </si>
  <si>
    <t>Tallerova 2</t>
  </si>
  <si>
    <t>30.07.2013</t>
  </si>
  <si>
    <t>SK53641000003</t>
  </si>
  <si>
    <t>45891222</t>
  </si>
  <si>
    <t>BOZED, s.r.o.</t>
  </si>
  <si>
    <t>M.R. Štefánika 759</t>
  </si>
  <si>
    <t>29.12.2010</t>
  </si>
  <si>
    <t>SK52000800105</t>
  </si>
  <si>
    <t>BOŽENA JAKUBIEC P. T. U. EKOBUD</t>
  </si>
  <si>
    <t>Godziszka</t>
  </si>
  <si>
    <t>43-376</t>
  </si>
  <si>
    <t>Tulipanów 618</t>
  </si>
  <si>
    <t>08.07.2008</t>
  </si>
  <si>
    <t>SK52741100141</t>
  </si>
  <si>
    <t>43804250</t>
  </si>
  <si>
    <t>BP RATON, s.r.o.</t>
  </si>
  <si>
    <t>Zlatá 15</t>
  </si>
  <si>
    <t>13.12.2011</t>
  </si>
  <si>
    <t>SK51641500002</t>
  </si>
  <si>
    <t>47047593</t>
  </si>
  <si>
    <t>BPC s.r.o.</t>
  </si>
  <si>
    <t>Bratislava - mestská časť Staré mesto</t>
  </si>
  <si>
    <t>Červeňova 14</t>
  </si>
  <si>
    <t>12.02.2015</t>
  </si>
  <si>
    <t>SK53612000002</t>
  </si>
  <si>
    <t>45508640</t>
  </si>
  <si>
    <t>BPS Belá, s.r.o.</t>
  </si>
  <si>
    <t>Stakčín</t>
  </si>
  <si>
    <t>Duchnovičova 573/18</t>
  </si>
  <si>
    <t>27.01.2020</t>
  </si>
  <si>
    <t>SK53611200003</t>
  </si>
  <si>
    <t>31.01.2012</t>
  </si>
  <si>
    <t>SK53611200002</t>
  </si>
  <si>
    <t>SK60631400001</t>
  </si>
  <si>
    <t>46667911</t>
  </si>
  <si>
    <t>BPS BORCOVA, s.r.o.</t>
  </si>
  <si>
    <t>Trnavská cesta 106</t>
  </si>
  <si>
    <t>30.01.2014</t>
  </si>
  <si>
    <t>SK52742000022</t>
  </si>
  <si>
    <t>SK52742000020</t>
  </si>
  <si>
    <t>SK51722000001</t>
  </si>
  <si>
    <t>46299866</t>
  </si>
  <si>
    <t>BPS Bzovík s.r.o.</t>
  </si>
  <si>
    <t>Bzovík</t>
  </si>
  <si>
    <t>SK51722000005</t>
  </si>
  <si>
    <t>22.01.2020</t>
  </si>
  <si>
    <t>SK51611200031</t>
  </si>
  <si>
    <t>23.11.2012</t>
  </si>
  <si>
    <t>SK56001500018</t>
  </si>
  <si>
    <t>47255234</t>
  </si>
  <si>
    <t>BPS Čečejovce, družstvo</t>
  </si>
  <si>
    <t>Čečejovce</t>
  </si>
  <si>
    <t>Paňovská 7/530</t>
  </si>
  <si>
    <t>07.05.2015</t>
  </si>
  <si>
    <t>SK56001900010</t>
  </si>
  <si>
    <t>30.12.2019</t>
  </si>
  <si>
    <t>SK56522000001</t>
  </si>
  <si>
    <t>SK52742000004</t>
  </si>
  <si>
    <t>47250119</t>
  </si>
  <si>
    <t>BPS HORNÝ JATOV, s. r. o.</t>
  </si>
  <si>
    <t>Štúrova 11</t>
  </si>
  <si>
    <t>20.01.2020</t>
  </si>
  <si>
    <t>SK52741400042</t>
  </si>
  <si>
    <t>07.11.2014</t>
  </si>
  <si>
    <t>SK52742000003</t>
  </si>
  <si>
    <t>SK61572300001</t>
  </si>
  <si>
    <t>54942799</t>
  </si>
  <si>
    <t>BPS Horovce 2, s.r.o.</t>
  </si>
  <si>
    <t>Jurská cesta 2385/8</t>
  </si>
  <si>
    <t>SK61572300002</t>
  </si>
  <si>
    <t>54942292</t>
  </si>
  <si>
    <t>BPS Horovce 4, s.r.o.</t>
  </si>
  <si>
    <t>SK58742200002</t>
  </si>
  <si>
    <t>46384014</t>
  </si>
  <si>
    <t>BPS Hubice, s. r. o.</t>
  </si>
  <si>
    <t>Leopoldov</t>
  </si>
  <si>
    <t>Trnavská cesta 1050</t>
  </si>
  <si>
    <t>31.03.2022</t>
  </si>
  <si>
    <t>SK58742200001</t>
  </si>
  <si>
    <t>SK58742200003</t>
  </si>
  <si>
    <t>01.04.2022</t>
  </si>
  <si>
    <t>SK62731200003</t>
  </si>
  <si>
    <t>45313512</t>
  </si>
  <si>
    <t>BPS Huncovce, s.r.o.</t>
  </si>
  <si>
    <t>Vrbov</t>
  </si>
  <si>
    <t>300</t>
  </si>
  <si>
    <t>30.01.2012</t>
  </si>
  <si>
    <t>SK62732000006</t>
  </si>
  <si>
    <t>28.01.2020</t>
  </si>
  <si>
    <t>SK62732000001</t>
  </si>
  <si>
    <t>08.01.2020</t>
  </si>
  <si>
    <t>SK52742000016</t>
  </si>
  <si>
    <t>47237716</t>
  </si>
  <si>
    <t>BPS Juh, s. r. o.</t>
  </si>
  <si>
    <t>SK52741300014</t>
  </si>
  <si>
    <t>31.01.2013</t>
  </si>
  <si>
    <t>SK52742000015</t>
  </si>
  <si>
    <t>24.01.2020</t>
  </si>
  <si>
    <t>SK66672300010</t>
  </si>
  <si>
    <t>51190931</t>
  </si>
  <si>
    <t>BPS Kaloša s. r. o.</t>
  </si>
  <si>
    <t>Koš</t>
  </si>
  <si>
    <t>Okružná 802</t>
  </si>
  <si>
    <t>SK66672300011</t>
  </si>
  <si>
    <t>SK66672300009</t>
  </si>
  <si>
    <t>SK51642200006</t>
  </si>
  <si>
    <t>51340313</t>
  </si>
  <si>
    <t>BPS Koš s. r. o.</t>
  </si>
  <si>
    <t>26.08.2022</t>
  </si>
  <si>
    <t>SK51642200007</t>
  </si>
  <si>
    <t>SK51642200008</t>
  </si>
  <si>
    <t>SK61001300020</t>
  </si>
  <si>
    <t>46103911</t>
  </si>
  <si>
    <t>BPS Lipová 1 s.r.o.</t>
  </si>
  <si>
    <t>Tvrdošovce</t>
  </si>
  <si>
    <t>M. Bercsényiho 316/28</t>
  </si>
  <si>
    <t>13.06.2013</t>
  </si>
  <si>
    <t>SK61001300023</t>
  </si>
  <si>
    <t>12.07.2013</t>
  </si>
  <si>
    <t>SK61582000001</t>
  </si>
  <si>
    <t>SK52741300017</t>
  </si>
  <si>
    <t>47236515</t>
  </si>
  <si>
    <t>BPS Myjava, s. r. o.</t>
  </si>
  <si>
    <t>Myjava</t>
  </si>
  <si>
    <t>časť Turá Lúka 195</t>
  </si>
  <si>
    <t>SK52742000012</t>
  </si>
  <si>
    <t>SK52742000007</t>
  </si>
  <si>
    <t>SK52742000008</t>
  </si>
  <si>
    <t>47236531</t>
  </si>
  <si>
    <t>BPS Senec, s. r. o.</t>
  </si>
  <si>
    <t>SK52742000013</t>
  </si>
  <si>
    <t>SK52741300009</t>
  </si>
  <si>
    <t>24.01.2013</t>
  </si>
  <si>
    <t>SK52741300015</t>
  </si>
  <si>
    <t>47236558</t>
  </si>
  <si>
    <t>BPS Sintava, s. r. o.</t>
  </si>
  <si>
    <t>SK52742000009</t>
  </si>
  <si>
    <t>SK52742000010</t>
  </si>
  <si>
    <t>SK52742000011</t>
  </si>
  <si>
    <t>47236612</t>
  </si>
  <si>
    <t>BPS Sladkovicovo, s. r. o.</t>
  </si>
  <si>
    <t>SK52741300013</t>
  </si>
  <si>
    <t>SK52742000014</t>
  </si>
  <si>
    <t>SK61001200061</t>
  </si>
  <si>
    <t>46359923</t>
  </si>
  <si>
    <t>BPS Veľké Ripňany s.r.o.</t>
  </si>
  <si>
    <t>Piaristická 4605/16</t>
  </si>
  <si>
    <t>06.12.2012</t>
  </si>
  <si>
    <t>SK61001200048</t>
  </si>
  <si>
    <t>15.10.2012</t>
  </si>
  <si>
    <t>SK61822000001</t>
  </si>
  <si>
    <t>SK52741400044</t>
  </si>
  <si>
    <t>46114998</t>
  </si>
  <si>
    <t>BPS Veľké Turovce, s. r. o.</t>
  </si>
  <si>
    <t>Veľký Biel</t>
  </si>
  <si>
    <t>Poštová 29</t>
  </si>
  <si>
    <t>15.12.2014</t>
  </si>
  <si>
    <t>SK52741500001</t>
  </si>
  <si>
    <t>13.01.2015</t>
  </si>
  <si>
    <t>SK52742000042</t>
  </si>
  <si>
    <t>20.03.2020</t>
  </si>
  <si>
    <t>SK52741300010</t>
  </si>
  <si>
    <t>47236582</t>
  </si>
  <si>
    <t>BPS Vesele, s. r. o.</t>
  </si>
  <si>
    <t>Dubovany</t>
  </si>
  <si>
    <t>SK58622000002</t>
  </si>
  <si>
    <t>SK58622000001</t>
  </si>
  <si>
    <t>SK56521000005</t>
  </si>
  <si>
    <t>36578002</t>
  </si>
  <si>
    <t>BRAM-Plus s.r.o.</t>
  </si>
  <si>
    <t>Košice - mestská časť Barca</t>
  </si>
  <si>
    <t>Abovská 81</t>
  </si>
  <si>
    <t>26.08.2010</t>
  </si>
  <si>
    <t>SK58741300006</t>
  </si>
  <si>
    <t>11753226</t>
  </si>
  <si>
    <t>Branislav Skukálek - AUTOSERVICE</t>
  </si>
  <si>
    <t>Trnava,</t>
  </si>
  <si>
    <t xml:space="preserve">Štefana Moyzesa 45 </t>
  </si>
  <si>
    <t>01.08.2013</t>
  </si>
  <si>
    <t>SK56001900011</t>
  </si>
  <si>
    <t>31659641</t>
  </si>
  <si>
    <t>Brantner Nova, s.r.o.</t>
  </si>
  <si>
    <t>Sadová 13</t>
  </si>
  <si>
    <t>SK56712000001</t>
  </si>
  <si>
    <t>SK56001200019</t>
  </si>
  <si>
    <t>SK52742000025</t>
  </si>
  <si>
    <t>45954861</t>
  </si>
  <si>
    <t>BRASOL s. r. o.</t>
  </si>
  <si>
    <t>Ružová dolina 25</t>
  </si>
  <si>
    <t>SK60761300017</t>
  </si>
  <si>
    <t>46841351</t>
  </si>
  <si>
    <t>BRASTE, s.r.o.</t>
  </si>
  <si>
    <t>Jasenová 151</t>
  </si>
  <si>
    <t>15.11.2013</t>
  </si>
  <si>
    <t>SK60761300016</t>
  </si>
  <si>
    <t>Brašeňová Beata, PhDr.</t>
  </si>
  <si>
    <t>Jasenová</t>
  </si>
  <si>
    <t>151</t>
  </si>
  <si>
    <t>SK61010400049</t>
  </si>
  <si>
    <t>18049591</t>
  </si>
  <si>
    <t>BRATIA MIKLE - PESTOVATEĽSKÁ PÁLENICA spol. s r.o.</t>
  </si>
  <si>
    <t>Čeladice</t>
  </si>
  <si>
    <t>SK52741300103</t>
  </si>
  <si>
    <t>35847689</t>
  </si>
  <si>
    <t>Bratislavská spoločnosť pre správu majetku, s.r.o.</t>
  </si>
  <si>
    <t>Vajnorská ulica 135</t>
  </si>
  <si>
    <t>16.04.2008</t>
  </si>
  <si>
    <t>SK52741300104</t>
  </si>
  <si>
    <t>SK52741700032</t>
  </si>
  <si>
    <t>35850370</t>
  </si>
  <si>
    <t>Bratislavská vodárenská spoločnosť, a.s.</t>
  </si>
  <si>
    <t>19.12.2017</t>
  </si>
  <si>
    <t>SK52742000053</t>
  </si>
  <si>
    <t>27.07.2020</t>
  </si>
  <si>
    <t>SK52742000054</t>
  </si>
  <si>
    <t>SK52742200039</t>
  </si>
  <si>
    <t>31336884</t>
  </si>
  <si>
    <t>BRENNTAG SLOVAKIA  s.r.o.</t>
  </si>
  <si>
    <t>Glejovka 15</t>
  </si>
  <si>
    <t>20.12.2022</t>
  </si>
  <si>
    <t>SK52742200040</t>
  </si>
  <si>
    <t>SK52010400101</t>
  </si>
  <si>
    <t>08.07.2004</t>
  </si>
  <si>
    <t>SK61001300018</t>
  </si>
  <si>
    <t>36538167</t>
  </si>
  <si>
    <t>BRIMAK, s.r.o.</t>
  </si>
  <si>
    <t>Kráľová nad Váhom</t>
  </si>
  <si>
    <t>703</t>
  </si>
  <si>
    <t>22.05.2013</t>
  </si>
  <si>
    <t>SK52742300128</t>
  </si>
  <si>
    <t>52743918</t>
  </si>
  <si>
    <t>BRN company s.r.o.</t>
  </si>
  <si>
    <t>Vajnorská 34/12-2</t>
  </si>
  <si>
    <t>SK52002000012</t>
  </si>
  <si>
    <t>20.04.2020</t>
  </si>
  <si>
    <t>SK52001700010</t>
  </si>
  <si>
    <t>36867039</t>
  </si>
  <si>
    <t>BROADER, s.r.o.</t>
  </si>
  <si>
    <t>09.05.2017</t>
  </si>
  <si>
    <t>SK52001700012</t>
  </si>
  <si>
    <t>SK62631200014</t>
  </si>
  <si>
    <t>46339523</t>
  </si>
  <si>
    <t>BROKER INVEST s. r. o.</t>
  </si>
  <si>
    <t>Ťačevská 39</t>
  </si>
  <si>
    <t>SK52741100040</t>
  </si>
  <si>
    <t>36740314</t>
  </si>
  <si>
    <t>BRONSSON s.r.o.</t>
  </si>
  <si>
    <t>Panská 9</t>
  </si>
  <si>
    <t>SK66672300008</t>
  </si>
  <si>
    <t>48046434</t>
  </si>
  <si>
    <t>Brose Prievidza, spol. s r.o.</t>
  </si>
  <si>
    <t>Max Brose 2909/20</t>
  </si>
  <si>
    <t>SK61002300006</t>
  </si>
  <si>
    <t>53550803</t>
  </si>
  <si>
    <t>Broskis s.r.o.</t>
  </si>
  <si>
    <t>Dolná Seč</t>
  </si>
  <si>
    <t>Dolná Seč 276</t>
  </si>
  <si>
    <t>SK52001100026</t>
  </si>
  <si>
    <t>36784885</t>
  </si>
  <si>
    <t>BSP, s.r.o.</t>
  </si>
  <si>
    <t>Strečnianska 13</t>
  </si>
  <si>
    <t>01.06.2011</t>
  </si>
  <si>
    <t>SK66001800002</t>
  </si>
  <si>
    <t>46706402</t>
  </si>
  <si>
    <t>BTR Group s. r. o.</t>
  </si>
  <si>
    <t>Richtárska 334/5</t>
  </si>
  <si>
    <t>20.07.2018</t>
  </si>
  <si>
    <t>SK51611300040</t>
  </si>
  <si>
    <t>36029815</t>
  </si>
  <si>
    <t>BUČINA ZVOLEN, a.s.</t>
  </si>
  <si>
    <t>Lučenecká cesta 2266/6</t>
  </si>
  <si>
    <t>15.05.2008</t>
  </si>
  <si>
    <t>SK51611300038</t>
  </si>
  <si>
    <t>07.05.2008</t>
  </si>
  <si>
    <t>SK60691100023</t>
  </si>
  <si>
    <t>45553599</t>
  </si>
  <si>
    <t>BUDEXPORT BRATISLAVA, s.r.o.</t>
  </si>
  <si>
    <t>Alexandra Rudnaya 21</t>
  </si>
  <si>
    <t>SK60631300013</t>
  </si>
  <si>
    <t>36396591</t>
  </si>
  <si>
    <t>BUDIŠ a. s.</t>
  </si>
  <si>
    <t>Dubové</t>
  </si>
  <si>
    <t>Budiš</t>
  </si>
  <si>
    <t>20.09.2013</t>
  </si>
  <si>
    <t>SK60632300007</t>
  </si>
  <si>
    <t>SK60001700002</t>
  </si>
  <si>
    <t>27.06.2017</t>
  </si>
  <si>
    <t>SK60632300009</t>
  </si>
  <si>
    <t>SK52001100044</t>
  </si>
  <si>
    <t>46332642</t>
  </si>
  <si>
    <t>Budweiser Budvar SK, s. r. o.</t>
  </si>
  <si>
    <t>Galvániho 15/B</t>
  </si>
  <si>
    <t>26.05.2014</t>
  </si>
  <si>
    <t>SK52742300070</t>
  </si>
  <si>
    <t>SK60001500005</t>
  </si>
  <si>
    <t>36408301</t>
  </si>
  <si>
    <t>BUGY, s.r.o.</t>
  </si>
  <si>
    <t>Jána Jančeka 334/27</t>
  </si>
  <si>
    <t>24.07.2015</t>
  </si>
  <si>
    <t>SK62621300012</t>
  </si>
  <si>
    <t>36445461</t>
  </si>
  <si>
    <t>BUKOCEL, a.s.</t>
  </si>
  <si>
    <t>Hencovce</t>
  </si>
  <si>
    <t>Hencovská 2073</t>
  </si>
  <si>
    <t>05.06.2008</t>
  </si>
  <si>
    <t>SK62621300014</t>
  </si>
  <si>
    <t>10.06.2008</t>
  </si>
  <si>
    <t>SK62621300013</t>
  </si>
  <si>
    <t>SK62621300011</t>
  </si>
  <si>
    <t>02.06.2008</t>
  </si>
  <si>
    <t>SK62621000004</t>
  </si>
  <si>
    <t>27.01.2010</t>
  </si>
  <si>
    <t>SK62621000003</t>
  </si>
  <si>
    <t>43806643</t>
  </si>
  <si>
    <t>BUKÓZA ENERGO, a. s.</t>
  </si>
  <si>
    <t>22.01.2010</t>
  </si>
  <si>
    <t>SK62620900003</t>
  </si>
  <si>
    <t>31.12.2009</t>
  </si>
  <si>
    <t>SK62620900002</t>
  </si>
  <si>
    <t>29.12.2009</t>
  </si>
  <si>
    <t>SK62620900004</t>
  </si>
  <si>
    <t>SK62620900001</t>
  </si>
  <si>
    <t>28.12.2009</t>
  </si>
  <si>
    <t>SK52001600029</t>
  </si>
  <si>
    <t>35904160</t>
  </si>
  <si>
    <t>Buoncaffé, s. r. o.</t>
  </si>
  <si>
    <t>Slovnaftská 108</t>
  </si>
  <si>
    <t>06.10.2016</t>
  </si>
  <si>
    <t>30.09.2016</t>
  </si>
  <si>
    <t>SK52741300056</t>
  </si>
  <si>
    <t>35717751</t>
  </si>
  <si>
    <t>BUSINESS AND DRIVE, spol. s r.o.</t>
  </si>
  <si>
    <t>Továrenská 3/B</t>
  </si>
  <si>
    <t>10.06.2013</t>
  </si>
  <si>
    <t>SK52741900026</t>
  </si>
  <si>
    <t>BUVOCA B.V.</t>
  </si>
  <si>
    <t>TM - Hilversum</t>
  </si>
  <si>
    <t>Utrechseweg 79</t>
  </si>
  <si>
    <t>23.12.2019</t>
  </si>
  <si>
    <t>SK51721100010</t>
  </si>
  <si>
    <t>45540578</t>
  </si>
  <si>
    <t>Buzitka obnoviteľné zdroje a.s.</t>
  </si>
  <si>
    <t>Zvolenská 22</t>
  </si>
  <si>
    <t>SK52742300082</t>
  </si>
  <si>
    <t>50444271</t>
  </si>
  <si>
    <t>B.W.D. s.r.o.</t>
  </si>
  <si>
    <t>23.02.2023</t>
  </si>
  <si>
    <t>SK52001600040</t>
  </si>
  <si>
    <t>22.11.2016</t>
  </si>
  <si>
    <t>SK52742300081</t>
  </si>
  <si>
    <t>SK61581300005</t>
  </si>
  <si>
    <t>36555193</t>
  </si>
  <si>
    <t>Bytkomfort, s.r.o.</t>
  </si>
  <si>
    <t>SNP 9</t>
  </si>
  <si>
    <t>27.06.2008</t>
  </si>
  <si>
    <t>SK61581300004</t>
  </si>
  <si>
    <t>SK61581300003</t>
  </si>
  <si>
    <t>25.06.2008</t>
  </si>
  <si>
    <t>SK56001400025</t>
  </si>
  <si>
    <t>44518684</t>
  </si>
  <si>
    <t>Bytový podnik mesta Košice, s.r.o.</t>
  </si>
  <si>
    <t>Južné nábrežie 13</t>
  </si>
  <si>
    <t>01.10.2014</t>
  </si>
  <si>
    <t>SK66631700002</t>
  </si>
  <si>
    <t>31445918</t>
  </si>
  <si>
    <t>Bytový podnik Myjava spol. s r.o.</t>
  </si>
  <si>
    <t>8. apríla 372/1</t>
  </si>
  <si>
    <t>21.07.2017</t>
  </si>
  <si>
    <t>SK66631500001</t>
  </si>
  <si>
    <t>SK52000900004</t>
  </si>
  <si>
    <t>35815353</t>
  </si>
  <si>
    <t>Bytový podnik Podunajské Biskupice, s.r.o.</t>
  </si>
  <si>
    <t>Priekopnícka 19</t>
  </si>
  <si>
    <t>09.01.2009</t>
  </si>
  <si>
    <t>SK52000900064</t>
  </si>
  <si>
    <t>31362028</t>
  </si>
  <si>
    <t>C - Shop, spol. s r.o.</t>
  </si>
  <si>
    <t>Einsteinova 21</t>
  </si>
  <si>
    <t>31.08.2009</t>
  </si>
  <si>
    <t>SK51722000015</t>
  </si>
  <si>
    <t>36010642</t>
  </si>
  <si>
    <t>C m c, spol. s r. o.</t>
  </si>
  <si>
    <t>Bottova 1522</t>
  </si>
  <si>
    <t>12.02.2020</t>
  </si>
  <si>
    <t>SK51611100002</t>
  </si>
  <si>
    <t>18.01.2011</t>
  </si>
  <si>
    <t>SK51722000014</t>
  </si>
  <si>
    <t>SK52742300120</t>
  </si>
  <si>
    <t>52096084</t>
  </si>
  <si>
    <t>CAFEAERO s.r.o.</t>
  </si>
  <si>
    <t>Krajná 29</t>
  </si>
  <si>
    <t>SK52002200001</t>
  </si>
  <si>
    <t>24.02.2022</t>
  </si>
  <si>
    <t>SK61001200058</t>
  </si>
  <si>
    <t>Cagáň Roman , Ing.</t>
  </si>
  <si>
    <t>Komjatice</t>
  </si>
  <si>
    <t>Poštová 1264/28</t>
  </si>
  <si>
    <t>20.11.2012</t>
  </si>
  <si>
    <t>SK62720700001</t>
  </si>
  <si>
    <t>35748320</t>
  </si>
  <si>
    <t>CALENDULA, a.s.</t>
  </si>
  <si>
    <t>Nová Ľubovňa</t>
  </si>
  <si>
    <t>238 A</t>
  </si>
  <si>
    <t>02.05.2007</t>
  </si>
  <si>
    <t>SK62722200002</t>
  </si>
  <si>
    <t>01.08.2022</t>
  </si>
  <si>
    <t>SK62722300001</t>
  </si>
  <si>
    <t>24.02.2023</t>
  </si>
  <si>
    <t>SK62722300002</t>
  </si>
  <si>
    <t>SK52741300138</t>
  </si>
  <si>
    <t>36172162</t>
  </si>
  <si>
    <t>Calmit, spol. s r.o.</t>
  </si>
  <si>
    <t>Gaštanová 15</t>
  </si>
  <si>
    <t>31.07.2008</t>
  </si>
  <si>
    <t>SK52741300174</t>
  </si>
  <si>
    <t>13.11.2013</t>
  </si>
  <si>
    <t>SK52741300137</t>
  </si>
  <si>
    <t>SK52001300037</t>
  </si>
  <si>
    <t>SK52741300136</t>
  </si>
  <si>
    <t>SK52741300135</t>
  </si>
  <si>
    <t>SK66002200006</t>
  </si>
  <si>
    <t>52409252</t>
  </si>
  <si>
    <t>CAMPAMED s.r.o.</t>
  </si>
  <si>
    <t>Dolná štvrť 361/12</t>
  </si>
  <si>
    <t>29.09.2022</t>
  </si>
  <si>
    <t>SK61822100002</t>
  </si>
  <si>
    <t>53263928</t>
  </si>
  <si>
    <t>CAPITAL-ALLIANCE s.r.o.</t>
  </si>
  <si>
    <t>Bratislava - mestská časť Podunajské Biskupice</t>
  </si>
  <si>
    <t>Geologická 34</t>
  </si>
  <si>
    <t>17.05.2021</t>
  </si>
  <si>
    <t>SK52742200019</t>
  </si>
  <si>
    <t>14.07.2022</t>
  </si>
  <si>
    <t>SK58002000002</t>
  </si>
  <si>
    <t>52280730</t>
  </si>
  <si>
    <t>CARAT Distillery, spol. s r.o.</t>
  </si>
  <si>
    <t>Šamorín</t>
  </si>
  <si>
    <t>Senecká cesta 23</t>
  </si>
  <si>
    <t>09.04.2020</t>
  </si>
  <si>
    <t>SK52000800195</t>
  </si>
  <si>
    <t>CARBONES HOLDING GMBH</t>
  </si>
  <si>
    <t>Mattiellistrase 2-4</t>
  </si>
  <si>
    <t>SK52000800006</t>
  </si>
  <si>
    <t>36847496</t>
  </si>
  <si>
    <t>CARBOUNION SLOVAKIA, spol. s r.o.</t>
  </si>
  <si>
    <t xml:space="preserve">Jašíkova 2 </t>
  </si>
  <si>
    <t>03.04.2008</t>
  </si>
  <si>
    <t>SK52000900063</t>
  </si>
  <si>
    <t>26.08.2009</t>
  </si>
  <si>
    <t>SK52741200105</t>
  </si>
  <si>
    <t>09.10.2012</t>
  </si>
  <si>
    <t>SK56001300028</t>
  </si>
  <si>
    <t>36198749</t>
  </si>
  <si>
    <t>Carmeuse Slovakia, s.r.o.</t>
  </si>
  <si>
    <t>Rozvojová 2/B</t>
  </si>
  <si>
    <t>SK56651300005</t>
  </si>
  <si>
    <t>22.04.2008</t>
  </si>
  <si>
    <t>SK56651300004</t>
  </si>
  <si>
    <t>SK56651300003</t>
  </si>
  <si>
    <t>SK56001500042</t>
  </si>
  <si>
    <t>23.12.2015</t>
  </si>
  <si>
    <t>SK52001000046</t>
  </si>
  <si>
    <t>35965347</t>
  </si>
  <si>
    <t>Carrot Euro SK s.r.o.</t>
  </si>
  <si>
    <t>Kopčianska 92</t>
  </si>
  <si>
    <t>30.07.2010</t>
  </si>
  <si>
    <t>SK52001800031</t>
  </si>
  <si>
    <t>51166372</t>
  </si>
  <si>
    <t>CARTIZZE s. r. o.</t>
  </si>
  <si>
    <t>Stará Černicová 1768/35</t>
  </si>
  <si>
    <t>08.10.2018</t>
  </si>
  <si>
    <t>SK56001200002</t>
  </si>
  <si>
    <t>00188867</t>
  </si>
  <si>
    <t>CASSOFIN, a.s.</t>
  </si>
  <si>
    <t>Letná č. 27</t>
  </si>
  <si>
    <t>17.01.2012</t>
  </si>
  <si>
    <t>SK56001500009</t>
  </si>
  <si>
    <t>47177217</t>
  </si>
  <si>
    <t>Cassovia Discovery Park s.r.o.</t>
  </si>
  <si>
    <t>Moldavská cesta 51</t>
  </si>
  <si>
    <t>16.02.2015</t>
  </si>
  <si>
    <t>SK56001400036</t>
  </si>
  <si>
    <t>36192350</t>
  </si>
  <si>
    <t>Cassovia Efekt, spol. s r.o. Košice</t>
  </si>
  <si>
    <t>Kavečianska cesta 41</t>
  </si>
  <si>
    <t>19.12.2014</t>
  </si>
  <si>
    <t>SK56522300009</t>
  </si>
  <si>
    <t>52292568</t>
  </si>
  <si>
    <t>CASTE SK a. s.</t>
  </si>
  <si>
    <t>Košice - mestská časť Nad jazerom</t>
  </si>
  <si>
    <t>Jazerná 1</t>
  </si>
  <si>
    <t>SK56521900005</t>
  </si>
  <si>
    <t>21.06.2019</t>
  </si>
  <si>
    <t>SK51002300001</t>
  </si>
  <si>
    <t>52965112</t>
  </si>
  <si>
    <t>Catrin, s. r. o.</t>
  </si>
  <si>
    <t>Poniky</t>
  </si>
  <si>
    <t>Horná ulica 241/16</t>
  </si>
  <si>
    <t>09.02.2023</t>
  </si>
  <si>
    <t>SK60001400007</t>
  </si>
  <si>
    <t>31645704</t>
  </si>
  <si>
    <t>CBA VEREX, a.s.</t>
  </si>
  <si>
    <t>Liptovský Mikuláš</t>
  </si>
  <si>
    <t>Priemyselná 4606</t>
  </si>
  <si>
    <t>02.07.2014</t>
  </si>
  <si>
    <t>SK60731100020</t>
  </si>
  <si>
    <t>19.10.2011</t>
  </si>
  <si>
    <t>SK52742300085</t>
  </si>
  <si>
    <t>35746793</t>
  </si>
  <si>
    <t>CCS - Cargo Customs Service s.r.o.</t>
  </si>
  <si>
    <t>Agátova 22/B</t>
  </si>
  <si>
    <t>SK52002000011</t>
  </si>
  <si>
    <t>06.04.2020</t>
  </si>
  <si>
    <t>SK52742300076</t>
  </si>
  <si>
    <t>SK60732300002</t>
  </si>
  <si>
    <t>31615830</t>
  </si>
  <si>
    <t>CD - profil s.r.o.</t>
  </si>
  <si>
    <t>1. mája 2070</t>
  </si>
  <si>
    <t>22.02.2023</t>
  </si>
  <si>
    <t>SK58001900004</t>
  </si>
  <si>
    <t>46542396</t>
  </si>
  <si>
    <t>CD Distillery, s.r.o.</t>
  </si>
  <si>
    <t>08.07.2019</t>
  </si>
  <si>
    <t>SK66731600001</t>
  </si>
  <si>
    <t>50114221</t>
  </si>
  <si>
    <t>CDRC s.r.o.</t>
  </si>
  <si>
    <t>Svinná</t>
  </si>
  <si>
    <t>Svinná 43</t>
  </si>
  <si>
    <t>03.02.2016</t>
  </si>
  <si>
    <t>SK52742000049</t>
  </si>
  <si>
    <t>50828657</t>
  </si>
  <si>
    <t>CE.ENERGY SLOVAKIA, s.r.o.</t>
  </si>
  <si>
    <t>Suché Mýto 1</t>
  </si>
  <si>
    <t>23.06.2020</t>
  </si>
  <si>
    <t>SK60781300023</t>
  </si>
  <si>
    <t>31561837</t>
  </si>
  <si>
    <t>Cementáreň  Lietavská Lúčka a.s.</t>
  </si>
  <si>
    <t>Lietavská Lúčka</t>
  </si>
  <si>
    <t>Žilinská cesta 49/25</t>
  </si>
  <si>
    <t>28.04.2008</t>
  </si>
  <si>
    <t>SK60781300024</t>
  </si>
  <si>
    <t>SK66731300015</t>
  </si>
  <si>
    <t>31412106</t>
  </si>
  <si>
    <t>CEMMAC a.s.</t>
  </si>
  <si>
    <t>Horné Srnie</t>
  </si>
  <si>
    <t>Cementárska 14/14</t>
  </si>
  <si>
    <t>02.05.2008</t>
  </si>
  <si>
    <t>SK66731300013</t>
  </si>
  <si>
    <t>SK66731300021</t>
  </si>
  <si>
    <t>SK66731300014</t>
  </si>
  <si>
    <t>SK52001800027</t>
  </si>
  <si>
    <t>51324440</t>
  </si>
  <si>
    <t>CENTRALCHEM, s.r.o.</t>
  </si>
  <si>
    <t>Bratislava - Nové mesto</t>
  </si>
  <si>
    <t>Račianska 66</t>
  </si>
  <si>
    <t>14.09.2018</t>
  </si>
  <si>
    <t>SK52741400002</t>
  </si>
  <si>
    <t>Centrica Energy Trading A/S</t>
  </si>
  <si>
    <t>Aalborg</t>
  </si>
  <si>
    <t>Skelagervej 1</t>
  </si>
  <si>
    <t>02.01.2014</t>
  </si>
  <si>
    <t>SK52741400001</t>
  </si>
  <si>
    <t>SK66001600002</t>
  </si>
  <si>
    <t>36336599</t>
  </si>
  <si>
    <t>CENTRUM plus spol. s r.o.</t>
  </si>
  <si>
    <t>Duklianskych Hrdinov II. 451</t>
  </si>
  <si>
    <t>10.03.2016</t>
  </si>
  <si>
    <t>SK52741600022</t>
  </si>
  <si>
    <t>43859631</t>
  </si>
  <si>
    <t>CENTRUST, s. r. o.</t>
  </si>
  <si>
    <t xml:space="preserve">Kopčianska 14 </t>
  </si>
  <si>
    <t>09.08.2016</t>
  </si>
  <si>
    <t>SK52741700001</t>
  </si>
  <si>
    <t>44616791</t>
  </si>
  <si>
    <t>CER Slovakia a. s.</t>
  </si>
  <si>
    <t>Mýtna 15</t>
  </si>
  <si>
    <t>18.01.2017</t>
  </si>
  <si>
    <t>SK52741400045</t>
  </si>
  <si>
    <t>36291803</t>
  </si>
  <si>
    <t>Cersei Lanister s. r. o.</t>
  </si>
  <si>
    <t>Bratislava - mestská časť Rača</t>
  </si>
  <si>
    <t>Karpatské námestie 10/A</t>
  </si>
  <si>
    <t>18.12.2014</t>
  </si>
  <si>
    <t>SK62631100040</t>
  </si>
  <si>
    <t>46091050</t>
  </si>
  <si>
    <t>CES-SOLAR 15, s. r. o.</t>
  </si>
  <si>
    <t>Sabinov</t>
  </si>
  <si>
    <t>Priemyselná štvrť 13</t>
  </si>
  <si>
    <t>08.12.2011</t>
  </si>
  <si>
    <t>SK62631100039</t>
  </si>
  <si>
    <t>46094717</t>
  </si>
  <si>
    <t>CES-SOLAR 24, s.r.o.</t>
  </si>
  <si>
    <t>SK62631100034</t>
  </si>
  <si>
    <t>46094504</t>
  </si>
  <si>
    <t>CES-SOLAR 33, s. r. o.</t>
  </si>
  <si>
    <t>Laurinská 18</t>
  </si>
  <si>
    <t>12.10.2011</t>
  </si>
  <si>
    <t>SK62631100033</t>
  </si>
  <si>
    <t>46094644</t>
  </si>
  <si>
    <t>CES-SOLAR 42, s.r.o.</t>
  </si>
  <si>
    <t>SK52742300018</t>
  </si>
  <si>
    <t>45493693</t>
  </si>
  <si>
    <t>CHALET OUTLET, k.s.</t>
  </si>
  <si>
    <t>Mlynské Nivy 36</t>
  </si>
  <si>
    <t>SK52742300020</t>
  </si>
  <si>
    <t>SK66732300008</t>
  </si>
  <si>
    <t>34113541</t>
  </si>
  <si>
    <t>CHARVÁT SLOVAKIA s.r.o.</t>
  </si>
  <si>
    <t>Trenčianska Turná</t>
  </si>
  <si>
    <t>SK56522300008</t>
  </si>
  <si>
    <t>36579581</t>
  </si>
  <si>
    <t>Chateau GRAND BARI s.r.o.</t>
  </si>
  <si>
    <t>Poštová 8</t>
  </si>
  <si>
    <t>SK56522300007</t>
  </si>
  <si>
    <t>SK56521300005</t>
  </si>
  <si>
    <t>SK52000900074</t>
  </si>
  <si>
    <t>44910983</t>
  </si>
  <si>
    <t>CHATEAU-MERLOT s. r. o.</t>
  </si>
  <si>
    <t>Slovenský Grob</t>
  </si>
  <si>
    <t>Pezinská 1</t>
  </si>
  <si>
    <t>09.10.2009</t>
  </si>
  <si>
    <t>SK52000900035</t>
  </si>
  <si>
    <t>35946768</t>
  </si>
  <si>
    <t>CHATEAU-VIN s.r.o.</t>
  </si>
  <si>
    <t>Vajnorská cesta 2</t>
  </si>
  <si>
    <t>SK52002100012</t>
  </si>
  <si>
    <t>30.04.2021</t>
  </si>
  <si>
    <t>SK52742200062</t>
  </si>
  <si>
    <t>SK52742200063</t>
  </si>
  <si>
    <t>SK62621300006</t>
  </si>
  <si>
    <t>31695426</t>
  </si>
  <si>
    <t>CHEMES, a.s. Humenné</t>
  </si>
  <si>
    <t>Chemlonská 1</t>
  </si>
  <si>
    <t>SK62621300007</t>
  </si>
  <si>
    <t>11.06.2008</t>
  </si>
  <si>
    <t>SK62621300010</t>
  </si>
  <si>
    <t>20.11.2008</t>
  </si>
  <si>
    <t>SK62621300009</t>
  </si>
  <si>
    <t>13.06.2008</t>
  </si>
  <si>
    <t>SK62621300008</t>
  </si>
  <si>
    <t>SK62621200005</t>
  </si>
  <si>
    <t>29.02.2012</t>
  </si>
  <si>
    <t>SK58740500007</t>
  </si>
  <si>
    <t>31411851</t>
  </si>
  <si>
    <t>CHEMOLAK a.s.</t>
  </si>
  <si>
    <t>Smolenice</t>
  </si>
  <si>
    <t>Továrenská 7</t>
  </si>
  <si>
    <t>09.06.2004</t>
  </si>
  <si>
    <t>SK58741300002</t>
  </si>
  <si>
    <t>SK62731300009</t>
  </si>
  <si>
    <t>31737862</t>
  </si>
  <si>
    <t>CHEMOSVIT ENERGOCHEM, a.s.</t>
  </si>
  <si>
    <t>Svit</t>
  </si>
  <si>
    <t>Štúrova 101</t>
  </si>
  <si>
    <t>20.05.2008</t>
  </si>
  <si>
    <t>SK62731300010</t>
  </si>
  <si>
    <t>SK62731300007</t>
  </si>
  <si>
    <t>30.04.2008</t>
  </si>
  <si>
    <t>SK62731300008</t>
  </si>
  <si>
    <t>SK62730500006</t>
  </si>
  <si>
    <t>31719724</t>
  </si>
  <si>
    <t>CHEMOSVIT FOLIE, s.r.o.</t>
  </si>
  <si>
    <t>11.07.2005</t>
  </si>
  <si>
    <t>SK62731200016</t>
  </si>
  <si>
    <t>36459852</t>
  </si>
  <si>
    <t>CHEMOSVIT STROJCHEM, s.r.o.</t>
  </si>
  <si>
    <t>22.11.2012</t>
  </si>
  <si>
    <t>SK60001100008</t>
  </si>
  <si>
    <t>44659326</t>
  </si>
  <si>
    <t>Chez Balzac, s. r. o.</t>
  </si>
  <si>
    <t>Hlboká cesta 7</t>
  </si>
  <si>
    <t>12.04.2011</t>
  </si>
  <si>
    <t>SK61002100008</t>
  </si>
  <si>
    <t>53273133</t>
  </si>
  <si>
    <t>CHILLMA International (Slovakia) s.r.o.</t>
  </si>
  <si>
    <t>Jasná 13</t>
  </si>
  <si>
    <t>24.05.2021</t>
  </si>
  <si>
    <t>SK66631300006</t>
  </si>
  <si>
    <t>36303666</t>
  </si>
  <si>
    <t>CHIRANA - PREMA Energetika, s.r.o.</t>
  </si>
  <si>
    <t>Stará Turá</t>
  </si>
  <si>
    <t>Nám. Dr. Alberta Schweitzera 194</t>
  </si>
  <si>
    <t>SK66631300007</t>
  </si>
  <si>
    <t>SK66631500002</t>
  </si>
  <si>
    <t>36794619</t>
  </si>
  <si>
    <t>CHIRANA T.Injecta, a. s.</t>
  </si>
  <si>
    <t>16.09.2015</t>
  </si>
  <si>
    <t>SK66631800002</t>
  </si>
  <si>
    <t>SK61821700003</t>
  </si>
  <si>
    <t>35946598</t>
  </si>
  <si>
    <t>CHLADFRUCT, s.r.o.</t>
  </si>
  <si>
    <t>Dubíkova 2</t>
  </si>
  <si>
    <t>10.05.2017</t>
  </si>
  <si>
    <t>SK60631200031</t>
  </si>
  <si>
    <t>Chmúrny Michal, Ing.</t>
  </si>
  <si>
    <t>Sklabiňa</t>
  </si>
  <si>
    <t>27.07.2012</t>
  </si>
  <si>
    <t>SK53642300001</t>
  </si>
  <si>
    <t>36617016</t>
  </si>
  <si>
    <t>ChocoSuc Partner, s.r.o.</t>
  </si>
  <si>
    <t>Trebišov 1</t>
  </si>
  <si>
    <t>Cukrovarská 502</t>
  </si>
  <si>
    <t>SK51002200005</t>
  </si>
  <si>
    <t>54476372</t>
  </si>
  <si>
    <t>Ciavarella s. r. o.</t>
  </si>
  <si>
    <t>Tatranská 6396/99</t>
  </si>
  <si>
    <t>08.12.2022</t>
  </si>
  <si>
    <t>SK52741500019</t>
  </si>
  <si>
    <t>CITIGROUP GLOBAL MARKETS LIMITED</t>
  </si>
  <si>
    <t>Londýn</t>
  </si>
  <si>
    <t>E145LB</t>
  </si>
  <si>
    <t>Citigroup Centre, Canada Square, Canary Wharf</t>
  </si>
  <si>
    <t>02.07.2015</t>
  </si>
  <si>
    <t>SK52741200107</t>
  </si>
  <si>
    <t>45956316</t>
  </si>
  <si>
    <t>City Hotel Bratislava s. r. o.</t>
  </si>
  <si>
    <t>Seberíniho 9</t>
  </si>
  <si>
    <t>SK52742200008</t>
  </si>
  <si>
    <t>CityRail, a.s.</t>
  </si>
  <si>
    <t>Praha 4</t>
  </si>
  <si>
    <t>Magistrů 202/16, Michle</t>
  </si>
  <si>
    <t>22.03.2022</t>
  </si>
  <si>
    <t>SK66632200003</t>
  </si>
  <si>
    <t>36324175</t>
  </si>
  <si>
    <t>CK MALKO POLO, s.r.o.</t>
  </si>
  <si>
    <t>Nám. M.R. Štefánika 936/38/II</t>
  </si>
  <si>
    <t>19.12.2022</t>
  </si>
  <si>
    <t>SK62621400001</t>
  </si>
  <si>
    <t>47450967</t>
  </si>
  <si>
    <t>CLC PARKS ELECTRIC, s.r.o.</t>
  </si>
  <si>
    <t>Nižný Hrušov</t>
  </si>
  <si>
    <t>Nižný Hrušov 428</t>
  </si>
  <si>
    <t>13.02.2014</t>
  </si>
  <si>
    <t>SK56001100011</t>
  </si>
  <si>
    <t>31700934</t>
  </si>
  <si>
    <t>CLEAN ENERGY SOURCES - BETA, spoločnosť s ručením obmedzeným, v skratke: CES - BETA, s.r.o.</t>
  </si>
  <si>
    <t>Révová 7</t>
  </si>
  <si>
    <t>08.02.2011</t>
  </si>
  <si>
    <t>SK52741200045</t>
  </si>
  <si>
    <t>45902577</t>
  </si>
  <si>
    <t>CLEAN ENERGY TRADE s. r. o. v likvidácií</t>
  </si>
  <si>
    <t>Štefanovičova 14</t>
  </si>
  <si>
    <t>15.03.2012</t>
  </si>
  <si>
    <t>SK52741300055</t>
  </si>
  <si>
    <t>07.06.2013</t>
  </si>
  <si>
    <t>SK61001700002</t>
  </si>
  <si>
    <t>35962488</t>
  </si>
  <si>
    <t>Cloetta Slovakia s.r.o.</t>
  </si>
  <si>
    <t>Ul. Zeppelina 5</t>
  </si>
  <si>
    <t>27.02.2017</t>
  </si>
  <si>
    <t>SK52741400043</t>
  </si>
  <si>
    <t>36693529</t>
  </si>
  <si>
    <t>CM CONTROL, s.r.o.</t>
  </si>
  <si>
    <t>Nejedlého 23</t>
  </si>
  <si>
    <t>05.12.2014</t>
  </si>
  <si>
    <t>SK52731100052</t>
  </si>
  <si>
    <t>44397143</t>
  </si>
  <si>
    <t>CMKK s. r. o.</t>
  </si>
  <si>
    <t>Závodná 32</t>
  </si>
  <si>
    <t>SK52741200096</t>
  </si>
  <si>
    <t>46712780</t>
  </si>
  <si>
    <t>CMONTANA, s. r. o.</t>
  </si>
  <si>
    <t>SK52001800001</t>
  </si>
  <si>
    <t>41189698</t>
  </si>
  <si>
    <t>Coca-Cola HBC Česko a Slovensko, s.r.o.</t>
  </si>
  <si>
    <t>Praha 9</t>
  </si>
  <si>
    <t>Českobrodská 1329</t>
  </si>
  <si>
    <t>03.01.2018</t>
  </si>
  <si>
    <t>SK51641600002</t>
  </si>
  <si>
    <t>45969507</t>
  </si>
  <si>
    <t>COCP, s.r.o.</t>
  </si>
  <si>
    <t>Bakossova 3/I</t>
  </si>
  <si>
    <t>12.07.2016</t>
  </si>
  <si>
    <t>SK58741300020</t>
  </si>
  <si>
    <t>36238147</t>
  </si>
  <si>
    <t>COMAX - TT, a.s.</t>
  </si>
  <si>
    <t>Coburgova 84</t>
  </si>
  <si>
    <t>01.07.2008</t>
  </si>
  <si>
    <t>SK58741300021</t>
  </si>
  <si>
    <t>SK62632300004</t>
  </si>
  <si>
    <t>31659551</t>
  </si>
  <si>
    <t>COMMERC SERVICE spol. s r.o.</t>
  </si>
  <si>
    <t>Ku Surdoku 35</t>
  </si>
  <si>
    <t>SK62632200005</t>
  </si>
  <si>
    <t>31.12.2022</t>
  </si>
  <si>
    <t>SK52000900058</t>
  </si>
  <si>
    <t>17314682</t>
  </si>
  <si>
    <t>COMMERCIUM, spol. s r.o.</t>
  </si>
  <si>
    <t>Bajkalská 5/A</t>
  </si>
  <si>
    <t>28.07.2009</t>
  </si>
  <si>
    <t>SK61552200001</t>
  </si>
  <si>
    <t>44191758</t>
  </si>
  <si>
    <t>COMORRA SERVIS</t>
  </si>
  <si>
    <t>Športová ul. 2599/1</t>
  </si>
  <si>
    <t>27.10.2022</t>
  </si>
  <si>
    <t>SK61552200003</t>
  </si>
  <si>
    <t>SK61552200002</t>
  </si>
  <si>
    <t>SK52741300039</t>
  </si>
  <si>
    <t>Compagnie Nationale du Rhône</t>
  </si>
  <si>
    <t>Lyon</t>
  </si>
  <si>
    <t>2, rue André Bonin</t>
  </si>
  <si>
    <t>15.04.2013</t>
  </si>
  <si>
    <t>SK52741300164</t>
  </si>
  <si>
    <t>36525782</t>
  </si>
  <si>
    <t>COM-therm, spol. s r.o.</t>
  </si>
  <si>
    <t>Miletičova 55</t>
  </si>
  <si>
    <t>SK52741300165</t>
  </si>
  <si>
    <t>14.11.2008</t>
  </si>
  <si>
    <t>SK52741300163</t>
  </si>
  <si>
    <t>SK60000800012</t>
  </si>
  <si>
    <t>36431389</t>
  </si>
  <si>
    <t>CONCETTA, s. r. o.</t>
  </si>
  <si>
    <t>Svederník</t>
  </si>
  <si>
    <t>Zárieč - Keblov 177</t>
  </si>
  <si>
    <t>06.11.2008</t>
  </si>
  <si>
    <t>SK52740900002</t>
  </si>
  <si>
    <t>Concord Promotion Energy GmbH</t>
  </si>
  <si>
    <t>Nussdorfer strasse</t>
  </si>
  <si>
    <t>17.04.2009</t>
  </si>
  <si>
    <t>SK51641600007</t>
  </si>
  <si>
    <t>36032930</t>
  </si>
  <si>
    <t>Confal a.s.</t>
  </si>
  <si>
    <t>Slovenská Ľupča</t>
  </si>
  <si>
    <t>Príboj 549</t>
  </si>
  <si>
    <t>21.12.2016</t>
  </si>
  <si>
    <t>SK51641800001</t>
  </si>
  <si>
    <t>SK66670800028</t>
  </si>
  <si>
    <t>36328448</t>
  </si>
  <si>
    <t>CONSTANTA SLOVAKIA s.r.o.</t>
  </si>
  <si>
    <t>Malá Okružná 957/14</t>
  </si>
  <si>
    <t>03.10.2008</t>
  </si>
  <si>
    <t>SK60761700006</t>
  </si>
  <si>
    <t>47316101</t>
  </si>
  <si>
    <t>CONSTRUCT K. s.r.o.</t>
  </si>
  <si>
    <t>Lokca</t>
  </si>
  <si>
    <t>Podkošariská 647/17</t>
  </si>
  <si>
    <t>02.11.2017</t>
  </si>
  <si>
    <t>SK51722200001</t>
  </si>
  <si>
    <t>54845301</t>
  </si>
  <si>
    <t>Contact s. r. o.</t>
  </si>
  <si>
    <t>Stožok</t>
  </si>
  <si>
    <t>318</t>
  </si>
  <si>
    <t>31.10.2022</t>
  </si>
  <si>
    <t>SK52742000060</t>
  </si>
  <si>
    <t>00565342</t>
  </si>
  <si>
    <t>CONTE spol. s.r.o.</t>
  </si>
  <si>
    <t>Praha 1, Staré Město</t>
  </si>
  <si>
    <t>Ovocný trh 572/11</t>
  </si>
  <si>
    <t>30.10.2020</t>
  </si>
  <si>
    <t>SK52742000059</t>
  </si>
  <si>
    <t>SK52000800171</t>
  </si>
  <si>
    <t>35755563</t>
  </si>
  <si>
    <t>CONTERA Park Bratislava – Rača, s. r. o.</t>
  </si>
  <si>
    <t>SK51642000005</t>
  </si>
  <si>
    <t>36633623</t>
  </si>
  <si>
    <t>Continental Automotive Systems Slovakia s.r.o.</t>
  </si>
  <si>
    <t>Cesta ku Continentalu 8950/1</t>
  </si>
  <si>
    <t>17.03.2020</t>
  </si>
  <si>
    <t>SK51642000006</t>
  </si>
  <si>
    <t>SK51610800016</t>
  </si>
  <si>
    <t>23.04.2008</t>
  </si>
  <si>
    <t>SK66712200003</t>
  </si>
  <si>
    <t>36709557</t>
  </si>
  <si>
    <t>Continental Matador Rubber, s.r.o.</t>
  </si>
  <si>
    <t>Terézie Vansovej 1054</t>
  </si>
  <si>
    <t>SK66712200004</t>
  </si>
  <si>
    <t>36305448</t>
  </si>
  <si>
    <t>Continental Matador Truck Tires s.r.o.</t>
  </si>
  <si>
    <t>Terézie Vansovej 1054/45</t>
  </si>
  <si>
    <t>02.01.2023</t>
  </si>
  <si>
    <t>SK51750500005</t>
  </si>
  <si>
    <t>36204731</t>
  </si>
  <si>
    <t>CONTINENTAL TOBACCO SLOVAKIA s. r. o.</t>
  </si>
  <si>
    <t>Rimavská Sobota</t>
  </si>
  <si>
    <t>Tomášovská 1237/42</t>
  </si>
  <si>
    <t>27.10.2006</t>
  </si>
  <si>
    <t>SK52002200020</t>
  </si>
  <si>
    <t>45522405</t>
  </si>
  <si>
    <t>CONVI, s. r. o.</t>
  </si>
  <si>
    <t>Bratislava 2</t>
  </si>
  <si>
    <t>Kupeckého 15</t>
  </si>
  <si>
    <t>30.06.2022</t>
  </si>
  <si>
    <t>SK60782300018</t>
  </si>
  <si>
    <t>44174870</t>
  </si>
  <si>
    <t>COOP Jednota - Logistické centrum, a. s.</t>
  </si>
  <si>
    <t>Horný Hričov</t>
  </si>
  <si>
    <t>470</t>
  </si>
  <si>
    <t>SK51611200009</t>
  </si>
  <si>
    <t>00169021</t>
  </si>
  <si>
    <t>COOP Jednota Krupina, spotrebné družstvo</t>
  </si>
  <si>
    <t>Krupina</t>
  </si>
  <si>
    <t>Svätotrojičné námestie 22</t>
  </si>
  <si>
    <t>16.03.2012</t>
  </si>
  <si>
    <t>SK61001300014</t>
  </si>
  <si>
    <t>00168874</t>
  </si>
  <si>
    <t>COOP Jednota Nitra, spotrebné družstvo (skrátene : COOP Jednota Nitra, SD)</t>
  </si>
  <si>
    <t>Štefánikova 54</t>
  </si>
  <si>
    <t>09.04.2013</t>
  </si>
  <si>
    <t>SK60782300016</t>
  </si>
  <si>
    <t>00169048</t>
  </si>
  <si>
    <t>COOP Jednota Žilina, spotrebné družstvo</t>
  </si>
  <si>
    <t>Predmestská 71</t>
  </si>
  <si>
    <t>SK58610800004</t>
  </si>
  <si>
    <t>36260452</t>
  </si>
  <si>
    <t>COOP JLC, a.s.</t>
  </si>
  <si>
    <t>Kostolné Kračany</t>
  </si>
  <si>
    <t>Kostolné Kračany 432</t>
  </si>
  <si>
    <t>03.07.2008</t>
  </si>
  <si>
    <t>SK52742100003</t>
  </si>
  <si>
    <t>Cooper Energy AG</t>
  </si>
  <si>
    <t>Berlín</t>
  </si>
  <si>
    <t>Königsallee 36</t>
  </si>
  <si>
    <t>10.06.2021</t>
  </si>
  <si>
    <t>SK52742300028</t>
  </si>
  <si>
    <t>31377971</t>
  </si>
  <si>
    <t>CORNER SK spol. s r.o.</t>
  </si>
  <si>
    <t>Krížna 12</t>
  </si>
  <si>
    <t>SK52742300027</t>
  </si>
  <si>
    <t>01.02.2023</t>
  </si>
  <si>
    <t>26.01.2023</t>
  </si>
  <si>
    <t>SK52010400097</t>
  </si>
  <si>
    <t>29.04.2011</t>
  </si>
  <si>
    <t>26.08.2011</t>
  </si>
  <si>
    <t>15.06.2004</t>
  </si>
  <si>
    <t>SK61001200054</t>
  </si>
  <si>
    <t>34121641</t>
  </si>
  <si>
    <t>Cover 3S, s.r.o.</t>
  </si>
  <si>
    <t>Kamanová</t>
  </si>
  <si>
    <t>Kamanová 254</t>
  </si>
  <si>
    <t>31.10.2012</t>
  </si>
  <si>
    <t>SK58001900003</t>
  </si>
  <si>
    <t>47328541</t>
  </si>
  <si>
    <t>CP BETON, s.r.o.</t>
  </si>
  <si>
    <t>Drahovce</t>
  </si>
  <si>
    <t>Voderady 3001</t>
  </si>
  <si>
    <t>27.03.2019</t>
  </si>
  <si>
    <t>SK58002100001</t>
  </si>
  <si>
    <t>53314468</t>
  </si>
  <si>
    <t>Craft Beer Shop s.r.o.</t>
  </si>
  <si>
    <t>Vrakúň</t>
  </si>
  <si>
    <t>Veľký Forrád 885/11</t>
  </si>
  <si>
    <t>01.02.2021</t>
  </si>
  <si>
    <t>SK66732300004</t>
  </si>
  <si>
    <t>48302554</t>
  </si>
  <si>
    <t>CRAFTBEER IMPORT s. r. o.</t>
  </si>
  <si>
    <t>Piaristická 276/46</t>
  </si>
  <si>
    <t>05.02.2023</t>
  </si>
  <si>
    <t>SK60730800007</t>
  </si>
  <si>
    <t>36372200</t>
  </si>
  <si>
    <t>CREATIVE SCREAM, s.r.o.</t>
  </si>
  <si>
    <t>Štúrova 17</t>
  </si>
  <si>
    <t>05.05.2008</t>
  </si>
  <si>
    <t>SK62631600002</t>
  </si>
  <si>
    <t>44240261</t>
  </si>
  <si>
    <t>CREATIVE TRADE s. r. o.</t>
  </si>
  <si>
    <t>Alexandra Matušku 6409/13</t>
  </si>
  <si>
    <t>09.03.2016</t>
  </si>
  <si>
    <t>SK66001600007</t>
  </si>
  <si>
    <t>36338893</t>
  </si>
  <si>
    <t>CROMATOP, s.r.o.</t>
  </si>
  <si>
    <t>Hôrka nad Váhom</t>
  </si>
  <si>
    <t>Hôrka nad Váhom 1</t>
  </si>
  <si>
    <t>SK56001700003</t>
  </si>
  <si>
    <t>46166475</t>
  </si>
  <si>
    <t>Crow Arena s.r.o.</t>
  </si>
  <si>
    <t>Vodárenská 6/646</t>
  </si>
  <si>
    <t>16.08.2017</t>
  </si>
  <si>
    <t>SK60651300003</t>
  </si>
  <si>
    <t>44068417</t>
  </si>
  <si>
    <t>CROWN LINK s.r.o.</t>
  </si>
  <si>
    <t>Svrčinovec</t>
  </si>
  <si>
    <t>Svrčinovec 1101</t>
  </si>
  <si>
    <t>15.05.2013</t>
  </si>
  <si>
    <t>SK53001700004</t>
  </si>
  <si>
    <t>44614641</t>
  </si>
  <si>
    <t>Csaba Lengyel LENGY</t>
  </si>
  <si>
    <t>Čičarovce</t>
  </si>
  <si>
    <t>Čičarovce 108</t>
  </si>
  <si>
    <t>31.05.2017</t>
  </si>
  <si>
    <t>SK51751400003</t>
  </si>
  <si>
    <t>46099450</t>
  </si>
  <si>
    <t>Csaba Varga</t>
  </si>
  <si>
    <t>Jesenské</t>
  </si>
  <si>
    <t>Ružová 579/11</t>
  </si>
  <si>
    <t>26.09.2014</t>
  </si>
  <si>
    <t>SK61551800001</t>
  </si>
  <si>
    <t>46851658</t>
  </si>
  <si>
    <t>CYEB s.r.o.</t>
  </si>
  <si>
    <t>Gusevova 1415/6</t>
  </si>
  <si>
    <t>23.01.2018</t>
  </si>
  <si>
    <t>SK61551600002</t>
  </si>
  <si>
    <t>07.12.2016</t>
  </si>
  <si>
    <t>SK66632100003</t>
  </si>
  <si>
    <t>53060679</t>
  </si>
  <si>
    <t>Čachtická obecná pálenica s.r.o., v skratke ČOP s.r.o.</t>
  </si>
  <si>
    <t>Čachtice</t>
  </si>
  <si>
    <t>Malinovského 769/57</t>
  </si>
  <si>
    <t>SK52741200120</t>
  </si>
  <si>
    <t>ČEZ, a. s.</t>
  </si>
  <si>
    <t>Duhová 2/1444</t>
  </si>
  <si>
    <t>10.12.2012</t>
  </si>
  <si>
    <t>SK52741200121</t>
  </si>
  <si>
    <t>ČEZ, a.s.</t>
  </si>
  <si>
    <t>SK56001200058</t>
  </si>
  <si>
    <t>46696474</t>
  </si>
  <si>
    <t>D - Power s. r. o.</t>
  </si>
  <si>
    <t>Košice-Myslava</t>
  </si>
  <si>
    <t>Povrazová 84</t>
  </si>
  <si>
    <t>26.07.2012</t>
  </si>
  <si>
    <t>SK52742200017</t>
  </si>
  <si>
    <t>D. TRADING INTERNATIONAL SA</t>
  </si>
  <si>
    <t>Geneva</t>
  </si>
  <si>
    <t>Rue du Marché 3</t>
  </si>
  <si>
    <t>23.06.2022</t>
  </si>
  <si>
    <t>SK52001800032</t>
  </si>
  <si>
    <t>34115595</t>
  </si>
  <si>
    <t>D.A. PRESS, spol. s r.o.</t>
  </si>
  <si>
    <t>Cesta Mládeže 2025</t>
  </si>
  <si>
    <t>16.08.2019</t>
  </si>
  <si>
    <t>15.10.2018</t>
  </si>
  <si>
    <t>SK62630800011</t>
  </si>
  <si>
    <t>31717152</t>
  </si>
  <si>
    <t>D.A.H., s.r.o. Prešov</t>
  </si>
  <si>
    <t>Budovateľská 35</t>
  </si>
  <si>
    <t>SK58741500001</t>
  </si>
  <si>
    <t>46195165</t>
  </si>
  <si>
    <t>Daifel finance, a.s.</t>
  </si>
  <si>
    <t>Nitrianska 99</t>
  </si>
  <si>
    <t>25.02.2015</t>
  </si>
  <si>
    <t>SK56522100006</t>
  </si>
  <si>
    <t>50929739</t>
  </si>
  <si>
    <t>DALAV KE s.r.o.</t>
  </si>
  <si>
    <t>Košice - mestská časť Sever</t>
  </si>
  <si>
    <t>Kavečianska cesta 28G</t>
  </si>
  <si>
    <t>08.12.2021</t>
  </si>
  <si>
    <t>SK66001900001</t>
  </si>
  <si>
    <t>36298883</t>
  </si>
  <si>
    <t>DALITRANS, s.r.o.</t>
  </si>
  <si>
    <t>Veľké Bierovce</t>
  </si>
  <si>
    <t>Veľké Bierovce 266</t>
  </si>
  <si>
    <t>07.10.2019</t>
  </si>
  <si>
    <t>SK52742200023</t>
  </si>
  <si>
    <t>35758953</t>
  </si>
  <si>
    <t>DAMONAX, s.r.o.</t>
  </si>
  <si>
    <t>Pečnianska 25</t>
  </si>
  <si>
    <t>13.09.2022</t>
  </si>
  <si>
    <t>SK62622200002</t>
  </si>
  <si>
    <t>36183555</t>
  </si>
  <si>
    <t>Dan Mag, s.r.o.</t>
  </si>
  <si>
    <t>Gaštanová 5674/1</t>
  </si>
  <si>
    <t>05.12.2022</t>
  </si>
  <si>
    <t>SK58732300010</t>
  </si>
  <si>
    <t>17537380</t>
  </si>
  <si>
    <t>Dana Veselá AB - centrum</t>
  </si>
  <si>
    <t>Bernolákova 12</t>
  </si>
  <si>
    <t>SK52001400045</t>
  </si>
  <si>
    <t>35765259</t>
  </si>
  <si>
    <t>DanCzek Bratislava, s.r.o.</t>
  </si>
  <si>
    <t>Malacká 2716/48</t>
  </si>
  <si>
    <t>03.11.2014</t>
  </si>
  <si>
    <t>SK52741700033</t>
  </si>
  <si>
    <t>50604198</t>
  </si>
  <si>
    <t>DANEX Assets, s.r.o.</t>
  </si>
  <si>
    <t>Žatevná 12</t>
  </si>
  <si>
    <t>29.12.2017</t>
  </si>
  <si>
    <t>SK62652200002</t>
  </si>
  <si>
    <t>37939149</t>
  </si>
  <si>
    <t>Daniel Jurč</t>
  </si>
  <si>
    <t>Dubinné</t>
  </si>
  <si>
    <t>Dubinné 106</t>
  </si>
  <si>
    <t>SK52002000018</t>
  </si>
  <si>
    <t>46452486</t>
  </si>
  <si>
    <t>Danmar Travel s. r. o.</t>
  </si>
  <si>
    <t>Dobrovičova 8</t>
  </si>
  <si>
    <t>09.06.2020</t>
  </si>
  <si>
    <t>13.07.2020</t>
  </si>
  <si>
    <t>SK52741400048</t>
  </si>
  <si>
    <t>Danske Commodities A/S</t>
  </si>
  <si>
    <t>Aarhus</t>
  </si>
  <si>
    <t>Vaerkmestergade 3</t>
  </si>
  <si>
    <t>29.12.2014</t>
  </si>
  <si>
    <t>SK52741400049</t>
  </si>
  <si>
    <t>SK61001300030</t>
  </si>
  <si>
    <t>44085354</t>
  </si>
  <si>
    <t>Danubian Biogas s.r.o.</t>
  </si>
  <si>
    <t>Gorazdova 34</t>
  </si>
  <si>
    <t>20.08.2013</t>
  </si>
  <si>
    <t>SK52742000023</t>
  </si>
  <si>
    <t>SK61001300029</t>
  </si>
  <si>
    <t>19.08.2013</t>
  </si>
  <si>
    <t>SK52741300132</t>
  </si>
  <si>
    <t>00214973</t>
  </si>
  <si>
    <t>Danucem Slovensko a.s.</t>
  </si>
  <si>
    <t>Rohožník</t>
  </si>
  <si>
    <t>03.06.2008</t>
  </si>
  <si>
    <t>SK52741300130</t>
  </si>
  <si>
    <t>SK52741300131</t>
  </si>
  <si>
    <t>SK52001000080</t>
  </si>
  <si>
    <t>SK52741400015</t>
  </si>
  <si>
    <t>14.03.2014</t>
  </si>
  <si>
    <t>SK52741500002</t>
  </si>
  <si>
    <t>35772751</t>
  </si>
  <si>
    <t>DARD, spol. s r.o.</t>
  </si>
  <si>
    <t>Gajova 4</t>
  </si>
  <si>
    <t>14.01.2015</t>
  </si>
  <si>
    <t>SK66671500002</t>
  </si>
  <si>
    <t>47921994</t>
  </si>
  <si>
    <t>DARFER s. r. o.</t>
  </si>
  <si>
    <t>Björnsona 139/16</t>
  </si>
  <si>
    <t>04.09.2015</t>
  </si>
  <si>
    <t>SK61000800058</t>
  </si>
  <si>
    <t>32342250</t>
  </si>
  <si>
    <t>Darina Pintérová</t>
  </si>
  <si>
    <t>Vlčany</t>
  </si>
  <si>
    <t>Vlčany 1605</t>
  </si>
  <si>
    <t>22.08.2008</t>
  </si>
  <si>
    <t>SK52742200025</t>
  </si>
  <si>
    <t>50750518</t>
  </si>
  <si>
    <t>DarMar, s.r.o.</t>
  </si>
  <si>
    <t>Kopčianska   3756/10</t>
  </si>
  <si>
    <t>21.09.2022</t>
  </si>
  <si>
    <t>SK53611200004</t>
  </si>
  <si>
    <t>31654657</t>
  </si>
  <si>
    <t>DARYN, s.r.o.</t>
  </si>
  <si>
    <t>Sobrance</t>
  </si>
  <si>
    <t>Michalovská 66</t>
  </si>
  <si>
    <t>SK58001300020</t>
  </si>
  <si>
    <t>46993011</t>
  </si>
  <si>
    <t>DASMOL s.r.o.</t>
  </si>
  <si>
    <t>Senica - Čáčov</t>
  </si>
  <si>
    <t>Športová 5274/43</t>
  </si>
  <si>
    <t>28.10.2013</t>
  </si>
  <si>
    <t>SK56002200003</t>
  </si>
  <si>
    <t>17083346</t>
  </si>
  <si>
    <t>DATAS, spoločnosť s ručením obmedzeným</t>
  </si>
  <si>
    <t>Toryská 3</t>
  </si>
  <si>
    <t>SK52001000055</t>
  </si>
  <si>
    <t>DB ENERGY COMMODITIES LIMITED</t>
  </si>
  <si>
    <t>EC2N2DB</t>
  </si>
  <si>
    <t>Winchester House, Great Winchester Street 1</t>
  </si>
  <si>
    <t>24.09.2010</t>
  </si>
  <si>
    <t>SK66711300007</t>
  </si>
  <si>
    <t>36013862</t>
  </si>
  <si>
    <t>DCa THERM, a.s.</t>
  </si>
  <si>
    <t xml:space="preserve">Štúrova 76/11 </t>
  </si>
  <si>
    <t>07.10.2013</t>
  </si>
  <si>
    <t>SK66711300006</t>
  </si>
  <si>
    <t>SK58731200012</t>
  </si>
  <si>
    <t>34149856</t>
  </si>
  <si>
    <t>DDK SLOVAKIA plus, s.r.o.</t>
  </si>
  <si>
    <t>Železničná 363</t>
  </si>
  <si>
    <t>03.10.2012</t>
  </si>
  <si>
    <t>SK58731200015</t>
  </si>
  <si>
    <t>31417221</t>
  </si>
  <si>
    <t>DDK SLOVAKIA, spol. s.r.o.</t>
  </si>
  <si>
    <t>SK58711200008</t>
  </si>
  <si>
    <t>31445837</t>
  </si>
  <si>
    <t>Deák, spol. s r.o.</t>
  </si>
  <si>
    <t>Veľká Mača</t>
  </si>
  <si>
    <t>Veľká Mača 1122</t>
  </si>
  <si>
    <t>28.09.2012</t>
  </si>
  <si>
    <t>SK60691100027</t>
  </si>
  <si>
    <t>30224349</t>
  </si>
  <si>
    <t>Decon, spol. s r.o.</t>
  </si>
  <si>
    <t>Dolné Rudiny 31</t>
  </si>
  <si>
    <t>SK58001700008</t>
  </si>
  <si>
    <t>51032171</t>
  </si>
  <si>
    <t>DEFRUT, s.r.o.</t>
  </si>
  <si>
    <t>Horné Orešany</t>
  </si>
  <si>
    <t>Dolné záhumnie 756/20</t>
  </si>
  <si>
    <t>19.09.2017</t>
  </si>
  <si>
    <t>SK61551100001</t>
  </si>
  <si>
    <t>45652210</t>
  </si>
  <si>
    <t>Delicia Destilería, s.r.o.</t>
  </si>
  <si>
    <t>Hurbanovo</t>
  </si>
  <si>
    <t>Holanovo 1</t>
  </si>
  <si>
    <t>13.05.2011</t>
  </si>
  <si>
    <t>SK61551100002</t>
  </si>
  <si>
    <t>18.05.2011</t>
  </si>
  <si>
    <t>SK52001500024</t>
  </si>
  <si>
    <t>45294186</t>
  </si>
  <si>
    <t>DELLORO, s. r. o.</t>
  </si>
  <si>
    <t>Panónska cesta 34</t>
  </si>
  <si>
    <t>09.07.2015</t>
  </si>
  <si>
    <t>SK66711500002</t>
  </si>
  <si>
    <t>36650871</t>
  </si>
  <si>
    <t>Delta Electronics (Slovakia), s.r.o.</t>
  </si>
  <si>
    <t>Priemyselná 4600/1</t>
  </si>
  <si>
    <t>07.10.2015</t>
  </si>
  <si>
    <t>SK58741100010</t>
  </si>
  <si>
    <t>45309043</t>
  </si>
  <si>
    <t>DELTA GREEN ENERGY, s.r.o.</t>
  </si>
  <si>
    <t>Paulínska 24</t>
  </si>
  <si>
    <t>23.08.2011</t>
  </si>
  <si>
    <t>SK66671000003</t>
  </si>
  <si>
    <t>31592601</t>
  </si>
  <si>
    <t>DELTA SYSTÉM, a.s.</t>
  </si>
  <si>
    <t>Handlová</t>
  </si>
  <si>
    <t>Sama Chalupku č.6</t>
  </si>
  <si>
    <t>21.06.2010</t>
  </si>
  <si>
    <t>SK62631100041</t>
  </si>
  <si>
    <t>44933363</t>
  </si>
  <si>
    <t>DELTASOLAR s. r. o.</t>
  </si>
  <si>
    <t>Plzenská 2</t>
  </si>
  <si>
    <t>SK56001400031</t>
  </si>
  <si>
    <t>Dembický Andrej, JUDr.</t>
  </si>
  <si>
    <t>Bohdanovce</t>
  </si>
  <si>
    <t>20.11.2014</t>
  </si>
  <si>
    <t>SK52741200064</t>
  </si>
  <si>
    <t>11697563</t>
  </si>
  <si>
    <t>Denis ŠVASTA B &amp; D INTEGRAL</t>
  </si>
  <si>
    <t>Vajanského 22</t>
  </si>
  <si>
    <t>09.05.2012</t>
  </si>
  <si>
    <t>SK52741200055</t>
  </si>
  <si>
    <t>35978686</t>
  </si>
  <si>
    <t>Derbex, a.s.</t>
  </si>
  <si>
    <t>Korzo Bélu Bartóka 12</t>
  </si>
  <si>
    <t>SK66651200012</t>
  </si>
  <si>
    <t>46067019</t>
  </si>
  <si>
    <t>DESAL s.r.o.</t>
  </si>
  <si>
    <t>Dolný Lieskov</t>
  </si>
  <si>
    <t>02.10.2012</t>
  </si>
  <si>
    <t>SK53641100005</t>
  </si>
  <si>
    <t>44820747</t>
  </si>
  <si>
    <t>DESTILA - M, spol. s r.o.</t>
  </si>
  <si>
    <t>Dargov</t>
  </si>
  <si>
    <t>Nová 198/30</t>
  </si>
  <si>
    <t>29.06.2011</t>
  </si>
  <si>
    <t>SK66010400018</t>
  </si>
  <si>
    <t>34151753</t>
  </si>
  <si>
    <t>Destila T, s.r.o.</t>
  </si>
  <si>
    <t>Šoltésovej 1724/11</t>
  </si>
  <si>
    <t>13.08.2004</t>
  </si>
  <si>
    <t>SK52001000073</t>
  </si>
  <si>
    <t>45246696</t>
  </si>
  <si>
    <t>DESTINY FINANCE, s. r. o.</t>
  </si>
  <si>
    <t>22.11.2010</t>
  </si>
  <si>
    <t>SK56521300002</t>
  </si>
  <si>
    <t>42241189</t>
  </si>
  <si>
    <t>Detská železnica Košice</t>
  </si>
  <si>
    <t>Košice - Sídlisko Ťahanovce</t>
  </si>
  <si>
    <t>Aténska 15</t>
  </si>
  <si>
    <t>05.04.2013</t>
  </si>
  <si>
    <t>SK52741200012</t>
  </si>
  <si>
    <t>34109099</t>
  </si>
  <si>
    <t>Development In Slovak Investments, s.r.o.</t>
  </si>
  <si>
    <t>Myslenická 2/C/4660</t>
  </si>
  <si>
    <t>SK60652300004</t>
  </si>
  <si>
    <t>44905017</t>
  </si>
  <si>
    <t>DEXOLL, s. r. o.</t>
  </si>
  <si>
    <t>Kysucké Nové Mesto</t>
  </si>
  <si>
    <t>Kukučínova 573</t>
  </si>
  <si>
    <t>SK60652300005</t>
  </si>
  <si>
    <t>SK66712300001</t>
  </si>
  <si>
    <t>36121037</t>
  </si>
  <si>
    <t>DF Partner s.r.o. Organizačná zložka zahraničnej osoby</t>
  </si>
  <si>
    <t>Šoltésovej 346/1</t>
  </si>
  <si>
    <t>SK66712300002</t>
  </si>
  <si>
    <t>SK52000800087</t>
  </si>
  <si>
    <t>44133863</t>
  </si>
  <si>
    <t>DFD Trading, spol. s r. o.</t>
  </si>
  <si>
    <t>Bratislava - Jarovce</t>
  </si>
  <si>
    <t>Chotárna 740/30</t>
  </si>
  <si>
    <t>Prevádzkovateľ daňového skladu pre zahraničných zástupcov</t>
  </si>
  <si>
    <t>SK52001300017</t>
  </si>
  <si>
    <t>18.04.2013</t>
  </si>
  <si>
    <t>07.02.2012</t>
  </si>
  <si>
    <t>SK52001000084</t>
  </si>
  <si>
    <t>44663382</t>
  </si>
  <si>
    <t>DG-energy, a. s.</t>
  </si>
  <si>
    <t>Slávičie údolie 6</t>
  </si>
  <si>
    <t>09.12.2010</t>
  </si>
  <si>
    <t>SK52741200063</t>
  </si>
  <si>
    <t>35887974</t>
  </si>
  <si>
    <t>DH Landscape Invest, s.r.o.</t>
  </si>
  <si>
    <t>SK51001400005</t>
  </si>
  <si>
    <t>46920951</t>
  </si>
  <si>
    <t>DHN COMPANY s.r.o.</t>
  </si>
  <si>
    <t>Kokava nad Rimavicou</t>
  </si>
  <si>
    <t>Hviezdoslavova 503/8</t>
  </si>
  <si>
    <t>27.06.2014</t>
  </si>
  <si>
    <t>SK61001300027</t>
  </si>
  <si>
    <t>44293089</t>
  </si>
  <si>
    <t>DIAMANT FUNDUS, a. s.</t>
  </si>
  <si>
    <t>Gbelce</t>
  </si>
  <si>
    <t>Búčska cesta 979</t>
  </si>
  <si>
    <t>SK56001900007</t>
  </si>
  <si>
    <t>31670512</t>
  </si>
  <si>
    <t>DIAMANT s.r.o.</t>
  </si>
  <si>
    <t>Košice 1</t>
  </si>
  <si>
    <t>Bankov 1360/13</t>
  </si>
  <si>
    <t>21.11.2019</t>
  </si>
  <si>
    <t>SK61821200001</t>
  </si>
  <si>
    <t>34139168</t>
  </si>
  <si>
    <t>Diami, s.r.o.</t>
  </si>
  <si>
    <t>Jánošíkova 1322/2</t>
  </si>
  <si>
    <t>SK52741900003</t>
  </si>
  <si>
    <t>Digital Charging Solutions GmbH</t>
  </si>
  <si>
    <t>Mníchov</t>
  </si>
  <si>
    <t>Lyonel-Feininger-Strasse 26</t>
  </si>
  <si>
    <t>18.02.2019</t>
  </si>
  <si>
    <t>SK58001200013</t>
  </si>
  <si>
    <t>44976321</t>
  </si>
  <si>
    <t>Diligens Telum, spol. s r.o.</t>
  </si>
  <si>
    <t>Mierovo</t>
  </si>
  <si>
    <t>78. VO</t>
  </si>
  <si>
    <t>27.06.2012</t>
  </si>
  <si>
    <t>SK62630800022</t>
  </si>
  <si>
    <t>44261021</t>
  </si>
  <si>
    <t>Dimitroff, spol. s r.o.</t>
  </si>
  <si>
    <t>Sabinovská 12</t>
  </si>
  <si>
    <t>22.09.2008</t>
  </si>
  <si>
    <t>06.12.2011</t>
  </si>
  <si>
    <t>SK60651200008</t>
  </si>
  <si>
    <t>36389854</t>
  </si>
  <si>
    <t>DINEX, spol. s.r.o.</t>
  </si>
  <si>
    <t>Stará Bystrica</t>
  </si>
  <si>
    <t>Stará Bystrica  12</t>
  </si>
  <si>
    <t>07.12.2012</t>
  </si>
  <si>
    <t>SK52001900015</t>
  </si>
  <si>
    <t>52183289</t>
  </si>
  <si>
    <t>DIPISI s. r. o.</t>
  </si>
  <si>
    <t>Vígľašská   21</t>
  </si>
  <si>
    <t>02.05.2019</t>
  </si>
  <si>
    <t>SK52010400057</t>
  </si>
  <si>
    <t>31439225</t>
  </si>
  <si>
    <t>DIPLOMAT, s.r.o.</t>
  </si>
  <si>
    <t>Plavecké Podhradie</t>
  </si>
  <si>
    <t>209</t>
  </si>
  <si>
    <t>SK56711900001</t>
  </si>
  <si>
    <t>44541473</t>
  </si>
  <si>
    <t>Diskonto s.r.o.</t>
  </si>
  <si>
    <t>Spišský Štvrtok</t>
  </si>
  <si>
    <t>Osloboditeľov 71/57</t>
  </si>
  <si>
    <t>09.10.2019</t>
  </si>
  <si>
    <t>SK56711700001</t>
  </si>
  <si>
    <t>13.12.2017</t>
  </si>
  <si>
    <t>SK52741900023</t>
  </si>
  <si>
    <t>36292745</t>
  </si>
  <si>
    <t>DISPEX, s.r.o.</t>
  </si>
  <si>
    <t>Mlynské Nivy 56</t>
  </si>
  <si>
    <t>13.11.2019</t>
  </si>
  <si>
    <t>SK58001600001</t>
  </si>
  <si>
    <t>36705691</t>
  </si>
  <si>
    <t>Distrib Capital, s.r.o.</t>
  </si>
  <si>
    <t>Potočná 8204/19</t>
  </si>
  <si>
    <t>21.03.2016</t>
  </si>
  <si>
    <t>SK52000800215</t>
  </si>
  <si>
    <t>21.12.2010</t>
  </si>
  <si>
    <t>SK51721100023</t>
  </si>
  <si>
    <t>45944733</t>
  </si>
  <si>
    <t>DITERGO, s.r.o.</t>
  </si>
  <si>
    <t>08.09.2011</t>
  </si>
  <si>
    <t>SK51721100024</t>
  </si>
  <si>
    <t>SK62621500001</t>
  </si>
  <si>
    <t>36707236</t>
  </si>
  <si>
    <t>DITREIT, s.r.o.</t>
  </si>
  <si>
    <t>Boženy Němcovej 1160</t>
  </si>
  <si>
    <t>17.02.2015</t>
  </si>
  <si>
    <t>SK53611400007</t>
  </si>
  <si>
    <t>36675733</t>
  </si>
  <si>
    <t>DITTEL spol. s r.o.</t>
  </si>
  <si>
    <t>Tušice</t>
  </si>
  <si>
    <t>25.11.2014</t>
  </si>
  <si>
    <t>SK66651000008</t>
  </si>
  <si>
    <t>31588930</t>
  </si>
  <si>
    <t>DIVKO, s.r.o.</t>
  </si>
  <si>
    <t>Podmostie 1</t>
  </si>
  <si>
    <t>16.12.2010</t>
  </si>
  <si>
    <t>SK66650800004</t>
  </si>
  <si>
    <t>SK60761200007</t>
  </si>
  <si>
    <t>46344586</t>
  </si>
  <si>
    <t>DKL-Trans. s.r.o.</t>
  </si>
  <si>
    <t>Rabča</t>
  </si>
  <si>
    <t>Ferletová 1111/2</t>
  </si>
  <si>
    <t>SK66671400005</t>
  </si>
  <si>
    <t>36359815</t>
  </si>
  <si>
    <t>DK-STAV SK, s.r.o.</t>
  </si>
  <si>
    <t>Lehota pod Vtáčnikom</t>
  </si>
  <si>
    <t>Suchý Potok 564/5</t>
  </si>
  <si>
    <t>16.10.2014</t>
  </si>
  <si>
    <t>SK61001200026</t>
  </si>
  <si>
    <t>44425724</t>
  </si>
  <si>
    <t>DL GARANT s.r.o.</t>
  </si>
  <si>
    <t>Kostolná 18</t>
  </si>
  <si>
    <t>23.04.2012</t>
  </si>
  <si>
    <t>SK58001900002</t>
  </si>
  <si>
    <t>51984164</t>
  </si>
  <si>
    <t>DL retail, s. r. o.</t>
  </si>
  <si>
    <t>Ľudovíta Stárka 2614</t>
  </si>
  <si>
    <t>25.02.2019</t>
  </si>
  <si>
    <t>SK66002200004</t>
  </si>
  <si>
    <t>48253651</t>
  </si>
  <si>
    <t>DL tobacco, s.r.o.</t>
  </si>
  <si>
    <t>15.07.2022</t>
  </si>
  <si>
    <t>SK66001600001</t>
  </si>
  <si>
    <t>21.01.2016</t>
  </si>
  <si>
    <t>11.07.2016</t>
  </si>
  <si>
    <t>SK56521900003</t>
  </si>
  <si>
    <t>44642768</t>
  </si>
  <si>
    <t>DMC A.V. Plus, s.r.o.</t>
  </si>
  <si>
    <t>Čordákova 27</t>
  </si>
  <si>
    <t>21.02.2019</t>
  </si>
  <si>
    <t>SK66651100006</t>
  </si>
  <si>
    <t>36322920</t>
  </si>
  <si>
    <t>DMi TRADE, a.s.</t>
  </si>
  <si>
    <t>Dohňany</t>
  </si>
  <si>
    <t>Dohňany 464</t>
  </si>
  <si>
    <t>13.01.2011</t>
  </si>
  <si>
    <t>SK52741200099</t>
  </si>
  <si>
    <t>46712828</t>
  </si>
  <si>
    <t>DMONTANA, s.r.o.</t>
  </si>
  <si>
    <t>SK56522100002</t>
  </si>
  <si>
    <t>53911407</t>
  </si>
  <si>
    <t>DMR21 s.r.o.</t>
  </si>
  <si>
    <t>Branisková 1228/10</t>
  </si>
  <si>
    <t>19.10.2021</t>
  </si>
  <si>
    <t>SK66721200004</t>
  </si>
  <si>
    <t>36298956</t>
  </si>
  <si>
    <t>DMV - INVEST, v.o.s.</t>
  </si>
  <si>
    <t>Chynorany</t>
  </si>
  <si>
    <t>Topoľová cesta 835/2</t>
  </si>
  <si>
    <t>16.02.2012</t>
  </si>
  <si>
    <t>SK66711900001</t>
  </si>
  <si>
    <t>36317918</t>
  </si>
  <si>
    <t>DNV ENERGO, a.s.</t>
  </si>
  <si>
    <t>Lieskovec 803/80</t>
  </si>
  <si>
    <t>07.11.2019</t>
  </si>
  <si>
    <t>SK66710800009</t>
  </si>
  <si>
    <t>SK66671800001</t>
  </si>
  <si>
    <t>51151324</t>
  </si>
  <si>
    <t>DODOAUTO s.r.o.</t>
  </si>
  <si>
    <t>Nad Lomom 26/A</t>
  </si>
  <si>
    <t>25.01.2018</t>
  </si>
  <si>
    <t>SK62731800004</t>
  </si>
  <si>
    <t>50685937</t>
  </si>
  <si>
    <t>DODOLI s.r.o.</t>
  </si>
  <si>
    <t>Slovenská Ves</t>
  </si>
  <si>
    <t>Slovenská Ves 301</t>
  </si>
  <si>
    <t>09.07.2018</t>
  </si>
  <si>
    <t>SK60731100004</t>
  </si>
  <si>
    <t>Doležal Pavel, Ing.</t>
  </si>
  <si>
    <t>Vavrišovo</t>
  </si>
  <si>
    <t>Tatranská ulica 140/148</t>
  </si>
  <si>
    <t>10.05.2011</t>
  </si>
  <si>
    <t>SK60781300008</t>
  </si>
  <si>
    <t>31594786</t>
  </si>
  <si>
    <t>DOLVAP, s.r.o.</t>
  </si>
  <si>
    <t>Varín</t>
  </si>
  <si>
    <t>14.04.2008</t>
  </si>
  <si>
    <t>SK60781300009</t>
  </si>
  <si>
    <t>SK56001500019</t>
  </si>
  <si>
    <t>44212984</t>
  </si>
  <si>
    <t>DOM SLUŽIEB s.r.o.</t>
  </si>
  <si>
    <t>27.05.2015</t>
  </si>
  <si>
    <t>SK52001400055</t>
  </si>
  <si>
    <t>43827861</t>
  </si>
  <si>
    <t>Domenico Cigar, s. r. o.</t>
  </si>
  <si>
    <t>Gogoľova 18</t>
  </si>
  <si>
    <t>Registrovaný odosielateľ</t>
  </si>
  <si>
    <t>12.11.2014</t>
  </si>
  <si>
    <t>SK52001400054</t>
  </si>
  <si>
    <t>20.07.2015</t>
  </si>
  <si>
    <t>07.08.2019</t>
  </si>
  <si>
    <t>SK60731300001</t>
  </si>
  <si>
    <t>31623531</t>
  </si>
  <si>
    <t>DomSTAV, spol.s r.o.</t>
  </si>
  <si>
    <t>Bystrická cesta 64</t>
  </si>
  <si>
    <t>SK56001200026</t>
  </si>
  <si>
    <t>36588776</t>
  </si>
  <si>
    <t>DOMVIA, s.r.o.</t>
  </si>
  <si>
    <t>Tajovského 5</t>
  </si>
  <si>
    <t>06.03.2012</t>
  </si>
  <si>
    <t>SK52001000060</t>
  </si>
  <si>
    <t>31359248</t>
  </si>
  <si>
    <t>DONAUCHEM s. r. o.</t>
  </si>
  <si>
    <t>Stavbárska 6109/2</t>
  </si>
  <si>
    <t>06.10.2010</t>
  </si>
  <si>
    <t>SK60651300005</t>
  </si>
  <si>
    <t>36008184</t>
  </si>
  <si>
    <t>DOPRAVA A SLUŽBY K &amp; T, spol. s r.o.</t>
  </si>
  <si>
    <t>Horelica 13</t>
  </si>
  <si>
    <t>27.09.2013</t>
  </si>
  <si>
    <t>SK52000800074</t>
  </si>
  <si>
    <t>00492736</t>
  </si>
  <si>
    <t>Dopravný podnik Bratislava, akciová spoločnosť</t>
  </si>
  <si>
    <t>Olejkárska 1</t>
  </si>
  <si>
    <t>27.05.2008</t>
  </si>
  <si>
    <t>SK51640800023</t>
  </si>
  <si>
    <t>36016411</t>
  </si>
  <si>
    <t>Dopravný podnik mesta Banská Bystrica, a.s.</t>
  </si>
  <si>
    <t>Kremnička 53</t>
  </si>
  <si>
    <t>04.04.2008</t>
  </si>
  <si>
    <t>SK56640800006</t>
  </si>
  <si>
    <t>31701914</t>
  </si>
  <si>
    <t>Dopravný podnik mesta Košice, akciová spoločnosť</t>
  </si>
  <si>
    <t>Bardejovská 6</t>
  </si>
  <si>
    <t>09.05.2008</t>
  </si>
  <si>
    <t>SK62630800010</t>
  </si>
  <si>
    <t>31718922</t>
  </si>
  <si>
    <t>Dopravný podnik mesta Prešov, akciová spoločnosť</t>
  </si>
  <si>
    <t>Bardejovská 7</t>
  </si>
  <si>
    <t>13.05.2008</t>
  </si>
  <si>
    <t>SK60690800029</t>
  </si>
  <si>
    <t>36007099</t>
  </si>
  <si>
    <t>Dopravný podnik mesta Žiliny s.r.o.</t>
  </si>
  <si>
    <t>Kvačalova 2</t>
  </si>
  <si>
    <t>15.07.2008</t>
  </si>
  <si>
    <t>SK62631100021</t>
  </si>
  <si>
    <t>Dorko Ján, Ing.</t>
  </si>
  <si>
    <t>Vysoké Tatry</t>
  </si>
  <si>
    <t>Tatranské Matliare 2</t>
  </si>
  <si>
    <t>30.08.2011</t>
  </si>
  <si>
    <t>SK51642100002</t>
  </si>
  <si>
    <t>53105630</t>
  </si>
  <si>
    <t>do.vi s. r. o.</t>
  </si>
  <si>
    <t>Lučatín</t>
  </si>
  <si>
    <t>Lučatín 223</t>
  </si>
  <si>
    <t>03.05.2021</t>
  </si>
  <si>
    <t>SK60001300002</t>
  </si>
  <si>
    <t>45650535</t>
  </si>
  <si>
    <t>dp Company s.r.o.</t>
  </si>
  <si>
    <t>Liptovské Kľačany</t>
  </si>
  <si>
    <t>Liptovské Kľačany 33</t>
  </si>
  <si>
    <t>12.06.2013</t>
  </si>
  <si>
    <t>SK60731200019</t>
  </si>
  <si>
    <t>13.11.2012</t>
  </si>
  <si>
    <t>SK56001100049</t>
  </si>
  <si>
    <t>36210820</t>
  </si>
  <si>
    <t>DPA HOLDING, s.r.o.</t>
  </si>
  <si>
    <t>Krivá 21</t>
  </si>
  <si>
    <t>14.07.2011</t>
  </si>
  <si>
    <t>SK60782300017</t>
  </si>
  <si>
    <t>51859408</t>
  </si>
  <si>
    <t>Dr. Hunger s.r.o.</t>
  </si>
  <si>
    <t>Trnavská 1358/16</t>
  </si>
  <si>
    <t>08.03.2023</t>
  </si>
  <si>
    <t>SK60761200005</t>
  </si>
  <si>
    <t>32277369</t>
  </si>
  <si>
    <t>Dr. Janka Fedorová FK METAL</t>
  </si>
  <si>
    <t>Oravská Poruba</t>
  </si>
  <si>
    <t>Oravská Poruba 280</t>
  </si>
  <si>
    <t>SK52001900036</t>
  </si>
  <si>
    <t>52096530</t>
  </si>
  <si>
    <t>DR THEISS SK s.r.o.</t>
  </si>
  <si>
    <t>Ivanka pri Dunaji</t>
  </si>
  <si>
    <t>Nádražná 1665/34</t>
  </si>
  <si>
    <t>10.12.2019</t>
  </si>
  <si>
    <t>SK61001200042</t>
  </si>
  <si>
    <t>36326381</t>
  </si>
  <si>
    <t>DREVITAL, s.r.o.</t>
  </si>
  <si>
    <t>Topoľčany</t>
  </si>
  <si>
    <t>Jurkovičova 2380</t>
  </si>
  <si>
    <t>20.09.2012</t>
  </si>
  <si>
    <t>SK61551800002</t>
  </si>
  <si>
    <t>36707724</t>
  </si>
  <si>
    <t>DREVOPROJEKT Komárno, s.r.o.</t>
  </si>
  <si>
    <t>Hlavná 25</t>
  </si>
  <si>
    <t>11.06.2018</t>
  </si>
  <si>
    <t>SK61001100018</t>
  </si>
  <si>
    <t>13.07.2011</t>
  </si>
  <si>
    <t>SK61552000004</t>
  </si>
  <si>
    <t>SK56651400001</t>
  </si>
  <si>
    <t>36579157</t>
  </si>
  <si>
    <t>DRIEŇ, spol. s r.o.</t>
  </si>
  <si>
    <t>Gemerská Poloma</t>
  </si>
  <si>
    <t>Námestie SNP 36/11</t>
  </si>
  <si>
    <t>SK58002000012</t>
  </si>
  <si>
    <t>46492682</t>
  </si>
  <si>
    <t>DRINK DS, s.r.o.</t>
  </si>
  <si>
    <t>Malodvornícka 208</t>
  </si>
  <si>
    <t>18.12.2020</t>
  </si>
  <si>
    <t>SK56711200001</t>
  </si>
  <si>
    <t>46649719</t>
  </si>
  <si>
    <t>DRINKS Slovakia s.r.o.</t>
  </si>
  <si>
    <t>Duklianska 1918/53</t>
  </si>
  <si>
    <t>SK60632300005</t>
  </si>
  <si>
    <t>44914997</t>
  </si>
  <si>
    <t>DR-LAB, s.r.o.</t>
  </si>
  <si>
    <t>Československej armády 3</t>
  </si>
  <si>
    <t>21.01.2023</t>
  </si>
  <si>
    <t>SK52000900036</t>
  </si>
  <si>
    <t>36242128</t>
  </si>
  <si>
    <t>DRON Industries s.r.o.</t>
  </si>
  <si>
    <t>Mliečany 147</t>
  </si>
  <si>
    <t>SK60731200014</t>
  </si>
  <si>
    <t>Droppa Pavel</t>
  </si>
  <si>
    <t>Gôtovany</t>
  </si>
  <si>
    <t>31.07.2012</t>
  </si>
  <si>
    <t>SK51611200003</t>
  </si>
  <si>
    <t>36033863</t>
  </si>
  <si>
    <t>DRU a.s.</t>
  </si>
  <si>
    <t xml:space="preserve">Zvolen </t>
  </si>
  <si>
    <t>Strážska cesta 8700/6</t>
  </si>
  <si>
    <t>26.01.2012</t>
  </si>
  <si>
    <t>SK60690800002</t>
  </si>
  <si>
    <t>36671509</t>
  </si>
  <si>
    <t>Druhá prenosová, s.r.o.</t>
  </si>
  <si>
    <t>Bojnice</t>
  </si>
  <si>
    <t>Kolonáda Bojnice 944</t>
  </si>
  <si>
    <t>07.04.2008</t>
  </si>
  <si>
    <t>SK56001100013</t>
  </si>
  <si>
    <t>45312681</t>
  </si>
  <si>
    <t>Druhá slnečná s.r.o.</t>
  </si>
  <si>
    <t>SK60762100003</t>
  </si>
  <si>
    <t>53039963</t>
  </si>
  <si>
    <t>DRUMA DK s.r.o.</t>
  </si>
  <si>
    <t>Pucov</t>
  </si>
  <si>
    <t>Pucov 68</t>
  </si>
  <si>
    <t>03.09.2021</t>
  </si>
  <si>
    <t>SK66650500007</t>
  </si>
  <si>
    <t>00650935</t>
  </si>
  <si>
    <t>Družstevná ovocná pálenica Streženice</t>
  </si>
  <si>
    <t>Streženice</t>
  </si>
  <si>
    <t>Cintorínska 176</t>
  </si>
  <si>
    <t>04.11.2004</t>
  </si>
  <si>
    <t>SK51721900003</t>
  </si>
  <si>
    <t>36041351</t>
  </si>
  <si>
    <t>Družstvo Agrospol, družstvo</t>
  </si>
  <si>
    <t>Boľkovce 228</t>
  </si>
  <si>
    <t>20.12.2019</t>
  </si>
  <si>
    <t>SK51722000008</t>
  </si>
  <si>
    <t>SK51721100003</t>
  </si>
  <si>
    <t>16.05.2011</t>
  </si>
  <si>
    <t>SK58611700002</t>
  </si>
  <si>
    <t>36233510</t>
  </si>
  <si>
    <t>DS - CAR, s.r.o.</t>
  </si>
  <si>
    <t>Hlavná 49/21</t>
  </si>
  <si>
    <t>SK58731600002</t>
  </si>
  <si>
    <t>46919023</t>
  </si>
  <si>
    <t>D&amp;S, s.r.o.</t>
  </si>
  <si>
    <t>Čulenova 950/1</t>
  </si>
  <si>
    <t>07.04.2016</t>
  </si>
  <si>
    <t>SK51611400003</t>
  </si>
  <si>
    <t>44708602</t>
  </si>
  <si>
    <t>D-Staving-ML s.r.o.</t>
  </si>
  <si>
    <t>Šoltésovej 17</t>
  </si>
  <si>
    <t>SK60782200005</t>
  </si>
  <si>
    <t>54596661</t>
  </si>
  <si>
    <t>DT Energy Trade, spol. s r. o.</t>
  </si>
  <si>
    <t>Teplička nad Váhom</t>
  </si>
  <si>
    <t>Na rybník 947</t>
  </si>
  <si>
    <t>14.11.2022</t>
  </si>
  <si>
    <t>SK61000800053</t>
  </si>
  <si>
    <t>36519251</t>
  </si>
  <si>
    <t>DUCHONKA, s.r.o.</t>
  </si>
  <si>
    <t>Prašice</t>
  </si>
  <si>
    <t xml:space="preserve">1. mája 205 </t>
  </si>
  <si>
    <t>SK58710500004</t>
  </si>
  <si>
    <t>36518751</t>
  </si>
  <si>
    <t>DUFREX, s.r.o.</t>
  </si>
  <si>
    <t>Podzáhradná 1238/127</t>
  </si>
  <si>
    <t>16.07.2004</t>
  </si>
  <si>
    <t>SK58742300022</t>
  </si>
  <si>
    <t>36267848</t>
  </si>
  <si>
    <t>DUPOS INVEST, a.s.</t>
  </si>
  <si>
    <t>Tamaškovičova 17/2742</t>
  </si>
  <si>
    <t>23.01.2023</t>
  </si>
  <si>
    <t>SK61650600002</t>
  </si>
  <si>
    <t>35826487</t>
  </si>
  <si>
    <t>Duslo, a.s.</t>
  </si>
  <si>
    <t>Administratívna budova, ev. č. 1236</t>
  </si>
  <si>
    <t>30.06.2006</t>
  </si>
  <si>
    <t>SK61821300017</t>
  </si>
  <si>
    <t>23.06.2008</t>
  </si>
  <si>
    <t>SK61821300019</t>
  </si>
  <si>
    <t>SK61821300020</t>
  </si>
  <si>
    <t>30.06.2008</t>
  </si>
  <si>
    <t>SK61821300018</t>
  </si>
  <si>
    <t>SK61821300003</t>
  </si>
  <si>
    <t>47333341</t>
  </si>
  <si>
    <t>Duslo Energy, s.r.o.</t>
  </si>
  <si>
    <t>Administratívna budova ev. č. 1236</t>
  </si>
  <si>
    <t>14.08.2013</t>
  </si>
  <si>
    <t>SK52741300076</t>
  </si>
  <si>
    <t>14054591</t>
  </si>
  <si>
    <t>Dušan Hajduk</t>
  </si>
  <si>
    <t>Trnavská 44</t>
  </si>
  <si>
    <t>23.08.2013</t>
  </si>
  <si>
    <t>SK51771700001</t>
  </si>
  <si>
    <t>33320411</t>
  </si>
  <si>
    <t>Dušan Lupták - Uhoľné sklady</t>
  </si>
  <si>
    <t>Kapitána Nálepku 553/20</t>
  </si>
  <si>
    <t>12.01.2017</t>
  </si>
  <si>
    <t>SK56001500010</t>
  </si>
  <si>
    <t>10767118</t>
  </si>
  <si>
    <t>Dušan Olejník</t>
  </si>
  <si>
    <t>Hlavná 35</t>
  </si>
  <si>
    <t>SK51002100002</t>
  </si>
  <si>
    <t>40041344</t>
  </si>
  <si>
    <t>Dušan Tulipán ml.</t>
  </si>
  <si>
    <t>Banská Štiavnica</t>
  </si>
  <si>
    <t>Ladislava Exnára 857/9A</t>
  </si>
  <si>
    <t>01.06.2021</t>
  </si>
  <si>
    <t>SK52002300005</t>
  </si>
  <si>
    <t>54639484</t>
  </si>
  <si>
    <t>DUTY FREE HELIOS s. r. o.</t>
  </si>
  <si>
    <t>Ligurčeková 25147/8</t>
  </si>
  <si>
    <t>SK52741400037</t>
  </si>
  <si>
    <t>DXT Commodities SA</t>
  </si>
  <si>
    <t>Lugano</t>
  </si>
  <si>
    <t>Via Trevano 2a</t>
  </si>
  <si>
    <t>03.09.2014</t>
  </si>
  <si>
    <t>SK52741400023</t>
  </si>
  <si>
    <t>21.05.2014</t>
  </si>
  <si>
    <t>SK52741900016</t>
  </si>
  <si>
    <t>DXT International S.A.</t>
  </si>
  <si>
    <t>rue Guillaume Schneider 6</t>
  </si>
  <si>
    <t>04.10.2019</t>
  </si>
  <si>
    <t>SK61822300005</t>
  </si>
  <si>
    <t>18049397</t>
  </si>
  <si>
    <t>DYNAMAX, s.r.o.</t>
  </si>
  <si>
    <t>Alekšince</t>
  </si>
  <si>
    <t>16.02.2023</t>
  </si>
  <si>
    <t>SK61001700001</t>
  </si>
  <si>
    <t>06.02.2017</t>
  </si>
  <si>
    <t>SK61822300009</t>
  </si>
  <si>
    <t>SK52742300079</t>
  </si>
  <si>
    <t>35788372</t>
  </si>
  <si>
    <t>DŽEVAIR PLUS, spol. s r.o.</t>
  </si>
  <si>
    <t>Eisnerova 50</t>
  </si>
  <si>
    <t>SK62631300004</t>
  </si>
  <si>
    <t>Džupir Dušan, Ing.</t>
  </si>
  <si>
    <t>Orechová 3545/11</t>
  </si>
  <si>
    <t>24.04.2013</t>
  </si>
  <si>
    <t>SK66731400001</t>
  </si>
  <si>
    <t>00586374</t>
  </si>
  <si>
    <t>"E K O P R O G R E S" - výrobné družstvo</t>
  </si>
  <si>
    <t xml:space="preserve">Trenčín </t>
  </si>
  <si>
    <t xml:space="preserve">Zamarovská 260, Zamarovce </t>
  </si>
  <si>
    <t>03.02.2014</t>
  </si>
  <si>
    <t>SK52742300136</t>
  </si>
  <si>
    <t>45257256</t>
  </si>
  <si>
    <t>E OIL, s. r. o.</t>
  </si>
  <si>
    <t>Miletičova 25</t>
  </si>
  <si>
    <t>17.03.2023</t>
  </si>
  <si>
    <t>SK52002200022</t>
  </si>
  <si>
    <t>35700891</t>
  </si>
  <si>
    <t>EAA -OIL SLOVENSKO s. r. o.</t>
  </si>
  <si>
    <t>Dvojkrížna 45</t>
  </si>
  <si>
    <t>06.07.2022</t>
  </si>
  <si>
    <t>SK52742200026</t>
  </si>
  <si>
    <t>46384006</t>
  </si>
  <si>
    <t>EAPD development s.r.o.</t>
  </si>
  <si>
    <t>Fialková 8</t>
  </si>
  <si>
    <t>SK52742000046</t>
  </si>
  <si>
    <t>EASTERN ENERGY SOLUTION d.o.o.</t>
  </si>
  <si>
    <t>Ľubľana-Šentvid</t>
  </si>
  <si>
    <t>Ulica Jožeta Jame 12</t>
  </si>
  <si>
    <t>08.06.2020</t>
  </si>
  <si>
    <t>SK52742000047</t>
  </si>
  <si>
    <t>SK60001000001</t>
  </si>
  <si>
    <t>45433151</t>
  </si>
  <si>
    <t>easy drinks Slovakia, spol. s r.o.</t>
  </si>
  <si>
    <t>Bratislava-Petržalka</t>
  </si>
  <si>
    <t>Betliarska 22</t>
  </si>
  <si>
    <t>13.04.2010</t>
  </si>
  <si>
    <t>SK61010400027</t>
  </si>
  <si>
    <t>34116826</t>
  </si>
  <si>
    <t>EBAC, spol. s r.o.</t>
  </si>
  <si>
    <t>Levická cesta 3</t>
  </si>
  <si>
    <t>05.05.2004</t>
  </si>
  <si>
    <t>SK61822300019</t>
  </si>
  <si>
    <t>06.03.2023</t>
  </si>
  <si>
    <t>SK61822300018</t>
  </si>
  <si>
    <t>SK52741300049</t>
  </si>
  <si>
    <t>44723440</t>
  </si>
  <si>
    <t>E-BioGroup, spol. s r. o.</t>
  </si>
  <si>
    <t>Budyšínska 36</t>
  </si>
  <si>
    <t>SK52741100079</t>
  </si>
  <si>
    <t>45257981</t>
  </si>
  <si>
    <t>ECO - PROGRAM SLOVAKIA s. r. o.</t>
  </si>
  <si>
    <t>SK52731100040</t>
  </si>
  <si>
    <t>45612251</t>
  </si>
  <si>
    <t>Eco Plan 2 s.r.o.</t>
  </si>
  <si>
    <t>27.07.2011</t>
  </si>
  <si>
    <t>SK61552000006</t>
  </si>
  <si>
    <t>45958912</t>
  </si>
  <si>
    <t>ECO PWR, s. r. o.</t>
  </si>
  <si>
    <t>Dunajské nábrežie 10</t>
  </si>
  <si>
    <t>SK61001300009</t>
  </si>
  <si>
    <t>04.03.2013</t>
  </si>
  <si>
    <t>SK61001300004</t>
  </si>
  <si>
    <t>06.02.2013</t>
  </si>
  <si>
    <t>SK52741200018</t>
  </si>
  <si>
    <t>44986629</t>
  </si>
  <si>
    <t>Eco 3 Energy spol. s r. o.</t>
  </si>
  <si>
    <t>Dvojkrížna 49</t>
  </si>
  <si>
    <t>SK62651200004</t>
  </si>
  <si>
    <t>45893152</t>
  </si>
  <si>
    <t>E.CONNECT s.r.o.</t>
  </si>
  <si>
    <t>Žižkova 4E</t>
  </si>
  <si>
    <t>11.07.2012</t>
  </si>
  <si>
    <t>SK52731100048</t>
  </si>
  <si>
    <t>45611556</t>
  </si>
  <si>
    <t>EcoPlan 1 s.r.o.</t>
  </si>
  <si>
    <t>Lomená 1662/10</t>
  </si>
  <si>
    <t>10.08.2011</t>
  </si>
  <si>
    <t>SK52731100041</t>
  </si>
  <si>
    <t>45612161</t>
  </si>
  <si>
    <t>EcoPlan 3 s.r.o.</t>
  </si>
  <si>
    <t>SK52731100049</t>
  </si>
  <si>
    <t>45612072</t>
  </si>
  <si>
    <t>EcoPlan 4 s.r.o.</t>
  </si>
  <si>
    <t>Košice - Staré mesto</t>
  </si>
  <si>
    <t>SK52731100050</t>
  </si>
  <si>
    <t>45641129</t>
  </si>
  <si>
    <t>EcoPlan 5 s.r.o.</t>
  </si>
  <si>
    <t>SK52741100117</t>
  </si>
  <si>
    <t>45641137</t>
  </si>
  <si>
    <t>EcoPlan 6 s.r.o.</t>
  </si>
  <si>
    <t>Račianska 96</t>
  </si>
  <si>
    <t>13.09.2011</t>
  </si>
  <si>
    <t>SK51641100010</t>
  </si>
  <si>
    <t>45641111</t>
  </si>
  <si>
    <t>EcoPlan 7 s.r.o.</t>
  </si>
  <si>
    <t>Lazovná 53</t>
  </si>
  <si>
    <t>31.05.2011</t>
  </si>
  <si>
    <t>SK51641100022</t>
  </si>
  <si>
    <t>45641102</t>
  </si>
  <si>
    <t>EcoPlan 8 s.r.o.</t>
  </si>
  <si>
    <t>21.07.2011</t>
  </si>
  <si>
    <t>SK51641200003</t>
  </si>
  <si>
    <t>43844103</t>
  </si>
  <si>
    <t>ECOSTART, a.s.</t>
  </si>
  <si>
    <t>Badín</t>
  </si>
  <si>
    <t>ES Badín 666</t>
  </si>
  <si>
    <t>SK56001100066</t>
  </si>
  <si>
    <t>36195014</t>
  </si>
  <si>
    <t>EDEMI, s.r.o. Rešica</t>
  </si>
  <si>
    <t>Rešica</t>
  </si>
  <si>
    <t>149</t>
  </si>
  <si>
    <t>08.08.2011</t>
  </si>
  <si>
    <t>SK52001700025</t>
  </si>
  <si>
    <t>45434077</t>
  </si>
  <si>
    <t>Eden - Domus s. r. o.</t>
  </si>
  <si>
    <t>Na Zlatej nohe 9</t>
  </si>
  <si>
    <t>SK52741500031</t>
  </si>
  <si>
    <t>EDF TRADING LIMITED</t>
  </si>
  <si>
    <t>LONDON</t>
  </si>
  <si>
    <t>SW1E5JL</t>
  </si>
  <si>
    <t>80 VICTORIA STREET CARDINAL PLACE 3</t>
  </si>
  <si>
    <t>14.12.2015</t>
  </si>
  <si>
    <t>SK52741700017</t>
  </si>
  <si>
    <t>12.06.2017</t>
  </si>
  <si>
    <t>SK58001900001</t>
  </si>
  <si>
    <t>46031715</t>
  </si>
  <si>
    <t>EDI s.r.o.</t>
  </si>
  <si>
    <t>Veľký Meder</t>
  </si>
  <si>
    <t>J. Gagarina 1792/39</t>
  </si>
  <si>
    <t>22.01.2019</t>
  </si>
  <si>
    <t>SK52741300085</t>
  </si>
  <si>
    <t>47237961</t>
  </si>
  <si>
    <t>EDS International SK, s. r. o.</t>
  </si>
  <si>
    <t>SK60731300004</t>
  </si>
  <si>
    <t>41734521</t>
  </si>
  <si>
    <t>Eduard Blaščík</t>
  </si>
  <si>
    <t>Bobrovec</t>
  </si>
  <si>
    <t>Bobrovec 600</t>
  </si>
  <si>
    <t>18.06.2013</t>
  </si>
  <si>
    <t>SK52742300017</t>
  </si>
  <si>
    <t>50731564</t>
  </si>
  <si>
    <t>EF Parts &amp; Logistic Service s. r. o.</t>
  </si>
  <si>
    <t>Prievozská 4/C</t>
  </si>
  <si>
    <t>SK52742300019</t>
  </si>
  <si>
    <t>SK52741100042</t>
  </si>
  <si>
    <t>44923244</t>
  </si>
  <si>
    <t>EF Solar I, s. r. o.</t>
  </si>
  <si>
    <t>Malý trh 2/A</t>
  </si>
  <si>
    <t>23.06.2011</t>
  </si>
  <si>
    <t>SK56001300012</t>
  </si>
  <si>
    <t>36589390</t>
  </si>
  <si>
    <t>EFEBE, s.r.o.</t>
  </si>
  <si>
    <t>Letná 37</t>
  </si>
  <si>
    <t>17.06.2013</t>
  </si>
  <si>
    <t>SK66731100008</t>
  </si>
  <si>
    <t>45269505</t>
  </si>
  <si>
    <t>Efficient Energy s. r. o.</t>
  </si>
  <si>
    <t>S. Chalupku 1439/32</t>
  </si>
  <si>
    <t>SK62651400001</t>
  </si>
  <si>
    <t>36459020</t>
  </si>
  <si>
    <t>EGE-Slovakia, spol. s r.o.</t>
  </si>
  <si>
    <t>Partizánska 3405</t>
  </si>
  <si>
    <t>06.02.2014</t>
  </si>
  <si>
    <t>SK52742000063</t>
  </si>
  <si>
    <t>51281881</t>
  </si>
  <si>
    <t>eGrid SK s.r.o.</t>
  </si>
  <si>
    <t>Mostová   2</t>
  </si>
  <si>
    <t>03.12.2020</t>
  </si>
  <si>
    <t>SK52741300144</t>
  </si>
  <si>
    <t>31735797</t>
  </si>
  <si>
    <t>E-is-W, s.r.o.</t>
  </si>
  <si>
    <t>SK52741300143</t>
  </si>
  <si>
    <t>SK60731100008</t>
  </si>
  <si>
    <t>44877374</t>
  </si>
  <si>
    <t>EKO Družstvo</t>
  </si>
  <si>
    <t>Nábrežie Dr. Aurela Stodolu 1808/60</t>
  </si>
  <si>
    <t>24.06.2011</t>
  </si>
  <si>
    <t>SK66651200006</t>
  </si>
  <si>
    <t>36015776</t>
  </si>
  <si>
    <t>EKOBAL, s.r.o.</t>
  </si>
  <si>
    <t xml:space="preserve">Dolný Lieskov </t>
  </si>
  <si>
    <t xml:space="preserve">260 </t>
  </si>
  <si>
    <t>24.04.2012</t>
  </si>
  <si>
    <t>SK60781400004</t>
  </si>
  <si>
    <t>45624623</t>
  </si>
  <si>
    <t>EkoEnergia Distribúcia, s.r.o.</t>
  </si>
  <si>
    <t>Kráľova Lehota</t>
  </si>
  <si>
    <t>276</t>
  </si>
  <si>
    <t>03.10.2014</t>
  </si>
  <si>
    <t>SK60781500001</t>
  </si>
  <si>
    <t>47844655</t>
  </si>
  <si>
    <t>EkoEnergia Palivá, s.r.o.</t>
  </si>
  <si>
    <t>29.01.2015</t>
  </si>
  <si>
    <t>SK56001200073</t>
  </si>
  <si>
    <t>36176401</t>
  </si>
  <si>
    <t>EKOINVENT, spol. s r.o.</t>
  </si>
  <si>
    <t xml:space="preserve">Košická 3 </t>
  </si>
  <si>
    <t>18.12.2012</t>
  </si>
  <si>
    <t>SK56001200057</t>
  </si>
  <si>
    <t>SK56522300012</t>
  </si>
  <si>
    <t>31684165</t>
  </si>
  <si>
    <t>EKOLAB s.r.o.</t>
  </si>
  <si>
    <t>Napájadlá 17/2763</t>
  </si>
  <si>
    <t>14.03.2023</t>
  </si>
  <si>
    <t>SK52741700007</t>
  </si>
  <si>
    <t>27730298</t>
  </si>
  <si>
    <t>Ekologické Zdroje Energie s.r.o.</t>
  </si>
  <si>
    <t>Olomouc - Řepčín</t>
  </si>
  <si>
    <t>gen. Píky 300/12a</t>
  </si>
  <si>
    <t>08.03.2017</t>
  </si>
  <si>
    <t>SK66670900001</t>
  </si>
  <si>
    <t>44560273</t>
  </si>
  <si>
    <t>EKOMAT BOJNICE s.r.o.</t>
  </si>
  <si>
    <t>Lúčky 1246/34</t>
  </si>
  <si>
    <t>SK66652200001</t>
  </si>
  <si>
    <t>47711787</t>
  </si>
  <si>
    <t>EKORAJ ĎURĎOVÉ, s. r. o.</t>
  </si>
  <si>
    <t>Mládežnícka 108</t>
  </si>
  <si>
    <t>SK56522200007</t>
  </si>
  <si>
    <t>46721312</t>
  </si>
  <si>
    <t>Eko-Salmo Plus, s. r. o.</t>
  </si>
  <si>
    <t>Rastislavova 98</t>
  </si>
  <si>
    <t>08.09.2022</t>
  </si>
  <si>
    <t>SK56002200005</t>
  </si>
  <si>
    <t>SK52741400022</t>
  </si>
  <si>
    <t>23.04.2014</t>
  </si>
  <si>
    <t>SK51611100026</t>
  </si>
  <si>
    <t>45845026</t>
  </si>
  <si>
    <t>Eko-Smart, s.r.o.</t>
  </si>
  <si>
    <t>Novozámocká 1453/24</t>
  </si>
  <si>
    <t>SK62731100028</t>
  </si>
  <si>
    <t>43984649</t>
  </si>
  <si>
    <t>EKOSPOL RECYCLING, s.r.o.</t>
  </si>
  <si>
    <t>Spišská Stará Ves</t>
  </si>
  <si>
    <t>Spišská Stará Ves 502</t>
  </si>
  <si>
    <t>24.10.2011</t>
  </si>
  <si>
    <t>SK60651300001</t>
  </si>
  <si>
    <t>31574157</t>
  </si>
  <si>
    <t>Ekotechnologic s.r.o.</t>
  </si>
  <si>
    <t>SK62632300007</t>
  </si>
  <si>
    <t>36493970</t>
  </si>
  <si>
    <t>EKUMENA, s.r.o.</t>
  </si>
  <si>
    <t>Hlavná 1</t>
  </si>
  <si>
    <t>SK62630500006</t>
  </si>
  <si>
    <t>22.07.2005</t>
  </si>
  <si>
    <t>SK56712300002</t>
  </si>
  <si>
    <t>31652859</t>
  </si>
  <si>
    <t>EL spol. s r.o.</t>
  </si>
  <si>
    <t>Radlinského 17A/1575</t>
  </si>
  <si>
    <t>20.03.2023</t>
  </si>
  <si>
    <t>SK58742300004</t>
  </si>
  <si>
    <t>17642108</t>
  </si>
  <si>
    <t>ELASTIK, spol. s r.o.</t>
  </si>
  <si>
    <t>Šelpice</t>
  </si>
  <si>
    <t>Hlavná 252/104</t>
  </si>
  <si>
    <t>04.01.2023</t>
  </si>
  <si>
    <t>SK58742300005</t>
  </si>
  <si>
    <t>SK58740500006</t>
  </si>
  <si>
    <t>25.08.2004</t>
  </si>
  <si>
    <t>SK60632300006</t>
  </si>
  <si>
    <t>36289361</t>
  </si>
  <si>
    <t>ELASTORSA SLOVAKIA s.r.o.</t>
  </si>
  <si>
    <t>Martin 1</t>
  </si>
  <si>
    <t>Robotnícka 36</t>
  </si>
  <si>
    <t>09.01.2023</t>
  </si>
  <si>
    <t>SK51642000008</t>
  </si>
  <si>
    <t>52793303</t>
  </si>
  <si>
    <t>ELBA.H, s.r.o.</t>
  </si>
  <si>
    <t>Školská 46/20</t>
  </si>
  <si>
    <t>17.12.2020</t>
  </si>
  <si>
    <t>SK52742000024</t>
  </si>
  <si>
    <t>44720998</t>
  </si>
  <si>
    <t>ELBIOGAS s. r. o.</t>
  </si>
  <si>
    <t>SK61001300012</t>
  </si>
  <si>
    <t>25.03.2013</t>
  </si>
  <si>
    <t>SK61001300011</t>
  </si>
  <si>
    <t>SK62731100004</t>
  </si>
  <si>
    <t>31658024</t>
  </si>
  <si>
    <t>ELEKTRIK BOBÁK spoločnosť s ručením obmedze- ným Poprad</t>
  </si>
  <si>
    <t>Kollárova 1141/57</t>
  </si>
  <si>
    <t>01.02.2011</t>
  </si>
  <si>
    <t>SK60761700007</t>
  </si>
  <si>
    <t>46436987</t>
  </si>
  <si>
    <t>ELEKTRO SAHUL, s.r.o.</t>
  </si>
  <si>
    <t>Lokca 225</t>
  </si>
  <si>
    <t>15.12.2017</t>
  </si>
  <si>
    <t>SK58732300014</t>
  </si>
  <si>
    <t>48203408</t>
  </si>
  <si>
    <t>Elen Čambalová</t>
  </si>
  <si>
    <t>Koválovec</t>
  </si>
  <si>
    <t>Koválovec 6</t>
  </si>
  <si>
    <t>23.03.2023</t>
  </si>
  <si>
    <t>SK62731400003</t>
  </si>
  <si>
    <t>46916768</t>
  </si>
  <si>
    <t>Elena Štaffenová</t>
  </si>
  <si>
    <t>Jesenského 367/42</t>
  </si>
  <si>
    <t>13.03.2014</t>
  </si>
  <si>
    <t>SK52742300114</t>
  </si>
  <si>
    <t>31365370</t>
  </si>
  <si>
    <t>ELESKO a. s.</t>
  </si>
  <si>
    <t>Ventúrska 1</t>
  </si>
  <si>
    <t>SK52001800010</t>
  </si>
  <si>
    <t>19.04.2018</t>
  </si>
  <si>
    <t>SK52742300115</t>
  </si>
  <si>
    <t>SK56001000016</t>
  </si>
  <si>
    <t>45461015</t>
  </si>
  <si>
    <t>ELFOVOLTIKA s.r.o.</t>
  </si>
  <si>
    <t>Palkovičova 4</t>
  </si>
  <si>
    <t>SK66651000001</t>
  </si>
  <si>
    <t>36314242</t>
  </si>
  <si>
    <t>ELGAS, s.r.o.</t>
  </si>
  <si>
    <t>Robotnícka 2271</t>
  </si>
  <si>
    <t>04.01.2010</t>
  </si>
  <si>
    <t>SK66651000002</t>
  </si>
  <si>
    <t>SK66650900006</t>
  </si>
  <si>
    <t>23.12.2009</t>
  </si>
  <si>
    <t>SK56001500033</t>
  </si>
  <si>
    <t>45666296</t>
  </si>
  <si>
    <t>ELGO, s.r.o.</t>
  </si>
  <si>
    <t>Gočovo</t>
  </si>
  <si>
    <t>113</t>
  </si>
  <si>
    <t>23.09.2015</t>
  </si>
  <si>
    <t>SK61822100001</t>
  </si>
  <si>
    <t>52474321</t>
  </si>
  <si>
    <t>Elikon s. r. o.</t>
  </si>
  <si>
    <t>Vašinova 141/30</t>
  </si>
  <si>
    <t>29.04.2021</t>
  </si>
  <si>
    <t>SK52731100002</t>
  </si>
  <si>
    <t>35947578</t>
  </si>
  <si>
    <t>EL-INSTA SLOVAKIA, s.r.o.</t>
  </si>
  <si>
    <t xml:space="preserve">Priemyselná 10 </t>
  </si>
  <si>
    <t>23.02.2011</t>
  </si>
  <si>
    <t>SK58001300011</t>
  </si>
  <si>
    <t>36773069</t>
  </si>
  <si>
    <t>ELLIPSIS, spol. s r.o.</t>
  </si>
  <si>
    <t>Dojč</t>
  </si>
  <si>
    <t>SK52741300077</t>
  </si>
  <si>
    <t>35819171</t>
  </si>
  <si>
    <t>ELNEA, a.s.</t>
  </si>
  <si>
    <t>Ivánska cesta 10</t>
  </si>
  <si>
    <t>02.09.2013</t>
  </si>
  <si>
    <t>SK62651100011</t>
  </si>
  <si>
    <t>46115161</t>
  </si>
  <si>
    <t>ELPETRO s.r.o.</t>
  </si>
  <si>
    <t>Priemyselná 5</t>
  </si>
  <si>
    <t>14.09.2011</t>
  </si>
  <si>
    <t>SK62721200007</t>
  </si>
  <si>
    <t>36444634</t>
  </si>
  <si>
    <t>ELPO, s.r.o. Stará Ľubovňa</t>
  </si>
  <si>
    <t>Stará Ľubovňa</t>
  </si>
  <si>
    <t>Popradská 22</t>
  </si>
  <si>
    <t>30.05.2012</t>
  </si>
  <si>
    <t>SK53641200008</t>
  </si>
  <si>
    <t>44101341</t>
  </si>
  <si>
    <t>ELPROTECH s.r.o.</t>
  </si>
  <si>
    <t>Milhostovská 125</t>
  </si>
  <si>
    <t>10.09.2012</t>
  </si>
  <si>
    <t>SK52741600002</t>
  </si>
  <si>
    <t>46031111</t>
  </si>
  <si>
    <t>ELRIKA, s. r. o.</t>
  </si>
  <si>
    <t>Gajary</t>
  </si>
  <si>
    <t>Štefánikova 847</t>
  </si>
  <si>
    <t>14.01.2016</t>
  </si>
  <si>
    <t>SK61001200017</t>
  </si>
  <si>
    <t>36270156</t>
  </si>
  <si>
    <t>ELSD, s.r.o.</t>
  </si>
  <si>
    <t>1434</t>
  </si>
  <si>
    <t>SK66651100015</t>
  </si>
  <si>
    <t>44341423</t>
  </si>
  <si>
    <t>EL-TECH, s.r.o.</t>
  </si>
  <si>
    <t>Sládkovičova 686/106</t>
  </si>
  <si>
    <t>22.08.2011</t>
  </si>
  <si>
    <t>SK52742200033</t>
  </si>
  <si>
    <t>53223730</t>
  </si>
  <si>
    <t>ELYN ENERGIA SK a.s.</t>
  </si>
  <si>
    <t>Ružová Dolina 6</t>
  </si>
  <si>
    <t>10.11.2022</t>
  </si>
  <si>
    <t>SK52742200034</t>
  </si>
  <si>
    <t>SK62621100003</t>
  </si>
  <si>
    <t>46081046</t>
  </si>
  <si>
    <t>Emanuele Belloni</t>
  </si>
  <si>
    <t>Cabov</t>
  </si>
  <si>
    <t>Cabov 54</t>
  </si>
  <si>
    <t>02.05.2011</t>
  </si>
  <si>
    <t>SK58742000002</t>
  </si>
  <si>
    <t>36717509</t>
  </si>
  <si>
    <t>Emart s.r.o.</t>
  </si>
  <si>
    <t>Trakovice</t>
  </si>
  <si>
    <t>Trakovice 1</t>
  </si>
  <si>
    <t>SK58742000003</t>
  </si>
  <si>
    <t>SK58742000001</t>
  </si>
  <si>
    <t>SK60631200033</t>
  </si>
  <si>
    <t>45601500</t>
  </si>
  <si>
    <t>e-MAYBE SK s.r.o.</t>
  </si>
  <si>
    <t>Sučany</t>
  </si>
  <si>
    <t>Hlavná 313</t>
  </si>
  <si>
    <t>SK62622000006</t>
  </si>
  <si>
    <t>52534693</t>
  </si>
  <si>
    <t>EMF s.r.o.</t>
  </si>
  <si>
    <t>Soľ</t>
  </si>
  <si>
    <t>Jastrabie nad Topľou 66</t>
  </si>
  <si>
    <t>SK56650600002</t>
  </si>
  <si>
    <t>37342720</t>
  </si>
  <si>
    <t>Emil Fafrák</t>
  </si>
  <si>
    <t>Turecká 615</t>
  </si>
  <si>
    <t>24.10.2006</t>
  </si>
  <si>
    <t>SK56001000013</t>
  </si>
  <si>
    <t>17222044</t>
  </si>
  <si>
    <t>Emil Jedlička - TUNE - právny nástupca Irma Jedličková</t>
  </si>
  <si>
    <t>Košice-Západ</t>
  </si>
  <si>
    <t>Toryská 6</t>
  </si>
  <si>
    <t>19.11.2010</t>
  </si>
  <si>
    <t>SK58731200004</t>
  </si>
  <si>
    <t>17774543</t>
  </si>
  <si>
    <t>Emil Krajčík</t>
  </si>
  <si>
    <t>Dlhá 1424/47</t>
  </si>
  <si>
    <t>20.01.2012</t>
  </si>
  <si>
    <t>SK58731200005</t>
  </si>
  <si>
    <t>44222947</t>
  </si>
  <si>
    <t>Emil Krajčík Agro, s.r.o.</t>
  </si>
  <si>
    <t>SK58731200003</t>
  </si>
  <si>
    <t>36246204</t>
  </si>
  <si>
    <t>Emil Krajčík, s.r.o.</t>
  </si>
  <si>
    <t>SK60761200004</t>
  </si>
  <si>
    <t>46283692</t>
  </si>
  <si>
    <t>Emil Kubiš s.r.o.</t>
  </si>
  <si>
    <t>Vyšný Kubín</t>
  </si>
  <si>
    <t>Vyšnokubínska  200/141</t>
  </si>
  <si>
    <t>SK56001500041</t>
  </si>
  <si>
    <t>17128579</t>
  </si>
  <si>
    <t>Emil Pukanský Pukanský a spol. , - právny nástupca Katarína Pukanská</t>
  </si>
  <si>
    <t>Čierna Lehota</t>
  </si>
  <si>
    <t>09.12.2015</t>
  </si>
  <si>
    <t>SK62621100013</t>
  </si>
  <si>
    <t>33847061</t>
  </si>
  <si>
    <t>Emília Turbáková - Espresso</t>
  </si>
  <si>
    <t>Partizánska 35</t>
  </si>
  <si>
    <t>22.09.2011</t>
  </si>
  <si>
    <t>SK61002100001</t>
  </si>
  <si>
    <t>50514865</t>
  </si>
  <si>
    <t>Emilove sady s.r.o.</t>
  </si>
  <si>
    <t>Dvory nad Žitavou</t>
  </si>
  <si>
    <t>Za traťou 1428</t>
  </si>
  <si>
    <t>01.03.2021</t>
  </si>
  <si>
    <t>SK61582100001</t>
  </si>
  <si>
    <t>04.01.2021</t>
  </si>
  <si>
    <t>SK66001400001</t>
  </si>
  <si>
    <t>36333034</t>
  </si>
  <si>
    <t>EMMA SLOVAKIA s.r.o.</t>
  </si>
  <si>
    <t xml:space="preserve">Liptovská 2719/3    </t>
  </si>
  <si>
    <t>31.03.2015</t>
  </si>
  <si>
    <t>SK66732300005</t>
  </si>
  <si>
    <t>16.01.2014</t>
  </si>
  <si>
    <t>SK52741200101</t>
  </si>
  <si>
    <t>46712917</t>
  </si>
  <si>
    <t>EMONTANA, s. r. o.</t>
  </si>
  <si>
    <t>SK58742300011</t>
  </si>
  <si>
    <t>43814808</t>
  </si>
  <si>
    <t>ENAGRO, a.s.</t>
  </si>
  <si>
    <t>Trnavská cesta</t>
  </si>
  <si>
    <t>SK58742300010</t>
  </si>
  <si>
    <t>SK56002200006</t>
  </si>
  <si>
    <t>54816114</t>
  </si>
  <si>
    <t>EnBoost, s.r.o.</t>
  </si>
  <si>
    <t>Južná trieda 2/A</t>
  </si>
  <si>
    <t>22.09.2022</t>
  </si>
  <si>
    <t>SK52742200010</t>
  </si>
  <si>
    <t>EnBW Energie Baden-Württemberg AG</t>
  </si>
  <si>
    <t>Karlsruhe</t>
  </si>
  <si>
    <t>Durlacher Allee 93</t>
  </si>
  <si>
    <t>SK52741900019</t>
  </si>
  <si>
    <t>52302555</t>
  </si>
  <si>
    <t>encare, s.r.o.</t>
  </si>
  <si>
    <t>Rusovská cesta 20</t>
  </si>
  <si>
    <t>SK52741900020</t>
  </si>
  <si>
    <t>SK52742000002</t>
  </si>
  <si>
    <t>50971859</t>
  </si>
  <si>
    <t>ENCO Slovakia s.r.o.</t>
  </si>
  <si>
    <t>Dúbravská cesta 2</t>
  </si>
  <si>
    <t>SK52741300081</t>
  </si>
  <si>
    <t>00167100</t>
  </si>
  <si>
    <t>Encyklopedický ústav SAV</t>
  </si>
  <si>
    <t>Bradáčova 7</t>
  </si>
  <si>
    <t>05.09.2013</t>
  </si>
  <si>
    <t>SK58732000003</t>
  </si>
  <si>
    <t>45381836</t>
  </si>
  <si>
    <t>ENEF s.r.o.</t>
  </si>
  <si>
    <t>Gagarinova 1218/4</t>
  </si>
  <si>
    <t>01.06.2020</t>
  </si>
  <si>
    <t>SK52741200102</t>
  </si>
  <si>
    <t>Enel Trade S.p.A.</t>
  </si>
  <si>
    <t>Rome</t>
  </si>
  <si>
    <t>Viale Regina Margherita 125</t>
  </si>
  <si>
    <t>19.09.2012</t>
  </si>
  <si>
    <t>SK52741200119</t>
  </si>
  <si>
    <t>46493913</t>
  </si>
  <si>
    <t>EnerBiz s.r.o.</t>
  </si>
  <si>
    <t xml:space="preserve">Dúbravská cesta 2 </t>
  </si>
  <si>
    <t>SK52741400006</t>
  </si>
  <si>
    <t>17.01.2014</t>
  </si>
  <si>
    <t>SK61591700001</t>
  </si>
  <si>
    <t>36753491</t>
  </si>
  <si>
    <t>Enerbyt s.r.o.</t>
  </si>
  <si>
    <t>Štúrovo</t>
  </si>
  <si>
    <t>Lipová 1/939</t>
  </si>
  <si>
    <t>23.03.2017</t>
  </si>
  <si>
    <t>SK52742200030</t>
  </si>
  <si>
    <t>52187926</t>
  </si>
  <si>
    <t>ENERGE s.r.o.</t>
  </si>
  <si>
    <t>20.10.2022</t>
  </si>
  <si>
    <t>SK52742200027</t>
  </si>
  <si>
    <t>11.10.2022</t>
  </si>
  <si>
    <t>SK52742200028</t>
  </si>
  <si>
    <t>SK56001400014</t>
  </si>
  <si>
    <t>36601101</t>
  </si>
  <si>
    <t>ENERGETIKA - JUMI, s.r.o.</t>
  </si>
  <si>
    <t>Starozagorská 39</t>
  </si>
  <si>
    <t>09.07.2014</t>
  </si>
  <si>
    <t>SK58711400001</t>
  </si>
  <si>
    <t>47067578</t>
  </si>
  <si>
    <t>Energetika Sereď, s.r.o.</t>
  </si>
  <si>
    <t>Mlynárska 4677/39</t>
  </si>
  <si>
    <t>SK52741600005</t>
  </si>
  <si>
    <t>Energi Danmark A/S</t>
  </si>
  <si>
    <t>Aarhus N</t>
  </si>
  <si>
    <t>Tangen 29</t>
  </si>
  <si>
    <t>01.02.2016</t>
  </si>
  <si>
    <t>SK52741700019</t>
  </si>
  <si>
    <t>50717421</t>
  </si>
  <si>
    <t>Energia BPS Plus s.r.o.</t>
  </si>
  <si>
    <t>Lužná   5</t>
  </si>
  <si>
    <t>20.07.2017</t>
  </si>
  <si>
    <t>SK61001100014</t>
  </si>
  <si>
    <t>46113177</t>
  </si>
  <si>
    <t>Energie2, a.s.</t>
  </si>
  <si>
    <t>Lazaretská 3a</t>
  </si>
  <si>
    <t>14.06.2011</t>
  </si>
  <si>
    <t>SK61001100013</t>
  </si>
  <si>
    <t>SK52741100078</t>
  </si>
  <si>
    <t>43770461</t>
  </si>
  <si>
    <t>Energis, s.r.o.</t>
  </si>
  <si>
    <t>SK66731200002</t>
  </si>
  <si>
    <t>36320005</t>
  </si>
  <si>
    <t>ENERGO - AQUA a.s.</t>
  </si>
  <si>
    <t>Biskupická 7051</t>
  </si>
  <si>
    <t>SK62631100001</t>
  </si>
  <si>
    <t>31709818</t>
  </si>
  <si>
    <t>ENERGO - BREZOVICA s.r.o.</t>
  </si>
  <si>
    <t>Brezovica</t>
  </si>
  <si>
    <t>Brezovica 420</t>
  </si>
  <si>
    <t>07.01.2011</t>
  </si>
  <si>
    <t>SK56001000015</t>
  </si>
  <si>
    <t>36212296</t>
  </si>
  <si>
    <t>Energo Consulting, s.r.o.</t>
  </si>
  <si>
    <t>Vojenská 6</t>
  </si>
  <si>
    <t>SK56001300007</t>
  </si>
  <si>
    <t>36205788</t>
  </si>
  <si>
    <t>ENERGO CONTROL s.r.o.</t>
  </si>
  <si>
    <t>Pri plynárni 2</t>
  </si>
  <si>
    <t>01.03.2013</t>
  </si>
  <si>
    <t>SK62651100002</t>
  </si>
  <si>
    <t>45668159</t>
  </si>
  <si>
    <t>ENERGOALTERNATÍV, s.r.o.</t>
  </si>
  <si>
    <t>Svidník</t>
  </si>
  <si>
    <t>Čsl. armády 362/1</t>
  </si>
  <si>
    <t>04.02.2011</t>
  </si>
  <si>
    <t>SK66631300009</t>
  </si>
  <si>
    <t>34116991</t>
  </si>
  <si>
    <t>ENERGOBLOK, a.s.</t>
  </si>
  <si>
    <t xml:space="preserve">Štverník 662 </t>
  </si>
  <si>
    <t>SK66631300008</t>
  </si>
  <si>
    <t>SK52741200116</t>
  </si>
  <si>
    <t>46798072</t>
  </si>
  <si>
    <t>ENERGOCHEMICA TRADING a. s.</t>
  </si>
  <si>
    <t>Mlynské nivy 10</t>
  </si>
  <si>
    <t>04.12.2012</t>
  </si>
  <si>
    <t>SK52741200118</t>
  </si>
  <si>
    <t>05.12.2012</t>
  </si>
  <si>
    <t>SK52001000082</t>
  </si>
  <si>
    <t>45261270</t>
  </si>
  <si>
    <t>ENERGOCOL s.r.o.</t>
  </si>
  <si>
    <t>08.12.2010</t>
  </si>
  <si>
    <t>SK66631300010</t>
  </si>
  <si>
    <t>36315117</t>
  </si>
  <si>
    <t>ENERGOSAM, s.r.o.</t>
  </si>
  <si>
    <t>ul. Kpt. M. Uhra 57/3</t>
  </si>
  <si>
    <t>SK66631300011</t>
  </si>
  <si>
    <t>SK52741100124</t>
  </si>
  <si>
    <t>36385247</t>
  </si>
  <si>
    <t>ENERGOSERVIS, s.r.o.</t>
  </si>
  <si>
    <t>Pod Zečákom 53</t>
  </si>
  <si>
    <t>11.10.2011</t>
  </si>
  <si>
    <t>SK62732000005</t>
  </si>
  <si>
    <t>46518665</t>
  </si>
  <si>
    <t>EnergoTerra, s.r.o.</t>
  </si>
  <si>
    <t>Bezručova 15</t>
  </si>
  <si>
    <t>SK51641600003</t>
  </si>
  <si>
    <t>23.08.2016</t>
  </si>
  <si>
    <t>SK62732000002</t>
  </si>
  <si>
    <t>SK60761200010</t>
  </si>
  <si>
    <t>46415131</t>
  </si>
  <si>
    <t>EnergoTIME, s.r.o.</t>
  </si>
  <si>
    <t>Sihelné</t>
  </si>
  <si>
    <t>Sihelné 364</t>
  </si>
  <si>
    <t>SK52741800014</t>
  </si>
  <si>
    <t>47608919</t>
  </si>
  <si>
    <t>ENERGY DISTRIBUTION, s.r.o.</t>
  </si>
  <si>
    <t>Jarošova 2961/1</t>
  </si>
  <si>
    <t>11.12.2018</t>
  </si>
  <si>
    <t>SK52741900010</t>
  </si>
  <si>
    <t>23.05.2019</t>
  </si>
  <si>
    <t>SK52741300060</t>
  </si>
  <si>
    <t>36866661</t>
  </si>
  <si>
    <t>Energy Edge ZC s. r. o.</t>
  </si>
  <si>
    <t>Mostová 2</t>
  </si>
  <si>
    <t>20.06.2013</t>
  </si>
  <si>
    <t>SK52741600011</t>
  </si>
  <si>
    <t>47542667</t>
  </si>
  <si>
    <t>Energy Europe, SE</t>
  </si>
  <si>
    <t>12.04.2016</t>
  </si>
  <si>
    <t>SK52741400012</t>
  </si>
  <si>
    <t>10.03.2014</t>
  </si>
  <si>
    <t>SK52741300021</t>
  </si>
  <si>
    <t>Energy Financing Team (Switzerland) AG</t>
  </si>
  <si>
    <t>Horn</t>
  </si>
  <si>
    <t>Seestrasse 115</t>
  </si>
  <si>
    <t>07.02.2013</t>
  </si>
  <si>
    <t>SK52741100015</t>
  </si>
  <si>
    <t>45720461</t>
  </si>
  <si>
    <t>Energy Financing Team (Switzerland) AG, organizačná zložka</t>
  </si>
  <si>
    <t>28.02.2011</t>
  </si>
  <si>
    <t>SK52731100005</t>
  </si>
  <si>
    <t>36618772</t>
  </si>
  <si>
    <t>ENERGY HOLD, spol. s r.o.</t>
  </si>
  <si>
    <t>Nixbrod 7</t>
  </si>
  <si>
    <t>SK52741600025</t>
  </si>
  <si>
    <t>31366937</t>
  </si>
  <si>
    <t>ENERGY ONE, s. r. o.</t>
  </si>
  <si>
    <t>Čachtická 13</t>
  </si>
  <si>
    <t>SK52741400046</t>
  </si>
  <si>
    <t>SK66671100003</t>
  </si>
  <si>
    <t>46207589</t>
  </si>
  <si>
    <t>Energy PD s.r.o.</t>
  </si>
  <si>
    <t xml:space="preserve">Prievidza </t>
  </si>
  <si>
    <t>Priemyselná 6</t>
  </si>
  <si>
    <t>SK52731100017</t>
  </si>
  <si>
    <t>45269386</t>
  </si>
  <si>
    <t>Energy Profit s. r. o.</t>
  </si>
  <si>
    <t>03.06.2011</t>
  </si>
  <si>
    <t>SK52731100022</t>
  </si>
  <si>
    <t>36867225</t>
  </si>
  <si>
    <t>Energy RS, s. r. o.</t>
  </si>
  <si>
    <t>08.06.2011</t>
  </si>
  <si>
    <t>SK52731100016</t>
  </si>
  <si>
    <t>45269220</t>
  </si>
  <si>
    <t>Energy Solutions s. r. o.</t>
  </si>
  <si>
    <t>Hviezdoslavova 12</t>
  </si>
  <si>
    <t>SK56001400016</t>
  </si>
  <si>
    <t>36217077</t>
  </si>
  <si>
    <t>ENERGY SUPPORT s.r.o.</t>
  </si>
  <si>
    <t>Cesta Pod Hradovou 39</t>
  </si>
  <si>
    <t>28.07.2014</t>
  </si>
  <si>
    <t>SK61000800001</t>
  </si>
  <si>
    <t>36543551</t>
  </si>
  <si>
    <t>ENERGY TRADING COMPANY, s.r.o.</t>
  </si>
  <si>
    <t>Wilsonovo nábr. 64</t>
  </si>
  <si>
    <t>SK60001400010</t>
  </si>
  <si>
    <t>36419869</t>
  </si>
  <si>
    <t>ENERGY TRANS, spol. s r.o.</t>
  </si>
  <si>
    <t>Rosina</t>
  </si>
  <si>
    <t>Rosina 1057</t>
  </si>
  <si>
    <t>10.12.2014</t>
  </si>
  <si>
    <t>SK52741100043</t>
  </si>
  <si>
    <t>44926871</t>
  </si>
  <si>
    <t>Energy 14 s. r. o.</t>
  </si>
  <si>
    <t xml:space="preserve">Hviezdoslavovo námestie 14 </t>
  </si>
  <si>
    <t>SK52741100046</t>
  </si>
  <si>
    <t>44926782</t>
  </si>
  <si>
    <t>Energy 15 s. r. o.</t>
  </si>
  <si>
    <t>Hviezdoslavovo nám. 14</t>
  </si>
  <si>
    <t>SK66731100007</t>
  </si>
  <si>
    <t>45928363</t>
  </si>
  <si>
    <t>Energy 17 s. r. o.</t>
  </si>
  <si>
    <t>Nad Tehelňou 2887/69</t>
  </si>
  <si>
    <t>SK60741000004</t>
  </si>
  <si>
    <t>36847097</t>
  </si>
  <si>
    <t>ENERGY 5, s.r.o.</t>
  </si>
  <si>
    <t>Turecká 2248/22</t>
  </si>
  <si>
    <t>SK60782300002</t>
  </si>
  <si>
    <t>44772645</t>
  </si>
  <si>
    <t>EnergyTech, s.r.o.</t>
  </si>
  <si>
    <t>ul.Vysokoškolákov 8556/33B</t>
  </si>
  <si>
    <t>13.02.2023</t>
  </si>
  <si>
    <t>SK56001200034</t>
  </si>
  <si>
    <t>36465011</t>
  </si>
  <si>
    <t>ENERGYWOOD, a.s.</t>
  </si>
  <si>
    <t>SK51641000010</t>
  </si>
  <si>
    <t>35861932</t>
  </si>
  <si>
    <t>ENERSLOV, s.r.o.</t>
  </si>
  <si>
    <t>Karadžičova 8/A</t>
  </si>
  <si>
    <t>SK51751000003</t>
  </si>
  <si>
    <t>36595349</t>
  </si>
  <si>
    <t>ENERTEC, s.r.o.</t>
  </si>
  <si>
    <t>Družstevná 833/5</t>
  </si>
  <si>
    <t>02.12.2010</t>
  </si>
  <si>
    <t>SK52741700014</t>
  </si>
  <si>
    <t>36797421</t>
  </si>
  <si>
    <t>ENE-TEP, a.s.</t>
  </si>
  <si>
    <t>Turbínová 3</t>
  </si>
  <si>
    <t>11.05.2017</t>
  </si>
  <si>
    <t>SK61000800056</t>
  </si>
  <si>
    <t>31330371</t>
  </si>
  <si>
    <t>ENGAS s.r.o.</t>
  </si>
  <si>
    <t>Nábrežie mládeže 89</t>
  </si>
  <si>
    <t>SK52741700016</t>
  </si>
  <si>
    <t>ENGIE ENERGY MANAGEMENT SCRL</t>
  </si>
  <si>
    <t>Brusel</t>
  </si>
  <si>
    <t>Boulevard Simon Bolivar 34</t>
  </si>
  <si>
    <t>15.05.2017</t>
  </si>
  <si>
    <t>SK52741300031</t>
  </si>
  <si>
    <t>ENGIE Global Markets</t>
  </si>
  <si>
    <t>Courbevoie</t>
  </si>
  <si>
    <t>1 Place Samuel De Champlain</t>
  </si>
  <si>
    <t>19.03.2013</t>
  </si>
  <si>
    <t>SK52741700013</t>
  </si>
  <si>
    <t>ENGIE SA</t>
  </si>
  <si>
    <t>Place Samuel de Champlain 1</t>
  </si>
  <si>
    <t>SK52741700006</t>
  </si>
  <si>
    <t>35966289</t>
  </si>
  <si>
    <t>ENGIE Services a.s.</t>
  </si>
  <si>
    <t>06.03.2017</t>
  </si>
  <si>
    <t>SK52742000061</t>
  </si>
  <si>
    <t>ENI GLOBAL ENERGY MARKETS S.P.A.</t>
  </si>
  <si>
    <t>Rím</t>
  </si>
  <si>
    <t>Piazzale Enrico Mattei 1</t>
  </si>
  <si>
    <t>04.11.2020</t>
  </si>
  <si>
    <t>SK52741700025</t>
  </si>
  <si>
    <t>ENI S.P.A.</t>
  </si>
  <si>
    <t>PIAZZALE ENRICO MATTEI 1</t>
  </si>
  <si>
    <t>SK52741600006</t>
  </si>
  <si>
    <t>ENI TRADING &amp; SHIPPING S.P.A.</t>
  </si>
  <si>
    <t>SK52741400004</t>
  </si>
  <si>
    <t>ENIQ Sp. z o.o.</t>
  </si>
  <si>
    <t>Katowice</t>
  </si>
  <si>
    <t>40-203</t>
  </si>
  <si>
    <t>Al. Rożdzieńskiego 190 lok.B</t>
  </si>
  <si>
    <t>07.01.2014</t>
  </si>
  <si>
    <t>SK52741600028</t>
  </si>
  <si>
    <t>28664779</t>
  </si>
  <si>
    <t>Enki Trading s.r.o.</t>
  </si>
  <si>
    <t>Nové Město, Praha 1</t>
  </si>
  <si>
    <t>Hybernská 1034/5</t>
  </si>
  <si>
    <t>12.12.2016</t>
  </si>
  <si>
    <t>SK52731100046</t>
  </si>
  <si>
    <t>45700117</t>
  </si>
  <si>
    <t>ENNERGY s. r. o.</t>
  </si>
  <si>
    <t>Hrachová 18D</t>
  </si>
  <si>
    <t>04.08.2011</t>
  </si>
  <si>
    <t>SK52741300028</t>
  </si>
  <si>
    <t>47237732</t>
  </si>
  <si>
    <t>Enrex s.r.o.</t>
  </si>
  <si>
    <t>Krížna 47</t>
  </si>
  <si>
    <t>11.03.2013</t>
  </si>
  <si>
    <t>SK52741300027</t>
  </si>
  <si>
    <t>SK60782000003</t>
  </si>
  <si>
    <t>51174103</t>
  </si>
  <si>
    <t>ENSTRA a. s.</t>
  </si>
  <si>
    <t>Kálov 1</t>
  </si>
  <si>
    <t>18.08.2020</t>
  </si>
  <si>
    <t>SK51611300055</t>
  </si>
  <si>
    <t>46329641</t>
  </si>
  <si>
    <t>ENSTRA Power Generation a. s.</t>
  </si>
  <si>
    <t>09.12.2013</t>
  </si>
  <si>
    <t>SK51611300057</t>
  </si>
  <si>
    <t>SK51721300013</t>
  </si>
  <si>
    <t>36043427</t>
  </si>
  <si>
    <t>ENSTRA Power Generation LC s.r.o.</t>
  </si>
  <si>
    <t>12.06.2008</t>
  </si>
  <si>
    <t>SK51721300014</t>
  </si>
  <si>
    <t>18.08.2008</t>
  </si>
  <si>
    <t>SK51721300012</t>
  </si>
  <si>
    <t>SK58742300014</t>
  </si>
  <si>
    <t>36259233</t>
  </si>
  <si>
    <t>ENVIRAL, a.s.</t>
  </si>
  <si>
    <t>SK58742300015</t>
  </si>
  <si>
    <t>SK58742000007</t>
  </si>
  <si>
    <t>SK58741300024</t>
  </si>
  <si>
    <t>SK58741300025</t>
  </si>
  <si>
    <t>SK58001100007</t>
  </si>
  <si>
    <t>02.06.2011</t>
  </si>
  <si>
    <t>SK58740700001</t>
  </si>
  <si>
    <t>08.06.2007</t>
  </si>
  <si>
    <t>SK61010400065</t>
  </si>
  <si>
    <t>36557391</t>
  </si>
  <si>
    <t>ENVIROCHEM Slovakia, s.r.o.</t>
  </si>
  <si>
    <t>Piaristická 2</t>
  </si>
  <si>
    <t>18.10.2004</t>
  </si>
  <si>
    <t>SK52741300172</t>
  </si>
  <si>
    <t>35854251</t>
  </si>
  <si>
    <t>Environmental s.r.o.</t>
  </si>
  <si>
    <t xml:space="preserve">Karpatská 18 </t>
  </si>
  <si>
    <t>07.11.2013</t>
  </si>
  <si>
    <t>SK60762200001</t>
  </si>
  <si>
    <t>52903524</t>
  </si>
  <si>
    <t>ENVIROTERM s. r. o.</t>
  </si>
  <si>
    <t>Pod Stráňou 868/37</t>
  </si>
  <si>
    <t>11.03.2022</t>
  </si>
  <si>
    <t>SK52741700010</t>
  </si>
  <si>
    <t>EP Commodities, a.s.</t>
  </si>
  <si>
    <t>Nové Město , Praha 1</t>
  </si>
  <si>
    <t>Klimentská 1216/46</t>
  </si>
  <si>
    <t>07.04.2017</t>
  </si>
  <si>
    <t>SK52741500006</t>
  </si>
  <si>
    <t>SK52000900056</t>
  </si>
  <si>
    <t>36682071</t>
  </si>
  <si>
    <t>EP ENERGY TRADING, a.s., organizačná zložka</t>
  </si>
  <si>
    <t>17.07.2009</t>
  </si>
  <si>
    <t>SK52000800007</t>
  </si>
  <si>
    <t>SK66631800001</t>
  </si>
  <si>
    <t>36362115</t>
  </si>
  <si>
    <t>EP GROUP s.r.o.</t>
  </si>
  <si>
    <t>Hlinícka 14</t>
  </si>
  <si>
    <t>02.05.2018</t>
  </si>
  <si>
    <t>SK66651100009</t>
  </si>
  <si>
    <t>36615463</t>
  </si>
  <si>
    <t>EPD, s.r.o.</t>
  </si>
  <si>
    <t>Zábreh 1509</t>
  </si>
  <si>
    <t>SK52001100029</t>
  </si>
  <si>
    <t>36769789</t>
  </si>
  <si>
    <t>E.P.E., s.r.o.</t>
  </si>
  <si>
    <t>Prievozská 14/A</t>
  </si>
  <si>
    <t>11.07.2011</t>
  </si>
  <si>
    <t>SK52731100024</t>
  </si>
  <si>
    <t>21.06.2011</t>
  </si>
  <si>
    <t>SK66651100019</t>
  </si>
  <si>
    <t>45280649</t>
  </si>
  <si>
    <t>EPICKLUB, a.s.</t>
  </si>
  <si>
    <t>20.09.2011</t>
  </si>
  <si>
    <t>SK56001200052</t>
  </si>
  <si>
    <t>45551421</t>
  </si>
  <si>
    <t>EPO Global, s.r.o.</t>
  </si>
  <si>
    <t>10.07.2012</t>
  </si>
  <si>
    <t>SK56001100057</t>
  </si>
  <si>
    <t>44784031</t>
  </si>
  <si>
    <t>EpsilonPark s.r.o.</t>
  </si>
  <si>
    <t>SK62631100025</t>
  </si>
  <si>
    <t>44933428</t>
  </si>
  <si>
    <t>EPSOLAR s. r. o.</t>
  </si>
  <si>
    <t>06.09.2011</t>
  </si>
  <si>
    <t>SK66731800002</t>
  </si>
  <si>
    <t>45640742</t>
  </si>
  <si>
    <t>EQ Horný Váh, s. r. o.</t>
  </si>
  <si>
    <t>Sasinkova 2550/4</t>
  </si>
  <si>
    <t>13.07.2018</t>
  </si>
  <si>
    <t>SK51611100015</t>
  </si>
  <si>
    <t>45878200</t>
  </si>
  <si>
    <t>ERB Solar 1 s. r. o.</t>
  </si>
  <si>
    <t>Novozámocká 2</t>
  </si>
  <si>
    <t>20.06.2011</t>
  </si>
  <si>
    <t>SK51611100016</t>
  </si>
  <si>
    <t>45879168</t>
  </si>
  <si>
    <t>ERB Solar 2 s.r.o.</t>
  </si>
  <si>
    <t>SK51611100017</t>
  </si>
  <si>
    <t>45879222</t>
  </si>
  <si>
    <t>ERB Solar 3 s.r.o.</t>
  </si>
  <si>
    <t>SK51611100018</t>
  </si>
  <si>
    <t>45879303</t>
  </si>
  <si>
    <t>ERB Solar 4 s.r.o.</t>
  </si>
  <si>
    <t>SK51611100019</t>
  </si>
  <si>
    <t>45879362</t>
  </si>
  <si>
    <t>ERB Solar 5 s.r.o.</t>
  </si>
  <si>
    <t>SK56001100098</t>
  </si>
  <si>
    <t>36177083</t>
  </si>
  <si>
    <t>ERIK, s.r.o.</t>
  </si>
  <si>
    <t>Pri Krásnej 3</t>
  </si>
  <si>
    <t>22.12.2011</t>
  </si>
  <si>
    <t>SK62731100012</t>
  </si>
  <si>
    <t>44330600</t>
  </si>
  <si>
    <t>ERKON POPRAD s.r.o.</t>
  </si>
  <si>
    <t>Brežný riadok 3644</t>
  </si>
  <si>
    <t>22.02.2011</t>
  </si>
  <si>
    <t>SK51722300001</t>
  </si>
  <si>
    <t>31591906</t>
  </si>
  <si>
    <t xml:space="preserve">ERNSTPROFIL, spol. s r.o. </t>
  </si>
  <si>
    <t>ul. Ľ. Podjavorinskej 5134</t>
  </si>
  <si>
    <t>08.01.2023</t>
  </si>
  <si>
    <t>SK52742200004</t>
  </si>
  <si>
    <t>ERU Europe GmbH</t>
  </si>
  <si>
    <t>Mariahilfer Straße 123/3</t>
  </si>
  <si>
    <t>SK58001200003</t>
  </si>
  <si>
    <t>30724503</t>
  </si>
  <si>
    <t>Ervin Mészáros TZB PROFI</t>
  </si>
  <si>
    <t>Lúč na Ostrove</t>
  </si>
  <si>
    <t>Veľká Lúč 381</t>
  </si>
  <si>
    <t>14.02.2012</t>
  </si>
  <si>
    <t>SK52741300181</t>
  </si>
  <si>
    <t>47474238</t>
  </si>
  <si>
    <t>ESCO Distribučné sústavy a.s.</t>
  </si>
  <si>
    <t>Františkánska 4</t>
  </si>
  <si>
    <t>17.12.2013</t>
  </si>
  <si>
    <t>SK52741500024</t>
  </si>
  <si>
    <t>SK52741200074</t>
  </si>
  <si>
    <t>36686638</t>
  </si>
  <si>
    <t>ESENTIA s.r.o.</t>
  </si>
  <si>
    <t>Šustekova 49</t>
  </si>
  <si>
    <t>12.06.2012</t>
  </si>
  <si>
    <t>SK60761100006</t>
  </si>
  <si>
    <t>45675813</t>
  </si>
  <si>
    <t>ESJ, s.r.o.</t>
  </si>
  <si>
    <t>Jánoškova 1629/2</t>
  </si>
  <si>
    <t>03.02.2011</t>
  </si>
  <si>
    <t>SK52002100048</t>
  </si>
  <si>
    <t>54078156</t>
  </si>
  <si>
    <t>esperienza, s.r.o.</t>
  </si>
  <si>
    <t>Svetlá 10</t>
  </si>
  <si>
    <t>06.12.2021</t>
  </si>
  <si>
    <t>SK58712000003</t>
  </si>
  <si>
    <t>52300714</t>
  </si>
  <si>
    <t>esszencia s. r. o.</t>
  </si>
  <si>
    <t>Trstice</t>
  </si>
  <si>
    <t>Trstice 1076</t>
  </si>
  <si>
    <t>07.09.2020</t>
  </si>
  <si>
    <t>SK52001000095</t>
  </si>
  <si>
    <t>36664481</t>
  </si>
  <si>
    <t>Estates - reality a.s.</t>
  </si>
  <si>
    <t>SK61001300008</t>
  </si>
  <si>
    <t>Eštvaníková Alžbeta, Ing.</t>
  </si>
  <si>
    <t>Družstevná 983/2</t>
  </si>
  <si>
    <t>19.02.2013</t>
  </si>
  <si>
    <t>SK52000800102</t>
  </si>
  <si>
    <t>36822639</t>
  </si>
  <si>
    <t>e&amp;t Energie Handelsgesellschaft m.b.H. - organizačná zložka</t>
  </si>
  <si>
    <t>Cintorínska 3/a</t>
  </si>
  <si>
    <t>SK52741800009</t>
  </si>
  <si>
    <t>51658879</t>
  </si>
  <si>
    <t>Ett plus s. r. o.</t>
  </si>
  <si>
    <t>Karpatské námestie 10A</t>
  </si>
  <si>
    <t>15.06.2018</t>
  </si>
  <si>
    <t>SK53612000007</t>
  </si>
  <si>
    <t>17221111</t>
  </si>
  <si>
    <t>Eugen Komár EKO</t>
  </si>
  <si>
    <t>Kolonica</t>
  </si>
  <si>
    <t>č. 38</t>
  </si>
  <si>
    <t>01.07.2020</t>
  </si>
  <si>
    <t>SK61552300009</t>
  </si>
  <si>
    <t>36536954</t>
  </si>
  <si>
    <t>Euro - Agro, spol. s r.o.</t>
  </si>
  <si>
    <t>Obchodná 3</t>
  </si>
  <si>
    <t>SK61550700002</t>
  </si>
  <si>
    <t>24.04.2007</t>
  </si>
  <si>
    <t>SK56001500034</t>
  </si>
  <si>
    <t>43965326</t>
  </si>
  <si>
    <t>EURO – ENERGIA 2008, s.r.o.</t>
  </si>
  <si>
    <t>Kluknava</t>
  </si>
  <si>
    <t>727</t>
  </si>
  <si>
    <t>29.09.2015</t>
  </si>
  <si>
    <t>SK62630500002</t>
  </si>
  <si>
    <t>31668488</t>
  </si>
  <si>
    <t>EURO CENTER TRADE s.r.o.</t>
  </si>
  <si>
    <t xml:space="preserve">Prešov </t>
  </si>
  <si>
    <t xml:space="preserve">Budovateľská 50 </t>
  </si>
  <si>
    <t>28.10.2008</t>
  </si>
  <si>
    <t>30.04.2004</t>
  </si>
  <si>
    <t>SK56521300018</t>
  </si>
  <si>
    <t>36577707</t>
  </si>
  <si>
    <t>EUROCAST Košice, s.r.o.</t>
  </si>
  <si>
    <t>Vstupný areál U.S.Steel</t>
  </si>
  <si>
    <t>SK56521300019</t>
  </si>
  <si>
    <t>SK60770800005</t>
  </si>
  <si>
    <t>35756985</t>
  </si>
  <si>
    <t>EUROCOM Investment, s.r.o.</t>
  </si>
  <si>
    <t>Bešeňová</t>
  </si>
  <si>
    <t>Bešeňová 136</t>
  </si>
  <si>
    <t>SK60731300005</t>
  </si>
  <si>
    <t>31.07.2013</t>
  </si>
  <si>
    <t>SK62731300001</t>
  </si>
  <si>
    <t>46963413</t>
  </si>
  <si>
    <t>EUROKRED, s.r.o.</t>
  </si>
  <si>
    <t>Jesenná 3238/9</t>
  </si>
  <si>
    <t>SK56001300017</t>
  </si>
  <si>
    <t>46432566</t>
  </si>
  <si>
    <t>EUROMARKET - EU s.r.o.</t>
  </si>
  <si>
    <t>Krosnianska 93</t>
  </si>
  <si>
    <t>SK66671100011</t>
  </si>
  <si>
    <t>31636501</t>
  </si>
  <si>
    <t>EURO-METALL spol s.r.o.</t>
  </si>
  <si>
    <t>Vápenická 26</t>
  </si>
  <si>
    <t>16.11.2011</t>
  </si>
  <si>
    <t>SK51640900008</t>
  </si>
  <si>
    <t>36634611</t>
  </si>
  <si>
    <t>EUROPA CENTER, s. r. o.</t>
  </si>
  <si>
    <t>Pribinova 28</t>
  </si>
  <si>
    <t>02.03.2009</t>
  </si>
  <si>
    <t>SK51640900014</t>
  </si>
  <si>
    <t>36712167</t>
  </si>
  <si>
    <t>EUROPA SC a.s.</t>
  </si>
  <si>
    <t>Na Troskách 25/14180</t>
  </si>
  <si>
    <t>06.05.2009</t>
  </si>
  <si>
    <t>SK52741300075</t>
  </si>
  <si>
    <t>European Commodity Clearing AG</t>
  </si>
  <si>
    <t>Leipzig</t>
  </si>
  <si>
    <t>Augustusplatz 9</t>
  </si>
  <si>
    <t>SK52741300074</t>
  </si>
  <si>
    <t>European Commodity Clearing Luxembourg S.à.r.l.</t>
  </si>
  <si>
    <t>Luxembourg</t>
  </si>
  <si>
    <t>L-1855</t>
  </si>
  <si>
    <t>42 Avenue JF Kennedy</t>
  </si>
  <si>
    <t>SK52001000097</t>
  </si>
  <si>
    <t>36828050</t>
  </si>
  <si>
    <t>European electroning Trading, a.s.</t>
  </si>
  <si>
    <t>17.12.2010</t>
  </si>
  <si>
    <t>SK66651200007</t>
  </si>
  <si>
    <t>36305383</t>
  </si>
  <si>
    <t>EUROPUR s.r.o.</t>
  </si>
  <si>
    <t xml:space="preserve">Púchov </t>
  </si>
  <si>
    <t xml:space="preserve">Novonosická 503/5 </t>
  </si>
  <si>
    <t>24.07.2012</t>
  </si>
  <si>
    <t>SK53611200007</t>
  </si>
  <si>
    <t>36182061</t>
  </si>
  <si>
    <t>EUROSPAN, s.r.o.</t>
  </si>
  <si>
    <t>Priemyselná 5852</t>
  </si>
  <si>
    <t>23.07.2012</t>
  </si>
  <si>
    <t>SK51001100006</t>
  </si>
  <si>
    <t>36620963</t>
  </si>
  <si>
    <t>EUROSWEET, s.r.o.</t>
  </si>
  <si>
    <t>Boľkovce</t>
  </si>
  <si>
    <t>Boľkovce 286</t>
  </si>
  <si>
    <t>SK56651700003</t>
  </si>
  <si>
    <t>35837659</t>
  </si>
  <si>
    <t>EUROTALC s.r.o.</t>
  </si>
  <si>
    <t>Štôlňa Elisabeth 1</t>
  </si>
  <si>
    <t>21.12.2017</t>
  </si>
  <si>
    <t>SK56651700004</t>
  </si>
  <si>
    <t>22.12.2017</t>
  </si>
  <si>
    <t>SK52001400031</t>
  </si>
  <si>
    <t>35866845</t>
  </si>
  <si>
    <t>EUROTRADE BUSINESS SERVICES, s.r.o.</t>
  </si>
  <si>
    <t>Royova 23</t>
  </si>
  <si>
    <t>18.07.2014</t>
  </si>
  <si>
    <t>SK56510800010</t>
  </si>
  <si>
    <t>36574988</t>
  </si>
  <si>
    <t>EUROVIA - kameňolomy, s.r.o.</t>
  </si>
  <si>
    <t>Košice - Barca</t>
  </si>
  <si>
    <t>Osloboditeľov 66</t>
  </si>
  <si>
    <t>SK56510800007</t>
  </si>
  <si>
    <t>31651518</t>
  </si>
  <si>
    <t>EUROVIA SK, a.s.</t>
  </si>
  <si>
    <t xml:space="preserve">Košice </t>
  </si>
  <si>
    <t xml:space="preserve">Osloboditeľov 66 </t>
  </si>
  <si>
    <t>SK52000800048</t>
  </si>
  <si>
    <t>35910712</t>
  </si>
  <si>
    <t>eustream, a.s.</t>
  </si>
  <si>
    <t>Votrubova 11/A</t>
  </si>
  <si>
    <t>29.04.2008</t>
  </si>
  <si>
    <t>SK56001100048</t>
  </si>
  <si>
    <t>40414761</t>
  </si>
  <si>
    <t>Eva Eltschlägerová DREVSTAV</t>
  </si>
  <si>
    <t>Hnilecká 938</t>
  </si>
  <si>
    <t>SK51611100021</t>
  </si>
  <si>
    <t>45366756</t>
  </si>
  <si>
    <t>Eva Vicianová</t>
  </si>
  <si>
    <t>Dodekova 14</t>
  </si>
  <si>
    <t>SK52742200003</t>
  </si>
  <si>
    <t>54062781</t>
  </si>
  <si>
    <t>Ewiser s.r.o.</t>
  </si>
  <si>
    <t>Dunajská 8</t>
  </si>
  <si>
    <t>03.03.2022</t>
  </si>
  <si>
    <t>SK62621000005</t>
  </si>
  <si>
    <t>44404069</t>
  </si>
  <si>
    <t>EXPOL TRADE, s. r. o.</t>
  </si>
  <si>
    <t>Hanušovce nad Topľou</t>
  </si>
  <si>
    <t>Šarišská 495/2</t>
  </si>
  <si>
    <t>02.06.2010</t>
  </si>
  <si>
    <t>SK62651100003</t>
  </si>
  <si>
    <t>36458163</t>
  </si>
  <si>
    <t>EXPORT-IMPORT, s.r.o. Bardejov</t>
  </si>
  <si>
    <t>Dukelská 19</t>
  </si>
  <si>
    <t>SK52741400030</t>
  </si>
  <si>
    <t>35795123</t>
  </si>
  <si>
    <t>Express Group, a. s.</t>
  </si>
  <si>
    <t>Plynárenská 7/B</t>
  </si>
  <si>
    <t>15.07.2014</t>
  </si>
  <si>
    <t>SK53612200003</t>
  </si>
  <si>
    <t>46158880</t>
  </si>
  <si>
    <t>EXTRAPRODUKTY, s.r.o.</t>
  </si>
  <si>
    <t>Nová 20</t>
  </si>
  <si>
    <t>SK53612200002</t>
  </si>
  <si>
    <t>SK53611100017</t>
  </si>
  <si>
    <t>21.11.2011</t>
  </si>
  <si>
    <t>SK53611100016</t>
  </si>
  <si>
    <t>18.11.2011</t>
  </si>
  <si>
    <t>23.03.2021</t>
  </si>
  <si>
    <t>SK52741800006</t>
  </si>
  <si>
    <t>50963767</t>
  </si>
  <si>
    <t>EZPADA AG</t>
  </si>
  <si>
    <t>Zug</t>
  </si>
  <si>
    <t>Baarerstrasse 139</t>
  </si>
  <si>
    <t>26.04.2018</t>
  </si>
  <si>
    <t>SK52000900085</t>
  </si>
  <si>
    <t>Ezpada s.r.o.</t>
  </si>
  <si>
    <t>Jungmannova 745/24</t>
  </si>
  <si>
    <t>07.12.2009</t>
  </si>
  <si>
    <t>SK52741100045</t>
  </si>
  <si>
    <t>44898142</t>
  </si>
  <si>
    <t>E-13 s. r. o.</t>
  </si>
  <si>
    <t>SK51611300043</t>
  </si>
  <si>
    <t>36022934</t>
  </si>
  <si>
    <t>Fagor Ederlan Slovensko, a.s.</t>
  </si>
  <si>
    <t>Priemyselná 12</t>
  </si>
  <si>
    <t>14.05.2008</t>
  </si>
  <si>
    <t>SK51611300044</t>
  </si>
  <si>
    <t>22.05.2008</t>
  </si>
  <si>
    <t>SK58712300014</t>
  </si>
  <si>
    <t>47374756</t>
  </si>
  <si>
    <t>Fajné víno s.r.o.</t>
  </si>
  <si>
    <t>Pusté Sady</t>
  </si>
  <si>
    <t>Pusté Sady   67</t>
  </si>
  <si>
    <t>16.03.2023</t>
  </si>
  <si>
    <t>SK58001700002</t>
  </si>
  <si>
    <t>SK62632000004</t>
  </si>
  <si>
    <t>00610577</t>
  </si>
  <si>
    <t>Fakultná nemocnica s poliklinikou J. A. Reimana Prešov</t>
  </si>
  <si>
    <t>Jána Hollého 5898/14</t>
  </si>
  <si>
    <t>28.02.2020</t>
  </si>
  <si>
    <t>SK66731800003</t>
  </si>
  <si>
    <t>36310751</t>
  </si>
  <si>
    <t>FALCO, s.r.o.</t>
  </si>
  <si>
    <t>Pred Poľom 1600</t>
  </si>
  <si>
    <t>07.08.2018</t>
  </si>
  <si>
    <t>SK60632300004</t>
  </si>
  <si>
    <t>44076436</t>
  </si>
  <si>
    <t>FAREN SLOVAKIA, s.r.o.</t>
  </si>
  <si>
    <t>Robotnícka 5441</t>
  </si>
  <si>
    <t>05.01.2023</t>
  </si>
  <si>
    <t>SK62631100003</t>
  </si>
  <si>
    <t>45529299</t>
  </si>
  <si>
    <t>FARIO, s. r. o.</t>
  </si>
  <si>
    <t>Jesenského 1089/11</t>
  </si>
  <si>
    <t>27.01.2011</t>
  </si>
  <si>
    <t>SK52002100008</t>
  </si>
  <si>
    <t>47386886</t>
  </si>
  <si>
    <t>Farma Brezany s.r.o.</t>
  </si>
  <si>
    <t>Prievozská 1318/14</t>
  </si>
  <si>
    <t>22.04.2021</t>
  </si>
  <si>
    <t>SK58742200004</t>
  </si>
  <si>
    <t>36238813</t>
  </si>
  <si>
    <t>FARMA FRESH SLOVAKIA, s.r.o.</t>
  </si>
  <si>
    <t>Trnava, miestna časť Modranka</t>
  </si>
  <si>
    <t>Seredská 247/4012</t>
  </si>
  <si>
    <t>19.10.2022</t>
  </si>
  <si>
    <t>SK66711900003</t>
  </si>
  <si>
    <t>45504377</t>
  </si>
  <si>
    <t>Farma Kameničany s.r.o.</t>
  </si>
  <si>
    <t>Kameničany</t>
  </si>
  <si>
    <t>200</t>
  </si>
  <si>
    <t>SK66711900002</t>
  </si>
  <si>
    <t>SK66711300002</t>
  </si>
  <si>
    <t>SK61002300003</t>
  </si>
  <si>
    <t>50473484</t>
  </si>
  <si>
    <t>FARMOL SLOVAKIA, s.r.o.</t>
  </si>
  <si>
    <t>G. Schoellera 3</t>
  </si>
  <si>
    <t>SK60630500002</t>
  </si>
  <si>
    <t>36431427</t>
  </si>
  <si>
    <t>Fatra - global, s.r.o.</t>
  </si>
  <si>
    <t>S. Chalupku 1B/9823</t>
  </si>
  <si>
    <t>SK58731300001</t>
  </si>
  <si>
    <t>31409385</t>
  </si>
  <si>
    <t>FAUN spol. s r.o.</t>
  </si>
  <si>
    <t>Štefánikova 710/67</t>
  </si>
  <si>
    <t>SK56651200002</t>
  </si>
  <si>
    <t>46269151</t>
  </si>
  <si>
    <t>FEBORA, s.r.o.</t>
  </si>
  <si>
    <t>Gemerská Hôrka</t>
  </si>
  <si>
    <t>SK56651100002</t>
  </si>
  <si>
    <t>04.11.2011</t>
  </si>
  <si>
    <t>SK62631200021</t>
  </si>
  <si>
    <t>36448974</t>
  </si>
  <si>
    <t>FECUPRAL, spol. s r.o.</t>
  </si>
  <si>
    <t>Veľký Šariš</t>
  </si>
  <si>
    <t xml:space="preserve">Ľ. Štúra 17  </t>
  </si>
  <si>
    <t>18.07.2012</t>
  </si>
  <si>
    <t>SK61822300011</t>
  </si>
  <si>
    <t>54744067</t>
  </si>
  <si>
    <t>FEEL FREE BEER SK s. r. o.</t>
  </si>
  <si>
    <t>Nitrianske Hrnčiarovce</t>
  </si>
  <si>
    <t>Ulica Nad vinicami 1168/27</t>
  </si>
  <si>
    <t>SK61002200006</t>
  </si>
  <si>
    <t>06.10.2022</t>
  </si>
  <si>
    <t>SK56521500001</t>
  </si>
  <si>
    <t>45987106</t>
  </si>
  <si>
    <t>Felix WINES, s.r.o.</t>
  </si>
  <si>
    <t>Holubyho 12</t>
  </si>
  <si>
    <t>SK56522300014</t>
  </si>
  <si>
    <t>SK56522300015</t>
  </si>
  <si>
    <t>SK61001500009</t>
  </si>
  <si>
    <t>45458774</t>
  </si>
  <si>
    <t>FEM Market s. r. o.</t>
  </si>
  <si>
    <t>Pohraničná 1/5</t>
  </si>
  <si>
    <t>27.07.2015</t>
  </si>
  <si>
    <t>07.09.2021</t>
  </si>
  <si>
    <t>SK58612300007</t>
  </si>
  <si>
    <t>40287068</t>
  </si>
  <si>
    <t>Ferenc Bódis - A.B.F. STAVINEX</t>
  </si>
  <si>
    <t>Horná Potôň</t>
  </si>
  <si>
    <t>Benková Potôň 370</t>
  </si>
  <si>
    <t>SK58610600001</t>
  </si>
  <si>
    <t>07.07.2006</t>
  </si>
  <si>
    <t>SK62750900001</t>
  </si>
  <si>
    <t>31734952</t>
  </si>
  <si>
    <t>FERGAM s.r.o.</t>
  </si>
  <si>
    <t>Michalská 20</t>
  </si>
  <si>
    <t>23.02.2009</t>
  </si>
  <si>
    <t>SK52741200065</t>
  </si>
  <si>
    <t>35743913</t>
  </si>
  <si>
    <t>FEROMAX s.r.o.</t>
  </si>
  <si>
    <t>Bratislava 1</t>
  </si>
  <si>
    <t>ul. 29. augusta 15e</t>
  </si>
  <si>
    <t>SK60782300014</t>
  </si>
  <si>
    <t>47631589</t>
  </si>
  <si>
    <t>FEST SK, s.r.o.</t>
  </si>
  <si>
    <t>Horný Val 9</t>
  </si>
  <si>
    <t>SK51002000008</t>
  </si>
  <si>
    <t>46695303</t>
  </si>
  <si>
    <t>FHINIX VIBRATIONS, s. r. o.</t>
  </si>
  <si>
    <t>Lišov</t>
  </si>
  <si>
    <t>Lišov 85</t>
  </si>
  <si>
    <t>23.09.2020</t>
  </si>
  <si>
    <t>SK51641300004</t>
  </si>
  <si>
    <t>46199632</t>
  </si>
  <si>
    <t>FILAEXIM s.r.o.</t>
  </si>
  <si>
    <t>Zvolenská cesta 63/A</t>
  </si>
  <si>
    <t>SK60691100030</t>
  </si>
  <si>
    <t>36688614</t>
  </si>
  <si>
    <t>FILATECH, s.r.o.</t>
  </si>
  <si>
    <t>Zárieč- Keblov 68</t>
  </si>
  <si>
    <t>14.11.2011</t>
  </si>
  <si>
    <t>SK51001700006</t>
  </si>
  <si>
    <t>47465204</t>
  </si>
  <si>
    <t>FILI ALFA s. r. o.</t>
  </si>
  <si>
    <t>Tajovského 35/741</t>
  </si>
  <si>
    <t>17.03.2017</t>
  </si>
  <si>
    <t>SK56001400033</t>
  </si>
  <si>
    <t>Filo Cyril</t>
  </si>
  <si>
    <t>Richnava</t>
  </si>
  <si>
    <t>238</t>
  </si>
  <si>
    <t>26.11.2014</t>
  </si>
  <si>
    <t>SK51641600001</t>
  </si>
  <si>
    <t>Fiľo Jaroslav, Ing.</t>
  </si>
  <si>
    <t>Mlynská 14571/137</t>
  </si>
  <si>
    <t>29.01.2016</t>
  </si>
  <si>
    <t>SK66711400003</t>
  </si>
  <si>
    <t>36297844</t>
  </si>
  <si>
    <t>FIMAD, s.r.o.</t>
  </si>
  <si>
    <t>Lieskovec 584/10</t>
  </si>
  <si>
    <t>SK51611200033</t>
  </si>
  <si>
    <t>44037465</t>
  </si>
  <si>
    <t>FINALCAST, s.r.o.</t>
  </si>
  <si>
    <t>21.12.2012</t>
  </si>
  <si>
    <t>SK51611300001</t>
  </si>
  <si>
    <t>09.01.2013</t>
  </si>
  <si>
    <t>SK61820800002</t>
  </si>
  <si>
    <t>44050348</t>
  </si>
  <si>
    <t>FINE DESTILLERY SLOVAKIA, s.r.o.</t>
  </si>
  <si>
    <t>Majer 1258</t>
  </si>
  <si>
    <t>16.09.2008</t>
  </si>
  <si>
    <t>24.07.2008</t>
  </si>
  <si>
    <t>SK52001400052</t>
  </si>
  <si>
    <t>35752173</t>
  </si>
  <si>
    <t>Fine Wines s. r. o.</t>
  </si>
  <si>
    <t>Bratislavská 51</t>
  </si>
  <si>
    <t>06.11.2014</t>
  </si>
  <si>
    <t>SK61002100004</t>
  </si>
  <si>
    <t>53201833</t>
  </si>
  <si>
    <t>Finend s.r.o.</t>
  </si>
  <si>
    <t>Námestie SNP 478/19</t>
  </si>
  <si>
    <t>24.03.2021</t>
  </si>
  <si>
    <t>SK52001700028</t>
  </si>
  <si>
    <t>50559541</t>
  </si>
  <si>
    <t>Finest Rum Store, s. r. o.</t>
  </si>
  <si>
    <t>Miloslavov</t>
  </si>
  <si>
    <t>Alžbetin dvor 577</t>
  </si>
  <si>
    <t>21.11.2017</t>
  </si>
  <si>
    <t>SK51640800073</t>
  </si>
  <si>
    <t>36047333</t>
  </si>
  <si>
    <t>FINEZ a.s.</t>
  </si>
  <si>
    <t>Bakossova 8</t>
  </si>
  <si>
    <t>16.07.2008</t>
  </si>
  <si>
    <t>SK52002200005</t>
  </si>
  <si>
    <t>47628529</t>
  </si>
  <si>
    <t>FIN-TAX, s.r.o.</t>
  </si>
  <si>
    <t>Bancíkovej   1/A</t>
  </si>
  <si>
    <t>18.03.2022</t>
  </si>
  <si>
    <t>SK53611700002</t>
  </si>
  <si>
    <t>45897077</t>
  </si>
  <si>
    <t>FIPEK s.r.o.</t>
  </si>
  <si>
    <t>Remetské Hámre</t>
  </si>
  <si>
    <t>Remetské Hámre 85</t>
  </si>
  <si>
    <t>01.03.2017</t>
  </si>
  <si>
    <t>SK52001800004</t>
  </si>
  <si>
    <t>35725168</t>
  </si>
  <si>
    <t>FIR GROUP s. r. o.</t>
  </si>
  <si>
    <t>Palárikova 29</t>
  </si>
  <si>
    <t>08.03.2018</t>
  </si>
  <si>
    <t>SK52742300054</t>
  </si>
  <si>
    <t>25.01.2023</t>
  </si>
  <si>
    <t>SK52742300053</t>
  </si>
  <si>
    <t>SK62731100030</t>
  </si>
  <si>
    <t>31701043</t>
  </si>
  <si>
    <t>FIRES, s.r.o.</t>
  </si>
  <si>
    <t>Batizovce</t>
  </si>
  <si>
    <t xml:space="preserve">Osloboditeľov 282 </t>
  </si>
  <si>
    <t>SK62731600005</t>
  </si>
  <si>
    <t>18.07.2016</t>
  </si>
  <si>
    <t>SK52000900033</t>
  </si>
  <si>
    <t>FIRMA HANDLOWO-USŁUGOWA "PALENIK"EXPORT IMPORT PALENIK MIROSŁAW</t>
  </si>
  <si>
    <t>JABŁONKA</t>
  </si>
  <si>
    <t>SOBIESKIEGO 25</t>
  </si>
  <si>
    <t>03.04.2009</t>
  </si>
  <si>
    <t>SK52731100013</t>
  </si>
  <si>
    <t>31386911</t>
  </si>
  <si>
    <t>FIRNELIOL SK, s.r.o.</t>
  </si>
  <si>
    <t xml:space="preserve">Záhradnícka 151 </t>
  </si>
  <si>
    <t>20.04.2011</t>
  </si>
  <si>
    <t>SK52001200002</t>
  </si>
  <si>
    <t>46320776</t>
  </si>
  <si>
    <t>FIRST EXPRESS s. r. o.</t>
  </si>
  <si>
    <t>Guothova 2/C</t>
  </si>
  <si>
    <t>01.02.2012</t>
  </si>
  <si>
    <t>SK52742300014</t>
  </si>
  <si>
    <t>34116940</t>
  </si>
  <si>
    <t>Flaga spol. s r. o.</t>
  </si>
  <si>
    <t>Šenkvická 14/R</t>
  </si>
  <si>
    <t>SK52001000057</t>
  </si>
  <si>
    <t>29.09.2010</t>
  </si>
  <si>
    <t>SK52742300016</t>
  </si>
  <si>
    <t>SK61552300010</t>
  </si>
  <si>
    <t>36557901</t>
  </si>
  <si>
    <t>FLAMENCO KOLÁROVO, s.r.o.</t>
  </si>
  <si>
    <t>Kolárovo</t>
  </si>
  <si>
    <t>Malodunajská 6/3011</t>
  </si>
  <si>
    <t>SK61550800001</t>
  </si>
  <si>
    <t>08.02.2008</t>
  </si>
  <si>
    <t>SK60761700002</t>
  </si>
  <si>
    <t>47703458</t>
  </si>
  <si>
    <t>FLEXHOUSE s.r.o.</t>
  </si>
  <si>
    <t>Námestovo</t>
  </si>
  <si>
    <t>Miestneho priemyslu 1247</t>
  </si>
  <si>
    <t>21.06.2017</t>
  </si>
  <si>
    <t>SK60760900001</t>
  </si>
  <si>
    <t>36411655</t>
  </si>
  <si>
    <t>FLEXTRANS, s.r.o.</t>
  </si>
  <si>
    <t>Nové Pálenisko 2</t>
  </si>
  <si>
    <t>SK56002300003</t>
  </si>
  <si>
    <t>36216691</t>
  </si>
  <si>
    <t>FLM s.r.o.</t>
  </si>
  <si>
    <t>Idanská 5</t>
  </si>
  <si>
    <t>SK52741200098</t>
  </si>
  <si>
    <t>46738011</t>
  </si>
  <si>
    <t>FMONTANA, s.r.o.</t>
  </si>
  <si>
    <t>SK62631200009</t>
  </si>
  <si>
    <t>47234377</t>
  </si>
  <si>
    <t>FOCUS PV s.r.o.</t>
  </si>
  <si>
    <t>Osloboditeľov 86</t>
  </si>
  <si>
    <t>SK58611200013</t>
  </si>
  <si>
    <t>31422772</t>
  </si>
  <si>
    <t>Fontee s.r.o.</t>
  </si>
  <si>
    <t>Pri železničnej stanici</t>
  </si>
  <si>
    <t>12.11.2012</t>
  </si>
  <si>
    <t>SK62732200003</t>
  </si>
  <si>
    <t>Fördös Marián, Ing.</t>
  </si>
  <si>
    <t>Suchoňova 3469/3</t>
  </si>
  <si>
    <t>01.06.2022</t>
  </si>
  <si>
    <t>SK61001200004</t>
  </si>
  <si>
    <t>Forró Attila</t>
  </si>
  <si>
    <t>Malá 346</t>
  </si>
  <si>
    <t>25.01.2012</t>
  </si>
  <si>
    <t>SK66671300012</t>
  </si>
  <si>
    <t>46693874</t>
  </si>
  <si>
    <t>FORTISCHEM a. s.</t>
  </si>
  <si>
    <t>Nováky</t>
  </si>
  <si>
    <t>M. R. Štefánika 1</t>
  </si>
  <si>
    <t>23.12.2013</t>
  </si>
  <si>
    <t>SK66671200022</t>
  </si>
  <si>
    <t>12.03.2013</t>
  </si>
  <si>
    <t>SK66671200020</t>
  </si>
  <si>
    <t>SK66671200021</t>
  </si>
  <si>
    <t>17.08.2012</t>
  </si>
  <si>
    <t>SK66671200018</t>
  </si>
  <si>
    <t>10.08.2012</t>
  </si>
  <si>
    <t>SK66671200019</t>
  </si>
  <si>
    <t>SK61000800027</t>
  </si>
  <si>
    <t>31429181</t>
  </si>
  <si>
    <t>FORTUNAE, s.r.o.</t>
  </si>
  <si>
    <t>Bratislava - Staré Mesto</t>
  </si>
  <si>
    <t>29. augusta 5</t>
  </si>
  <si>
    <t>09.06.2008</t>
  </si>
  <si>
    <t>SK60001100006</t>
  </si>
  <si>
    <t>45945063</t>
  </si>
  <si>
    <t>FORTUNKA s.r.o.</t>
  </si>
  <si>
    <t>Sv.Bystríka 3</t>
  </si>
  <si>
    <t>SK66652100001</t>
  </si>
  <si>
    <t>43881181</t>
  </si>
  <si>
    <t>FORTY, a.s.</t>
  </si>
  <si>
    <t xml:space="preserve">Nová 134 </t>
  </si>
  <si>
    <t>15.01.2021</t>
  </si>
  <si>
    <t>SK66652100002</t>
  </si>
  <si>
    <t>24.02.2021</t>
  </si>
  <si>
    <t>SK52741600004</t>
  </si>
  <si>
    <t>36732117</t>
  </si>
  <si>
    <t>Forum Poprad, a.s.</t>
  </si>
  <si>
    <t>26.01.2016</t>
  </si>
  <si>
    <t>SK61001100026</t>
  </si>
  <si>
    <t>45395292</t>
  </si>
  <si>
    <t>Fotel s. r. o.</t>
  </si>
  <si>
    <t>Viničky 39/15</t>
  </si>
  <si>
    <t>SK52001100015</t>
  </si>
  <si>
    <t>45443271</t>
  </si>
  <si>
    <t>Fotonika, s.r.o.</t>
  </si>
  <si>
    <t>SK58741100005</t>
  </si>
  <si>
    <t>45357480</t>
  </si>
  <si>
    <t>FOTOSOLAR Torňala, a.s.</t>
  </si>
  <si>
    <t>01.07.2011</t>
  </si>
  <si>
    <t>SK56001400026</t>
  </si>
  <si>
    <t>45418845</t>
  </si>
  <si>
    <t>FOTOVOLT SK, s.r.o.</t>
  </si>
  <si>
    <t>Markušova 3</t>
  </si>
  <si>
    <t>SK52731100033</t>
  </si>
  <si>
    <t>45571414</t>
  </si>
  <si>
    <t>Fotovoltaická elektráreň Bátka, s. r. o. /skratka FEB, s. r. o./</t>
  </si>
  <si>
    <t>SK66731100011</t>
  </si>
  <si>
    <t>45571465</t>
  </si>
  <si>
    <t>Fotovoltaická elektráreň Svinná, s. r. o. /skratka FES, s. r. o./</t>
  </si>
  <si>
    <t>Podvažie 204</t>
  </si>
  <si>
    <t>02.11.2011</t>
  </si>
  <si>
    <t>SK52731100014</t>
  </si>
  <si>
    <t>45358818</t>
  </si>
  <si>
    <t>FOTOVOLTAIKA Starňa, a.s.</t>
  </si>
  <si>
    <t>20.05.2011</t>
  </si>
  <si>
    <t>SK52742300126</t>
  </si>
  <si>
    <t>47450916</t>
  </si>
  <si>
    <t>FOU ZOO Restaurants s. r. o.</t>
  </si>
  <si>
    <t>Ševčenkova 34</t>
  </si>
  <si>
    <t>SK51611300019</t>
  </si>
  <si>
    <t>31623506</t>
  </si>
  <si>
    <t>FOUR TRADE, s.r.o.</t>
  </si>
  <si>
    <t xml:space="preserve">Priemyselná 37 </t>
  </si>
  <si>
    <t>09.04.2008</t>
  </si>
  <si>
    <t>SK51611300018</t>
  </si>
  <si>
    <t>SK51641500004</t>
  </si>
  <si>
    <t>46722564</t>
  </si>
  <si>
    <t>F.O.X., s.r.o.</t>
  </si>
  <si>
    <t>Heľpa</t>
  </si>
  <si>
    <t>Mládežnícka 2/113</t>
  </si>
  <si>
    <t>29.04.2015</t>
  </si>
  <si>
    <t>SK61581500009</t>
  </si>
  <si>
    <t>46869778</t>
  </si>
  <si>
    <t>FP Plus s. r. o.</t>
  </si>
  <si>
    <t>Hradská 27</t>
  </si>
  <si>
    <t>16.10.2015</t>
  </si>
  <si>
    <t>SK60001700006</t>
  </si>
  <si>
    <t>51129043</t>
  </si>
  <si>
    <t>Frambor s.r.o.</t>
  </si>
  <si>
    <t>Žilina - Závodie</t>
  </si>
  <si>
    <t>Juraja Závodského 727/178</t>
  </si>
  <si>
    <t>05.12.2017</t>
  </si>
  <si>
    <t>SK58001900009</t>
  </si>
  <si>
    <t>52509052</t>
  </si>
  <si>
    <t>France Direct s. r. o.</t>
  </si>
  <si>
    <t>Ružindol</t>
  </si>
  <si>
    <t>Nová 411/63</t>
  </si>
  <si>
    <t>17.10.2019</t>
  </si>
  <si>
    <t>SK60631200024</t>
  </si>
  <si>
    <t>36385867</t>
  </si>
  <si>
    <t>FRANCESCA CREATION, s.r.o.</t>
  </si>
  <si>
    <t>Robotnícka 29</t>
  </si>
  <si>
    <t>SK52002000021</t>
  </si>
  <si>
    <t>46518509</t>
  </si>
  <si>
    <t>Francois H. C., s. r. o.</t>
  </si>
  <si>
    <t>Staré Grunty 24</t>
  </si>
  <si>
    <t>25.06.2020</t>
  </si>
  <si>
    <t>SK56522300010</t>
  </si>
  <si>
    <t>52836061</t>
  </si>
  <si>
    <t>FranKE services s. r. o.</t>
  </si>
  <si>
    <t>Košice - mestská časť Sídlisko KVP</t>
  </si>
  <si>
    <t>Bauerova 1205/7</t>
  </si>
  <si>
    <t>SK56001400008</t>
  </si>
  <si>
    <t>10696806</t>
  </si>
  <si>
    <t>František Beregszászi Firma BLESK</t>
  </si>
  <si>
    <t xml:space="preserve">Sokoľany </t>
  </si>
  <si>
    <t>216</t>
  </si>
  <si>
    <t>12.03.2014</t>
  </si>
  <si>
    <t>SK60761400003</t>
  </si>
  <si>
    <t>37731203</t>
  </si>
  <si>
    <t>František Bublák</t>
  </si>
  <si>
    <t>Rabčice</t>
  </si>
  <si>
    <t>Rabčice 15</t>
  </si>
  <si>
    <t>28.03.2014</t>
  </si>
  <si>
    <t>SK66672300007</t>
  </si>
  <si>
    <t>33978905</t>
  </si>
  <si>
    <t>František Kováč - MVE</t>
  </si>
  <si>
    <t>Hečkova 1213/50</t>
  </si>
  <si>
    <t>SK62651900001</t>
  </si>
  <si>
    <t>45852782</t>
  </si>
  <si>
    <t>František Kundra - KUNDREX</t>
  </si>
  <si>
    <t>Kacvinského 1238/14</t>
  </si>
  <si>
    <t>SK62650800001</t>
  </si>
  <si>
    <t>30280494</t>
  </si>
  <si>
    <t>František Kundra - PALIVÁ</t>
  </si>
  <si>
    <t>27.03.2008</t>
  </si>
  <si>
    <t>SK60770800001</t>
  </si>
  <si>
    <t>30522323</t>
  </si>
  <si>
    <t>František Kura - F R A M</t>
  </si>
  <si>
    <t>Papiernícka 21</t>
  </si>
  <si>
    <t>SK66651000010</t>
  </si>
  <si>
    <t>34972706</t>
  </si>
  <si>
    <t>František Mado MVE</t>
  </si>
  <si>
    <t>Udiča</t>
  </si>
  <si>
    <t>Udiča 375</t>
  </si>
  <si>
    <t>22.12.2010</t>
  </si>
  <si>
    <t>SK66671100014</t>
  </si>
  <si>
    <t>10892800</t>
  </si>
  <si>
    <t>František Oboňa - TERMONT</t>
  </si>
  <si>
    <t>Lazany</t>
  </si>
  <si>
    <t>Športová 154/11</t>
  </si>
  <si>
    <t>28.12.2011</t>
  </si>
  <si>
    <t>SK56001400010</t>
  </si>
  <si>
    <t>10818570</t>
  </si>
  <si>
    <t>František Sanisló - NOVÁTOR</t>
  </si>
  <si>
    <t>Košice-Sever</t>
  </si>
  <si>
    <t>Vihorlatská 8/B</t>
  </si>
  <si>
    <t>14.04.2014</t>
  </si>
  <si>
    <t>SK52741300140</t>
  </si>
  <si>
    <t>40049116</t>
  </si>
  <si>
    <t>František Záruba ELZAR</t>
  </si>
  <si>
    <t>Harmanec</t>
  </si>
  <si>
    <t>11.08.2008</t>
  </si>
  <si>
    <t>SK52741300139</t>
  </si>
  <si>
    <t>21.07.2008</t>
  </si>
  <si>
    <t>SK56650900001</t>
  </si>
  <si>
    <t>44284616</t>
  </si>
  <si>
    <t>FREDDO s.r.o.</t>
  </si>
  <si>
    <t>Strelnica 244/12</t>
  </si>
  <si>
    <t>04.08.2009</t>
  </si>
  <si>
    <t>SK52741300024</t>
  </si>
  <si>
    <t>FREEPOINT COMMODITIES EUROPE LLP</t>
  </si>
  <si>
    <t>SW1E6AJ</t>
  </si>
  <si>
    <t>62 BUCKINGHAM GATE</t>
  </si>
  <si>
    <t>21.02.2013</t>
  </si>
  <si>
    <t>SK52741600012</t>
  </si>
  <si>
    <t>27.04.2016</t>
  </si>
  <si>
    <t>SK52741200017</t>
  </si>
  <si>
    <t>47237147</t>
  </si>
  <si>
    <t>Freepoint Commodities Europe LLP, organizačná zložka SK</t>
  </si>
  <si>
    <t>Bajkalská 29/C</t>
  </si>
  <si>
    <t>SK58002300002</t>
  </si>
  <si>
    <t>46814981</t>
  </si>
  <si>
    <t>FREISTADT s.r.o.</t>
  </si>
  <si>
    <t>Štúrova 1</t>
  </si>
  <si>
    <t>SK60750800006</t>
  </si>
  <si>
    <t>36402559</t>
  </si>
  <si>
    <t>FRENOCAR s.r.o.</t>
  </si>
  <si>
    <t>Novoť 70</t>
  </si>
  <si>
    <t>12.11.2008</t>
  </si>
  <si>
    <t>SK52001400040</t>
  </si>
  <si>
    <t>35777257</t>
  </si>
  <si>
    <t>Frim s.r.o.</t>
  </si>
  <si>
    <t>Viničné</t>
  </si>
  <si>
    <t>Hlavná 44</t>
  </si>
  <si>
    <t>10.09.2014</t>
  </si>
  <si>
    <t>SK52742300030</t>
  </si>
  <si>
    <t>SK53611600001</t>
  </si>
  <si>
    <t>48170577</t>
  </si>
  <si>
    <t>Frndžalica s.r.o.</t>
  </si>
  <si>
    <t>Masarykova 1343/102</t>
  </si>
  <si>
    <t>06.09.2016</t>
  </si>
  <si>
    <t>SK62631200028</t>
  </si>
  <si>
    <t>36472476</t>
  </si>
  <si>
    <t>FROST a.s. Prešov</t>
  </si>
  <si>
    <t>Hlavná 57</t>
  </si>
  <si>
    <t>12.12.2012</t>
  </si>
  <si>
    <t>SK61001800016</t>
  </si>
  <si>
    <t>46945423</t>
  </si>
  <si>
    <t>Frtus Winery, s.r.o.</t>
  </si>
  <si>
    <t>Kalnická cesta 12</t>
  </si>
  <si>
    <t>07.12.2018</t>
  </si>
  <si>
    <t>SK56002000010</t>
  </si>
  <si>
    <t>31709346</t>
  </si>
  <si>
    <t>FRUCONA Košice, a.s.</t>
  </si>
  <si>
    <t>Textilná 6</t>
  </si>
  <si>
    <t>SK58731900001</t>
  </si>
  <si>
    <t>47696133</t>
  </si>
  <si>
    <t>Frudis s.r.o.</t>
  </si>
  <si>
    <t>Cerová</t>
  </si>
  <si>
    <t>Lieskové 46</t>
  </si>
  <si>
    <t>04.03.2019</t>
  </si>
  <si>
    <t>SK61550700004</t>
  </si>
  <si>
    <t>35979348</t>
  </si>
  <si>
    <t>Fruit Distillery Cooperation  s.r.o.</t>
  </si>
  <si>
    <t>Marcelová</t>
  </si>
  <si>
    <t>Štrková 1413</t>
  </si>
  <si>
    <t>02.03.2022</t>
  </si>
  <si>
    <t>27.06.2007</t>
  </si>
  <si>
    <t>SK60761600002</t>
  </si>
  <si>
    <t>46841326</t>
  </si>
  <si>
    <t>FT Company, s. r. o.</t>
  </si>
  <si>
    <t>SK52741300068</t>
  </si>
  <si>
    <t>35977558</t>
  </si>
  <si>
    <t>FTP ENGINEERING s. r. o.</t>
  </si>
  <si>
    <t>Pri Hrubej lúke 3634/1</t>
  </si>
  <si>
    <t>SK52741100099</t>
  </si>
  <si>
    <t>47232005</t>
  </si>
  <si>
    <t>FTV POZEMKY 2 s. r. o.</t>
  </si>
  <si>
    <t>Ulica 29. augusta 5</t>
  </si>
  <si>
    <t>15.08.2011</t>
  </si>
  <si>
    <t>SK52741200021</t>
  </si>
  <si>
    <t>46025804</t>
  </si>
  <si>
    <t>FTVE Green Energy 1, s. r. o.</t>
  </si>
  <si>
    <t>15.02.2012</t>
  </si>
  <si>
    <t>SK52741200024</t>
  </si>
  <si>
    <t>46025553</t>
  </si>
  <si>
    <t>FTVE Green Energy 2, s.r.o.</t>
  </si>
  <si>
    <t>SK52741200093</t>
  </si>
  <si>
    <t>47236671</t>
  </si>
  <si>
    <t>FTVE Green Energy 3, s. r. o.</t>
  </si>
  <si>
    <t>14.08.2012</t>
  </si>
  <si>
    <t>SK51642300010</t>
  </si>
  <si>
    <t>31567355</t>
  </si>
  <si>
    <t>FUCHS OIL CORP. (SK), spol. s r.o.</t>
  </si>
  <si>
    <t>Štúrova 51</t>
  </si>
  <si>
    <t>18.02.2023</t>
  </si>
  <si>
    <t>SK51642300012</t>
  </si>
  <si>
    <t>SK62732000008</t>
  </si>
  <si>
    <t>Fudaly Michal</t>
  </si>
  <si>
    <t>Podhorany</t>
  </si>
  <si>
    <t>23.03.2020</t>
  </si>
  <si>
    <t>SK52742300032</t>
  </si>
  <si>
    <t>46014195</t>
  </si>
  <si>
    <t>Fuel Traders Corporation s. r. o.</t>
  </si>
  <si>
    <t>SK52001400030</t>
  </si>
  <si>
    <t>SK52742300029</t>
  </si>
  <si>
    <t>SK58731200017</t>
  </si>
  <si>
    <t>44939922</t>
  </si>
  <si>
    <t>Future Energy, s.r.o.</t>
  </si>
  <si>
    <t>Štefana Pilárika 2650/52</t>
  </si>
  <si>
    <t>SK51641100014</t>
  </si>
  <si>
    <t>45597171</t>
  </si>
  <si>
    <t>FV BREZNO 1 s.r.o.</t>
  </si>
  <si>
    <t>SK51641100015</t>
  </si>
  <si>
    <t>45597359</t>
  </si>
  <si>
    <t>FV BREZNO 2 s.r.o.</t>
  </si>
  <si>
    <t>SK51641100013</t>
  </si>
  <si>
    <t>45597421</t>
  </si>
  <si>
    <t>FV BREZNO 3 s.r.o.</t>
  </si>
  <si>
    <t>SK51641100012</t>
  </si>
  <si>
    <t>45597511</t>
  </si>
  <si>
    <t>FV BREZNO 4 s.r.o.</t>
  </si>
  <si>
    <t>SK51641100011</t>
  </si>
  <si>
    <t>45597588</t>
  </si>
  <si>
    <t>FV BREZNO 5 s.r.o.</t>
  </si>
  <si>
    <t>SK66671200011</t>
  </si>
  <si>
    <t>45611726</t>
  </si>
  <si>
    <t>FV power plant 1 s.r.o.</t>
  </si>
  <si>
    <t>23.03.2012</t>
  </si>
  <si>
    <t>SK51641100020</t>
  </si>
  <si>
    <t>45611939</t>
  </si>
  <si>
    <t>FV power plant 2 s.r.o.</t>
  </si>
  <si>
    <t>SK66731100009</t>
  </si>
  <si>
    <t>45612030</t>
  </si>
  <si>
    <t>FV power plant 3 s.r.o.</t>
  </si>
  <si>
    <t>Nádražná 2192/35</t>
  </si>
  <si>
    <t>28.09.2011</t>
  </si>
  <si>
    <t>SK51641100018</t>
  </si>
  <si>
    <t>45641382</t>
  </si>
  <si>
    <t>FV power plant 4 s.r.o.</t>
  </si>
  <si>
    <t>19.07.2011</t>
  </si>
  <si>
    <t>SK51641100019</t>
  </si>
  <si>
    <t>45643075</t>
  </si>
  <si>
    <t>FV power plant 5 s.r.o.</t>
  </si>
  <si>
    <t>SK52741100116</t>
  </si>
  <si>
    <t>45614245</t>
  </si>
  <si>
    <t>FV powerhouse 1 s.r.o.</t>
  </si>
  <si>
    <t>SK52741100084</t>
  </si>
  <si>
    <t>45614211</t>
  </si>
  <si>
    <t>FV powerhouse 2 s.r.o.</t>
  </si>
  <si>
    <t>SK66731100010</t>
  </si>
  <si>
    <t>45614199</t>
  </si>
  <si>
    <t>FV powerhouse 3 s.r.o.</t>
  </si>
  <si>
    <t>SK51641100021</t>
  </si>
  <si>
    <t>45643024</t>
  </si>
  <si>
    <t>FV powerhouse 5 s.r.o.</t>
  </si>
  <si>
    <t>SK52741100122</t>
  </si>
  <si>
    <t>46230033</t>
  </si>
  <si>
    <t>FVE Belá1 s. r. o.</t>
  </si>
  <si>
    <t>Lichnerova 40</t>
  </si>
  <si>
    <t>03.10.2011</t>
  </si>
  <si>
    <t>SK52741100123</t>
  </si>
  <si>
    <t>46230131</t>
  </si>
  <si>
    <t>FVE Belá2 s. r. o.</t>
  </si>
  <si>
    <t>SK51721100027</t>
  </si>
  <si>
    <t>45541515</t>
  </si>
  <si>
    <t>FVE Buzitka, s.r.o.</t>
  </si>
  <si>
    <t>Na Kope 611/81</t>
  </si>
  <si>
    <t>20.10.2011</t>
  </si>
  <si>
    <t>SK60691100015</t>
  </si>
  <si>
    <t>46136185</t>
  </si>
  <si>
    <t>FVE Bystrička 1, s. r. o.</t>
  </si>
  <si>
    <t>SK60691100016</t>
  </si>
  <si>
    <t>46136177</t>
  </si>
  <si>
    <t>FVE Bystrička 2, s.r.o.</t>
  </si>
  <si>
    <t>SK52001000050</t>
  </si>
  <si>
    <t>35929103</t>
  </si>
  <si>
    <t>FVE Dolný Bar, a. s.</t>
  </si>
  <si>
    <t>23.08.2010</t>
  </si>
  <si>
    <t>SK56001200041</t>
  </si>
  <si>
    <t>44945515</t>
  </si>
  <si>
    <t>FVE DÓRA, s.r.o.</t>
  </si>
  <si>
    <t>26.04.2012</t>
  </si>
  <si>
    <t>SK56001200023</t>
  </si>
  <si>
    <t>45594953</t>
  </si>
  <si>
    <t>FVE HOROVCE I s.r.o.</t>
  </si>
  <si>
    <t>Tajovského 7</t>
  </si>
  <si>
    <t>SK56001200024</t>
  </si>
  <si>
    <t>44344970</t>
  </si>
  <si>
    <t>FVE HOROVCE II s.r.o.</t>
  </si>
  <si>
    <t>SK56001200043</t>
  </si>
  <si>
    <t>44944101</t>
  </si>
  <si>
    <t>FVE IPEĽKA, s.r.o.</t>
  </si>
  <si>
    <t>SK56001200042</t>
  </si>
  <si>
    <t>45663734</t>
  </si>
  <si>
    <t>FVE Krásna, s.r.o.</t>
  </si>
  <si>
    <t>kpt. Nálepku 19</t>
  </si>
  <si>
    <t>SK52742200001</t>
  </si>
  <si>
    <t>50301497</t>
  </si>
  <si>
    <t>FVE Management s.r.o.</t>
  </si>
  <si>
    <t>Hviezdoslavovo námestie 14</t>
  </si>
  <si>
    <t>07.02.2022</t>
  </si>
  <si>
    <t>SK52742200002</t>
  </si>
  <si>
    <t>SK52001100013</t>
  </si>
  <si>
    <t>45324735</t>
  </si>
  <si>
    <t>FVE Mučín, s. r. o.</t>
  </si>
  <si>
    <t>SK51721100028</t>
  </si>
  <si>
    <t>45618011</t>
  </si>
  <si>
    <t>FVE Nový Sad, s.r.o.</t>
  </si>
  <si>
    <t>SK51721100017</t>
  </si>
  <si>
    <t>36869236</t>
  </si>
  <si>
    <t>FVE RS, s. r. o.</t>
  </si>
  <si>
    <t>Písecká 3</t>
  </si>
  <si>
    <t>02.08.2011</t>
  </si>
  <si>
    <t>SK52731100034</t>
  </si>
  <si>
    <t>45723885</t>
  </si>
  <si>
    <t>FVE Senec, s.r.o.</t>
  </si>
  <si>
    <t>SK58731100004</t>
  </si>
  <si>
    <t>45860548</t>
  </si>
  <si>
    <t>FVE Skalica I, s.r.o.</t>
  </si>
  <si>
    <t>Tehelná 9</t>
  </si>
  <si>
    <t>SK58731100003</t>
  </si>
  <si>
    <t>45871141</t>
  </si>
  <si>
    <t>FVE Skalica, s.r.o.</t>
  </si>
  <si>
    <t>17.08.2011</t>
  </si>
  <si>
    <t>SK56001200022</t>
  </si>
  <si>
    <t>44932651</t>
  </si>
  <si>
    <t>FVE TUŠICE I s.r.o.</t>
  </si>
  <si>
    <t>Sečovce</t>
  </si>
  <si>
    <t>Kollárova 446</t>
  </si>
  <si>
    <t>SK52741800004</t>
  </si>
  <si>
    <t>50647784</t>
  </si>
  <si>
    <t>FVE 1 spol. s r. o.</t>
  </si>
  <si>
    <t>Bratislava - mestská časť Vrakuňa</t>
  </si>
  <si>
    <t>Hradská   27A</t>
  </si>
  <si>
    <t>03.04.2018</t>
  </si>
  <si>
    <t>SK52741100090</t>
  </si>
  <si>
    <t>44725990</t>
  </si>
  <si>
    <t>G - solution s. r. o.</t>
  </si>
  <si>
    <t>Šulekova 2</t>
  </si>
  <si>
    <t>SK56001600007</t>
  </si>
  <si>
    <t>50101293</t>
  </si>
  <si>
    <t>GABLES s.r.o.</t>
  </si>
  <si>
    <t>Nálepkovo</t>
  </si>
  <si>
    <t>Hlavná 444/248</t>
  </si>
  <si>
    <t>SK61592200001</t>
  </si>
  <si>
    <t>37100696</t>
  </si>
  <si>
    <t>Gabriel Cellahó</t>
  </si>
  <si>
    <t>Zalaba</t>
  </si>
  <si>
    <t>Zalaba 91</t>
  </si>
  <si>
    <t>15.03.2022</t>
  </si>
  <si>
    <t>SK58001200004</t>
  </si>
  <si>
    <t>33934363</t>
  </si>
  <si>
    <t>Gabriel Pálinkás</t>
  </si>
  <si>
    <t>Nekyje na Ostrove, Pod záhradami 732/1</t>
  </si>
  <si>
    <t>SK60651700002</t>
  </si>
  <si>
    <t>50843346</t>
  </si>
  <si>
    <t>GAJAR, s.r.o.</t>
  </si>
  <si>
    <t>Ľ. Podjavorinskej 1500/2</t>
  </si>
  <si>
    <t>29.09.2017</t>
  </si>
  <si>
    <t>SK56521600004</t>
  </si>
  <si>
    <t>36191051</t>
  </si>
  <si>
    <t>GALAXY, s.r.o.</t>
  </si>
  <si>
    <t>Čermeľská 3</t>
  </si>
  <si>
    <t>06.07.2016</t>
  </si>
  <si>
    <t>SK58621200006</t>
  </si>
  <si>
    <t>Galba Ján</t>
  </si>
  <si>
    <t>Chtelnica</t>
  </si>
  <si>
    <t>Kúria 858/60</t>
  </si>
  <si>
    <t>27.04.2012</t>
  </si>
  <si>
    <t>SK56521000006</t>
  </si>
  <si>
    <t>45549877</t>
  </si>
  <si>
    <t>Galia Gallery, s.r.o.</t>
  </si>
  <si>
    <t>Košice - Staré Mesto</t>
  </si>
  <si>
    <t>Kováčska 42</t>
  </si>
  <si>
    <t>07.09.2012</t>
  </si>
  <si>
    <t>12.10.2010</t>
  </si>
  <si>
    <t>SK51641200024</t>
  </si>
  <si>
    <t>46245821</t>
  </si>
  <si>
    <t>GALIMED SOLAR 1 s.r.o.</t>
  </si>
  <si>
    <t>Bratislava-Podunajské Biskupice</t>
  </si>
  <si>
    <t>Ul. svornosti 50</t>
  </si>
  <si>
    <t>SK51641200025</t>
  </si>
  <si>
    <t>46379223</t>
  </si>
  <si>
    <t>GALIMED SOLAR 4 s.r.o.</t>
  </si>
  <si>
    <t>Bakossova 3/C</t>
  </si>
  <si>
    <t>SK51641300013</t>
  </si>
  <si>
    <t>46342541</t>
  </si>
  <si>
    <t>GALIMED SOLAR 7 s.r.o.</t>
  </si>
  <si>
    <t>25.09.2013</t>
  </si>
  <si>
    <t>SK56001100099</t>
  </si>
  <si>
    <t>47236591</t>
  </si>
  <si>
    <t>GALLOP ENERGY s.r.o.</t>
  </si>
  <si>
    <t>Južná trieda 66</t>
  </si>
  <si>
    <t>27.12.2011</t>
  </si>
  <si>
    <t>SK60770800008</t>
  </si>
  <si>
    <t>31579736</t>
  </si>
  <si>
    <t>GALMM s.r.o.</t>
  </si>
  <si>
    <t>J.Jančeka 39</t>
  </si>
  <si>
    <t>SK66650800008</t>
  </si>
  <si>
    <t>36005011</t>
  </si>
  <si>
    <t>GALVANIKA, s.r.o.</t>
  </si>
  <si>
    <t>Dolná Breznica</t>
  </si>
  <si>
    <t>Areál PD</t>
  </si>
  <si>
    <t>SK52002100011</t>
  </si>
  <si>
    <t>53148517</t>
  </si>
  <si>
    <t>Galyx s.r.o.</t>
  </si>
  <si>
    <t>P. Dobšinského 1195/54</t>
  </si>
  <si>
    <t>SK52002100014</t>
  </si>
  <si>
    <t>19.05.2021</t>
  </si>
  <si>
    <t>SK62631100042</t>
  </si>
  <si>
    <t>44878451</t>
  </si>
  <si>
    <t>GAMASOLAR s. r. o.</t>
  </si>
  <si>
    <t>SK51641400003</t>
  </si>
  <si>
    <t>44263813</t>
  </si>
  <si>
    <t>Gamma Invest s.r.o.,</t>
  </si>
  <si>
    <t>Švermova 51</t>
  </si>
  <si>
    <t>10.11.2014</t>
  </si>
  <si>
    <t>SK51641300010</t>
  </si>
  <si>
    <t>46694722</t>
  </si>
  <si>
    <t>GAMO INVEST s.r.o.</t>
  </si>
  <si>
    <t>Malachov</t>
  </si>
  <si>
    <t>Ortútska cesta 333/196</t>
  </si>
  <si>
    <t>27.05.2013</t>
  </si>
  <si>
    <t>SK61001200035</t>
  </si>
  <si>
    <t>34097112</t>
  </si>
  <si>
    <t>GAMOTA TRADING, s.r.o.</t>
  </si>
  <si>
    <t>Mederčská 81</t>
  </si>
  <si>
    <t>21.08.2012</t>
  </si>
  <si>
    <t>SK61551100006</t>
  </si>
  <si>
    <t>00677990</t>
  </si>
  <si>
    <t>GAMOTA výrobné družstvo</t>
  </si>
  <si>
    <t>SK52001200023</t>
  </si>
  <si>
    <t>36599611</t>
  </si>
  <si>
    <t>Gangerip s.r.o.</t>
  </si>
  <si>
    <t>17.10.2012</t>
  </si>
  <si>
    <t>SK62720500003</t>
  </si>
  <si>
    <t>31691552</t>
  </si>
  <si>
    <t>GAS Familia, s.r.o. Stará Ľubovňa</t>
  </si>
  <si>
    <t>Prešovská 8</t>
  </si>
  <si>
    <t>02.12.2008</t>
  </si>
  <si>
    <t>SK56522300003</t>
  </si>
  <si>
    <t>47460962</t>
  </si>
  <si>
    <t>Gas Logistics a.s.</t>
  </si>
  <si>
    <t>Táborská 15</t>
  </si>
  <si>
    <t>SK56521700003</t>
  </si>
  <si>
    <t>SK61822000003</t>
  </si>
  <si>
    <t>46300988</t>
  </si>
  <si>
    <t>GAS PROGRES I., spol. s r.o.</t>
  </si>
  <si>
    <t>SK61821300004</t>
  </si>
  <si>
    <t>SK61821300002</t>
  </si>
  <si>
    <t>SK52742200020</t>
  </si>
  <si>
    <t>54566797</t>
  </si>
  <si>
    <t>GAS TRADE SOLUTION s.r.o.</t>
  </si>
  <si>
    <t>Špitálska 2203/53</t>
  </si>
  <si>
    <t>SK52742200024</t>
  </si>
  <si>
    <t>SK51002000007</t>
  </si>
  <si>
    <t>50142461</t>
  </si>
  <si>
    <t>Gas Zvolen s.r.o.</t>
  </si>
  <si>
    <t>Pribinova 738/73</t>
  </si>
  <si>
    <t>06.07.2020</t>
  </si>
  <si>
    <t>SK61822200002</t>
  </si>
  <si>
    <t>54593859</t>
  </si>
  <si>
    <t>GASKOV, s.r.o.</t>
  </si>
  <si>
    <t>Nová Ves nad Žitavou</t>
  </si>
  <si>
    <t>Nová Ves nad Žitavou 115</t>
  </si>
  <si>
    <t>19.09.2022</t>
  </si>
  <si>
    <t>SK61822200005</t>
  </si>
  <si>
    <t>SK61822200003</t>
  </si>
  <si>
    <t>SK58741300029</t>
  </si>
  <si>
    <t>36275875</t>
  </si>
  <si>
    <t>GASPARI s.r.o.</t>
  </si>
  <si>
    <t>Dechtice</t>
  </si>
  <si>
    <t>Dechtice 606</t>
  </si>
  <si>
    <t>18.12.2013</t>
  </si>
  <si>
    <t>SK51611200010</t>
  </si>
  <si>
    <t>36045152</t>
  </si>
  <si>
    <t>GASTRO SK, s.r.o.</t>
  </si>
  <si>
    <t>SNP 128</t>
  </si>
  <si>
    <t>SK58710500011</t>
  </si>
  <si>
    <t>31415695</t>
  </si>
  <si>
    <t>GASTROCOOP spol. s r.o.</t>
  </si>
  <si>
    <t>Esterházyovcov 32/3192</t>
  </si>
  <si>
    <t>08.02.2005</t>
  </si>
  <si>
    <t>14.10.2016</t>
  </si>
  <si>
    <t>SK52001800018</t>
  </si>
  <si>
    <t>36792861</t>
  </si>
  <si>
    <t>GASTROM s.r.o.</t>
  </si>
  <si>
    <t>Šenkvická 4636/14K</t>
  </si>
  <si>
    <t>14.06.2018</t>
  </si>
  <si>
    <t>SK52742300129</t>
  </si>
  <si>
    <t>47336315</t>
  </si>
  <si>
    <t>Gastronomia Bellandi SK s.r.o.</t>
  </si>
  <si>
    <t>Trnavská 8</t>
  </si>
  <si>
    <t>SK52001900014</t>
  </si>
  <si>
    <t>30.04.2019</t>
  </si>
  <si>
    <t>SK51001900006</t>
  </si>
  <si>
    <t>36048224</t>
  </si>
  <si>
    <t>GATESTORE, s.r.o.</t>
  </si>
  <si>
    <t>Mlynská 6481/86</t>
  </si>
  <si>
    <t>15.04.2019</t>
  </si>
  <si>
    <t>SK52741800001</t>
  </si>
  <si>
    <t>50070479</t>
  </si>
  <si>
    <t>GAZEL s. r. o.</t>
  </si>
  <si>
    <t>Bratislava -  mestská časť Čunovo</t>
  </si>
  <si>
    <t>Záhumenná 287/86</t>
  </si>
  <si>
    <t>09.01.2018</t>
  </si>
  <si>
    <t>SK52741800002</t>
  </si>
  <si>
    <t>SK52741600010</t>
  </si>
  <si>
    <t>GAZPROM MARKETING AND TRADING LIMITED</t>
  </si>
  <si>
    <t>NW13BF</t>
  </si>
  <si>
    <t>20 TRITON STREET LONDON</t>
  </si>
  <si>
    <t>23.02.2016</t>
  </si>
  <si>
    <t>SK52001000031</t>
  </si>
  <si>
    <t>09.06.2010</t>
  </si>
  <si>
    <t>SK60781600006</t>
  </si>
  <si>
    <t>50131711</t>
  </si>
  <si>
    <t>G&amp;E Trading, a.s.</t>
  </si>
  <si>
    <t>Závodská cesta 2945/38</t>
  </si>
  <si>
    <t>04.11.2016</t>
  </si>
  <si>
    <t>SK60781600005</t>
  </si>
  <si>
    <t>SK52001600038</t>
  </si>
  <si>
    <t>35782587</t>
  </si>
  <si>
    <t>GECO, s. r. o.</t>
  </si>
  <si>
    <t>Elektrárenská 4</t>
  </si>
  <si>
    <t>11.11.2016</t>
  </si>
  <si>
    <t>SK60730900009</t>
  </si>
  <si>
    <t>31623182</t>
  </si>
  <si>
    <t xml:space="preserve">GeLiMa, a.s. </t>
  </si>
  <si>
    <t xml:space="preserve">Liptovský Mikuláš  </t>
  </si>
  <si>
    <t xml:space="preserve">Priemyselná 1 </t>
  </si>
  <si>
    <t>28.08.2009</t>
  </si>
  <si>
    <t>SK60731000002</t>
  </si>
  <si>
    <t>29.03.2010</t>
  </si>
  <si>
    <t>SK56001200027</t>
  </si>
  <si>
    <t>36581101</t>
  </si>
  <si>
    <t>GEMCASS PROGRESS, s.r.o.</t>
  </si>
  <si>
    <t>07.03.2012</t>
  </si>
  <si>
    <t>SK51751100006</t>
  </si>
  <si>
    <t>31568297</t>
  </si>
  <si>
    <t>GEMERNÁKUP, a.s.</t>
  </si>
  <si>
    <t>Košická cesta 1730</t>
  </si>
  <si>
    <t>27.06.2011</t>
  </si>
  <si>
    <t>SK51001900010</t>
  </si>
  <si>
    <t>36059005</t>
  </si>
  <si>
    <t>GEMERPRODUKT VALICE, ovocinársko-vinohradnícke družstvo</t>
  </si>
  <si>
    <t>Okružná 3771</t>
  </si>
  <si>
    <t>27.06.2019</t>
  </si>
  <si>
    <t>SK52741200086</t>
  </si>
  <si>
    <t>35821639</t>
  </si>
  <si>
    <t>GENERAL TRADING GATE, s.r.o.</t>
  </si>
  <si>
    <t>SK52741300050</t>
  </si>
  <si>
    <t>GEN-I, trgovanje in prodaja električne energije, d.o.o.</t>
  </si>
  <si>
    <t>Krško</t>
  </si>
  <si>
    <t>SI-8270</t>
  </si>
  <si>
    <t>Vrbina 17</t>
  </si>
  <si>
    <t>SK52741300051</t>
  </si>
  <si>
    <t>GEN-I, trgovanje in prodaja eletrične energije, d.o.o.</t>
  </si>
  <si>
    <t>SK66002200001</t>
  </si>
  <si>
    <t>46659757</t>
  </si>
  <si>
    <t>GeoID s. r. o.</t>
  </si>
  <si>
    <t>Hatné</t>
  </si>
  <si>
    <t>SK66652100008</t>
  </si>
  <si>
    <t>SK52741300111</t>
  </si>
  <si>
    <t>35925566</t>
  </si>
  <si>
    <t>GEON, a.s.</t>
  </si>
  <si>
    <t>SK52741300114</t>
  </si>
  <si>
    <t>28.11.2008</t>
  </si>
  <si>
    <t>SK52741300112</t>
  </si>
  <si>
    <t>SK52741900025</t>
  </si>
  <si>
    <t>GEOPLIN d.o.o. Ljubljana, Družba za trgovanje z zemeljskim plinom</t>
  </si>
  <si>
    <t>Ľubľana</t>
  </si>
  <si>
    <t>Cesta Ljubljanske brigade 11</t>
  </si>
  <si>
    <t>16.12.2019</t>
  </si>
  <si>
    <t>SK52001000074</t>
  </si>
  <si>
    <t>45721904</t>
  </si>
  <si>
    <t>Geosolix s.r.o.</t>
  </si>
  <si>
    <t>SK52001100003</t>
  </si>
  <si>
    <t>36683451</t>
  </si>
  <si>
    <t>GESTUS Investments, s.r.o.</t>
  </si>
  <si>
    <t>12.01.2011</t>
  </si>
  <si>
    <t>SK61002000004</t>
  </si>
  <si>
    <t>48137201</t>
  </si>
  <si>
    <t>GGP Consultant s.r.o.</t>
  </si>
  <si>
    <t>Ratkošova  9, byt. č. 2</t>
  </si>
  <si>
    <t>10.09.2020</t>
  </si>
  <si>
    <t>SK52010400056</t>
  </si>
  <si>
    <t>35791829</t>
  </si>
  <si>
    <t>GGT a. s.</t>
  </si>
  <si>
    <t>Stará Vajnorská 9</t>
  </si>
  <si>
    <t>SK60771100004</t>
  </si>
  <si>
    <t>45843511</t>
  </si>
  <si>
    <t>GINO GROUP, s.r.o.</t>
  </si>
  <si>
    <t>25.07.2011</t>
  </si>
  <si>
    <t>SK56522300011</t>
  </si>
  <si>
    <t>52891135</t>
  </si>
  <si>
    <t>GLASS4YOU GROUP, s.r.o.</t>
  </si>
  <si>
    <t>SK56522000006</t>
  </si>
  <si>
    <t>14.07.2020</t>
  </si>
  <si>
    <t>SK52002000004</t>
  </si>
  <si>
    <t>52378250</t>
  </si>
  <si>
    <t>GLERA s. r. o.</t>
  </si>
  <si>
    <t>Kysucká   4094/14E</t>
  </si>
  <si>
    <t>03.02.2020</t>
  </si>
  <si>
    <t>SK58001200007</t>
  </si>
  <si>
    <t>46220640</t>
  </si>
  <si>
    <t>GLOBAL DISTILLERY, s.r.o.</t>
  </si>
  <si>
    <t>Bratislavská cesta 39</t>
  </si>
  <si>
    <t>SK61002100012</t>
  </si>
  <si>
    <t>46626964</t>
  </si>
  <si>
    <t>Global Dream, s.r.o.</t>
  </si>
  <si>
    <t>Družstevná 8</t>
  </si>
  <si>
    <t>03.08.2021</t>
  </si>
  <si>
    <t>SK52000700024</t>
  </si>
  <si>
    <t>35760028</t>
  </si>
  <si>
    <t>GLOBAL DRINKS, s.r.o.</t>
  </si>
  <si>
    <t xml:space="preserve">Nádražná 34 </t>
  </si>
  <si>
    <t>30.04.2009</t>
  </si>
  <si>
    <t>SK51642300003</t>
  </si>
  <si>
    <t>31571697</t>
  </si>
  <si>
    <t>GLOBUS spol. s r.o.</t>
  </si>
  <si>
    <t>Lieskovská cesta 472</t>
  </si>
  <si>
    <t>SK52002000022</t>
  </si>
  <si>
    <t>51078856</t>
  </si>
  <si>
    <t>Glortex a.s.</t>
  </si>
  <si>
    <t>09.07.2020</t>
  </si>
  <si>
    <t>SK52741300029</t>
  </si>
  <si>
    <t>46921168</t>
  </si>
  <si>
    <t>GMONTANA, s.r.o.</t>
  </si>
  <si>
    <t>Bratislava-Rača</t>
  </si>
  <si>
    <t>SK62631300008</t>
  </si>
  <si>
    <t>36459763</t>
  </si>
  <si>
    <t xml:space="preserve">GOHR, s.r.o. </t>
  </si>
  <si>
    <t>Železničná 9</t>
  </si>
  <si>
    <t>06.06.2013</t>
  </si>
  <si>
    <t>SK52000800067</t>
  </si>
  <si>
    <t>35758015</t>
  </si>
  <si>
    <t>GOIMPEX BRATISLAVA, a.s.</t>
  </si>
  <si>
    <t>Prešovská 39</t>
  </si>
  <si>
    <t>SK52001700027</t>
  </si>
  <si>
    <t>46505091</t>
  </si>
  <si>
    <t>Gold Cuvee s. r. o.</t>
  </si>
  <si>
    <t>Limbach</t>
  </si>
  <si>
    <t>Cintorínska 7/A</t>
  </si>
  <si>
    <t>04.04.2018</t>
  </si>
  <si>
    <t>SK56651800001</t>
  </si>
  <si>
    <t>50881647</t>
  </si>
  <si>
    <t>GOLDDEST s.r.o.</t>
  </si>
  <si>
    <t>Budulovská 3055</t>
  </si>
  <si>
    <t>10.07.2018</t>
  </si>
  <si>
    <t>SK58001400007</t>
  </si>
  <si>
    <t>45530912</t>
  </si>
  <si>
    <t>GOLDEN TOBACCO s.r.o.</t>
  </si>
  <si>
    <t>Vozokany</t>
  </si>
  <si>
    <t>SK60731000001</t>
  </si>
  <si>
    <t>36410543</t>
  </si>
  <si>
    <t>GoldenSUN Slovakia, s.r.o.</t>
  </si>
  <si>
    <t>1. mája 1945/55</t>
  </si>
  <si>
    <t>25.02.2010</t>
  </si>
  <si>
    <t>SK58001700001</t>
  </si>
  <si>
    <t>46889809</t>
  </si>
  <si>
    <t>GOLDVIN SK s. r. o.</t>
  </si>
  <si>
    <t>Topoľníky</t>
  </si>
  <si>
    <t>Hlavná 1336/2</t>
  </si>
  <si>
    <t>16.03.2017</t>
  </si>
  <si>
    <t>SK60691200016</t>
  </si>
  <si>
    <t>36435805</t>
  </si>
  <si>
    <t>Golfinvent, spol. s r.o.</t>
  </si>
  <si>
    <t>Obežná 5A/8358</t>
  </si>
  <si>
    <t>09.03.2012</t>
  </si>
  <si>
    <t>SK52741400041</t>
  </si>
  <si>
    <t>47236540</t>
  </si>
  <si>
    <t>gpe, s. r. o.</t>
  </si>
  <si>
    <t>Zochova 3</t>
  </si>
  <si>
    <t>SK66710800003</t>
  </si>
  <si>
    <t>36821730</t>
  </si>
  <si>
    <t>GPV Slovakia (Nova) s. r. o.</t>
  </si>
  <si>
    <t>Nová Dubnica</t>
  </si>
  <si>
    <t xml:space="preserve">Trenčianska 19 </t>
  </si>
  <si>
    <t>SK52741700020</t>
  </si>
  <si>
    <t>50476971</t>
  </si>
  <si>
    <t>GPWE-A s.r.o.</t>
  </si>
  <si>
    <t xml:space="preserve">Mickiewiczova 2 </t>
  </si>
  <si>
    <t>28.07.2017</t>
  </si>
  <si>
    <t>SK52002200030</t>
  </si>
  <si>
    <t>36779610</t>
  </si>
  <si>
    <t>Grandi Vini, s. r. o.</t>
  </si>
  <si>
    <t>Škultétyho 52/16</t>
  </si>
  <si>
    <t>SK61001800002</t>
  </si>
  <si>
    <t>51016303</t>
  </si>
  <si>
    <t>Grandivinus s.r.o.</t>
  </si>
  <si>
    <t>Pod pánskym lesom   832/14</t>
  </si>
  <si>
    <t>01.02.2018</t>
  </si>
  <si>
    <t>SK66732300006</t>
  </si>
  <si>
    <t>45704163</t>
  </si>
  <si>
    <t>Grandvino, s. r. o.</t>
  </si>
  <si>
    <t>Vlárska 49</t>
  </si>
  <si>
    <t>SK66001400006</t>
  </si>
  <si>
    <t>20.10.2014</t>
  </si>
  <si>
    <t>14.04.2020</t>
  </si>
  <si>
    <t>SK52000800077</t>
  </si>
  <si>
    <t>35815060</t>
  </si>
  <si>
    <t>GREEN ENERGY CEROVÁ, s.r.o.</t>
  </si>
  <si>
    <t>Mraziarenská 6</t>
  </si>
  <si>
    <t>SK52000800079</t>
  </si>
  <si>
    <t>35780711</t>
  </si>
  <si>
    <t>green energy slovakia, s. r. o.</t>
  </si>
  <si>
    <t>Pekárska 11</t>
  </si>
  <si>
    <t>SK58741600001</t>
  </si>
  <si>
    <t>SK60762100005</t>
  </si>
  <si>
    <t>45452369</t>
  </si>
  <si>
    <t>Green Energy s.r.o.</t>
  </si>
  <si>
    <t>06.10.2021</t>
  </si>
  <si>
    <t>SK60762100006</t>
  </si>
  <si>
    <t>SK60762100008</t>
  </si>
  <si>
    <t>10.11.2021</t>
  </si>
  <si>
    <t>SK66712300003</t>
  </si>
  <si>
    <t>54479525</t>
  </si>
  <si>
    <t>Green Gas Corp. s.r.o.</t>
  </si>
  <si>
    <t>Lednické Rovne</t>
  </si>
  <si>
    <t>Sklárska 117</t>
  </si>
  <si>
    <t>SK66712300004</t>
  </si>
  <si>
    <t>SK66712300006</t>
  </si>
  <si>
    <t>SK66712300007</t>
  </si>
  <si>
    <t>SK58001200017</t>
  </si>
  <si>
    <t>35702397</t>
  </si>
  <si>
    <t>GREEN LINE s.r.o.</t>
  </si>
  <si>
    <t>Mliečany 5499</t>
  </si>
  <si>
    <t>27.08.2012</t>
  </si>
  <si>
    <t>SK52741500021</t>
  </si>
  <si>
    <t>47505419</t>
  </si>
  <si>
    <t>GREEN POWER RS, s.r.o.</t>
  </si>
  <si>
    <t>07.07.2015</t>
  </si>
  <si>
    <t>SK52741400021</t>
  </si>
  <si>
    <t>Greenex.s.r.o.</t>
  </si>
  <si>
    <t>Nove Mesto, Praha 1</t>
  </si>
  <si>
    <t>Hybernská 1009/24</t>
  </si>
  <si>
    <t>22.04.2014</t>
  </si>
  <si>
    <t>SK61821900010</t>
  </si>
  <si>
    <t>51804760</t>
  </si>
  <si>
    <t>Greenfarm, s.r.o.</t>
  </si>
  <si>
    <t>Hosťovce</t>
  </si>
  <si>
    <t>Hosťovce 284</t>
  </si>
  <si>
    <t>SK61821900005</t>
  </si>
  <si>
    <t>SK56001700004</t>
  </si>
  <si>
    <t>50833324</t>
  </si>
  <si>
    <t>greenlee s.r.o.</t>
  </si>
  <si>
    <t>Magurská 37</t>
  </si>
  <si>
    <t>06.09.2017</t>
  </si>
  <si>
    <t>SK60782100001</t>
  </si>
  <si>
    <t>53223713</t>
  </si>
  <si>
    <t>Greenlogy a.s.</t>
  </si>
  <si>
    <t>02.02.2021</t>
  </si>
  <si>
    <t>SK52001100036</t>
  </si>
  <si>
    <t>43889964</t>
  </si>
  <si>
    <t>GREEN2ENERGY, s.r.o.</t>
  </si>
  <si>
    <t>Zafírová 6</t>
  </si>
  <si>
    <t>SK51761600002</t>
  </si>
  <si>
    <t>46187855</t>
  </si>
  <si>
    <t>GREMKOV, s.r.o.</t>
  </si>
  <si>
    <t>Železničná 245</t>
  </si>
  <si>
    <t>SK60770800003</t>
  </si>
  <si>
    <t>31639810</t>
  </si>
  <si>
    <t>GRENSTAVE, s.r.o.</t>
  </si>
  <si>
    <t>Likavka</t>
  </si>
  <si>
    <t>J. Kačku 6</t>
  </si>
  <si>
    <t>SK60762100009</t>
  </si>
  <si>
    <t>31596738</t>
  </si>
  <si>
    <t>GRESPO, s.r.o.</t>
  </si>
  <si>
    <t>Veličná</t>
  </si>
  <si>
    <t>Veličná 1</t>
  </si>
  <si>
    <t>16.11.2021</t>
  </si>
  <si>
    <t>SK62631800004</t>
  </si>
  <si>
    <t>47618710</t>
  </si>
  <si>
    <t>GRIČ distillery, s. r. o.</t>
  </si>
  <si>
    <t>Brezovička 140</t>
  </si>
  <si>
    <t>15.11.2018</t>
  </si>
  <si>
    <t>SK62632200002</t>
  </si>
  <si>
    <t>07.07.2022</t>
  </si>
  <si>
    <t>SK56521500005</t>
  </si>
  <si>
    <t>46694919</t>
  </si>
  <si>
    <t>GRIKON, s.r.o.</t>
  </si>
  <si>
    <t>Bidovce</t>
  </si>
  <si>
    <t>Bidovce 107</t>
  </si>
  <si>
    <t>08.09.2015</t>
  </si>
  <si>
    <t>SK66671800002</t>
  </si>
  <si>
    <t>51264251</t>
  </si>
  <si>
    <t>GRIMMEL G+G s.r.o.</t>
  </si>
  <si>
    <t>Ulica P. Dobšinského 744/14</t>
  </si>
  <si>
    <t>10.08.2018</t>
  </si>
  <si>
    <t>SK52001000088</t>
  </si>
  <si>
    <t>44907796</t>
  </si>
  <si>
    <t>GROUND I, s. r. o.</t>
  </si>
  <si>
    <t>Budyšínska 38</t>
  </si>
  <si>
    <t>SK52001000089</t>
  </si>
  <si>
    <t>45282749</t>
  </si>
  <si>
    <t>GROUND II, s. r. o.</t>
  </si>
  <si>
    <t>SK52001000090</t>
  </si>
  <si>
    <t>44907958</t>
  </si>
  <si>
    <t>GROUND III, s. r. o.</t>
  </si>
  <si>
    <t>SK52001000091</t>
  </si>
  <si>
    <t>45282617</t>
  </si>
  <si>
    <t>GROUND IV, s. r. o.</t>
  </si>
  <si>
    <t>SK52741100056</t>
  </si>
  <si>
    <t>44752997</t>
  </si>
  <si>
    <t>GROUND s. r. o.</t>
  </si>
  <si>
    <t>SK52742300087</t>
  </si>
  <si>
    <t>50881825</t>
  </si>
  <si>
    <t>GROWLER s.r.o.</t>
  </si>
  <si>
    <t>Zámocká  5</t>
  </si>
  <si>
    <t>SK52742300090</t>
  </si>
  <si>
    <t>SK60691200021</t>
  </si>
  <si>
    <t>36382884</t>
  </si>
  <si>
    <t>GRYF MEDIA, s.r.o.</t>
  </si>
  <si>
    <t>Žilina - Bytčica</t>
  </si>
  <si>
    <t>Pažite 56</t>
  </si>
  <si>
    <t>SK62621100005</t>
  </si>
  <si>
    <t>36474304</t>
  </si>
  <si>
    <t>GSM Partner spol. s r.o.</t>
  </si>
  <si>
    <t>Námestie slobody 28</t>
  </si>
  <si>
    <t>SK61001100022</t>
  </si>
  <si>
    <t>34111786</t>
  </si>
  <si>
    <t>GT - agro s.r.o.</t>
  </si>
  <si>
    <t>Hadovská 870</t>
  </si>
  <si>
    <t>09.08.2011</t>
  </si>
  <si>
    <t>SK52010500010</t>
  </si>
  <si>
    <t>35738774</t>
  </si>
  <si>
    <t>GULDAN, spol. s r. o.</t>
  </si>
  <si>
    <t>Hlavná 69</t>
  </si>
  <si>
    <t>30.05.2005</t>
  </si>
  <si>
    <t>SK58001500011</t>
  </si>
  <si>
    <t>44054521</t>
  </si>
  <si>
    <t>GUMPARKO, s.r.o.</t>
  </si>
  <si>
    <t>Štvrť SNP 995/3</t>
  </si>
  <si>
    <t>23.07.2015</t>
  </si>
  <si>
    <t>SK52741300048</t>
  </si>
  <si>
    <t>Gunvor International B.V.</t>
  </si>
  <si>
    <t>Amsterdam</t>
  </si>
  <si>
    <t>1093HN</t>
  </si>
  <si>
    <t>Barbara Strozzilaan 201</t>
  </si>
  <si>
    <t>10.05.2013</t>
  </si>
  <si>
    <t>SK62722200003</t>
  </si>
  <si>
    <t>31731198</t>
  </si>
  <si>
    <t>GURMAN, s.r.o.</t>
  </si>
  <si>
    <t>25.10.2022</t>
  </si>
  <si>
    <t>SK62722200001</t>
  </si>
  <si>
    <t>21.02.2022</t>
  </si>
  <si>
    <t>SK52001000001</t>
  </si>
  <si>
    <t>45303444</t>
  </si>
  <si>
    <t>Gustos s. r. o.</t>
  </si>
  <si>
    <t>Šoltésovej 12</t>
  </si>
  <si>
    <t>05.01.2010</t>
  </si>
  <si>
    <t>SK58731200021</t>
  </si>
  <si>
    <t>44102992</t>
  </si>
  <si>
    <t>GUŠTAFÍK, s.r.o.</t>
  </si>
  <si>
    <t>Koválov</t>
  </si>
  <si>
    <t>Koválov 208</t>
  </si>
  <si>
    <t>22.10.2012</t>
  </si>
  <si>
    <t>SK52741200111</t>
  </si>
  <si>
    <t>GUT DANIEL LESLAW Spoločník spoločnosti Przedsiebiorstwo Produkcyjno - Handlowe " SUPREX"</t>
  </si>
  <si>
    <t>Poronin</t>
  </si>
  <si>
    <t>Za Torem 39b</t>
  </si>
  <si>
    <t>05.11.2012</t>
  </si>
  <si>
    <t>SK62621000007</t>
  </si>
  <si>
    <t>36446190</t>
  </si>
  <si>
    <t>GVP, spol. s r.o. Humenné</t>
  </si>
  <si>
    <t>Tolstého 1</t>
  </si>
  <si>
    <t>SK60001800001</t>
  </si>
  <si>
    <t>50462130</t>
  </si>
  <si>
    <t>Hafirovica s.r.o.</t>
  </si>
  <si>
    <t>Oravská Polhora</t>
  </si>
  <si>
    <t>Oravská Polhora 111</t>
  </si>
  <si>
    <t>SK53611100003</t>
  </si>
  <si>
    <t>Hajdučko Jozef</t>
  </si>
  <si>
    <t>Iňačovce</t>
  </si>
  <si>
    <t>21.02.2011</t>
  </si>
  <si>
    <t>SK60731100027</t>
  </si>
  <si>
    <t>36378186</t>
  </si>
  <si>
    <t>HAKO, a. s.</t>
  </si>
  <si>
    <t>Štefánikova 1361/4</t>
  </si>
  <si>
    <t>30.12.2011</t>
  </si>
  <si>
    <t>SK60731100007</t>
  </si>
  <si>
    <t>45473935</t>
  </si>
  <si>
    <t>HAKO SOLAR I, s. r. o.</t>
  </si>
  <si>
    <t>10.06.2011</t>
  </si>
  <si>
    <t>SK60731100009</t>
  </si>
  <si>
    <t>30.06.2011</t>
  </si>
  <si>
    <t>SK60731000006</t>
  </si>
  <si>
    <t>45477230</t>
  </si>
  <si>
    <t>HAKO SOLAR II, s. r. o.</t>
  </si>
  <si>
    <t>25.11.2010</t>
  </si>
  <si>
    <t>SK60731100002</t>
  </si>
  <si>
    <t>07.02.2011</t>
  </si>
  <si>
    <t>SK61582000002</t>
  </si>
  <si>
    <t>48326569</t>
  </si>
  <si>
    <t>Halász Trans s.r.o.</t>
  </si>
  <si>
    <t>Bešeňov</t>
  </si>
  <si>
    <t>SK60731400005</t>
  </si>
  <si>
    <t>47882581</t>
  </si>
  <si>
    <t>Haluška, s. r. o.</t>
  </si>
  <si>
    <t>Liptovská Osada</t>
  </si>
  <si>
    <t>Liptovská Osada 20</t>
  </si>
  <si>
    <t>SK51001800008</t>
  </si>
  <si>
    <t>51581213</t>
  </si>
  <si>
    <t>HAMSIK corporation, s.r.o.</t>
  </si>
  <si>
    <t>Zvolenská cesta 46</t>
  </si>
  <si>
    <t>16.04.2021</t>
  </si>
  <si>
    <t>SK66671400001</t>
  </si>
  <si>
    <t>36314439</t>
  </si>
  <si>
    <t>HANDLOVSKÁ ENERGETIKA, s.r.o.</t>
  </si>
  <si>
    <t>Štrajková 1</t>
  </si>
  <si>
    <t>SK66671900002</t>
  </si>
  <si>
    <t>01.03.2019</t>
  </si>
  <si>
    <t>SK52001400023</t>
  </si>
  <si>
    <t>35833629</t>
  </si>
  <si>
    <t>HANDYMAN s.r.o.</t>
  </si>
  <si>
    <t>Obchodná 30</t>
  </si>
  <si>
    <t>25.04.2014</t>
  </si>
  <si>
    <t>SK56522200010</t>
  </si>
  <si>
    <t>54326451</t>
  </si>
  <si>
    <t>Happy Bottle s.r.o.</t>
  </si>
  <si>
    <t>Hraničná 2</t>
  </si>
  <si>
    <t>16.12.2022</t>
  </si>
  <si>
    <t>SK60731100026</t>
  </si>
  <si>
    <t>Hartmann Miroslav , Ing.</t>
  </si>
  <si>
    <t>Björnsonova 1360/21</t>
  </si>
  <si>
    <t>SK52741600015</t>
  </si>
  <si>
    <t>50252348</t>
  </si>
  <si>
    <t>HEC Services II, s.r.o.</t>
  </si>
  <si>
    <t>Plynárenská 7/A</t>
  </si>
  <si>
    <t>09.06.2016</t>
  </si>
  <si>
    <t>SK52741500005</t>
  </si>
  <si>
    <t>47254076</t>
  </si>
  <si>
    <t>HEC Services, s.r.o.</t>
  </si>
  <si>
    <t>Einsteinova 24</t>
  </si>
  <si>
    <t>26.02.2015</t>
  </si>
  <si>
    <t>SK61551600001</t>
  </si>
  <si>
    <t>36528391</t>
  </si>
  <si>
    <t>Heineken Slovensko, a.s.</t>
  </si>
  <si>
    <t>12.10.2016</t>
  </si>
  <si>
    <t>SK61001400020</t>
  </si>
  <si>
    <t>28.11.2014</t>
  </si>
  <si>
    <t>SK61552000002</t>
  </si>
  <si>
    <t>14.01.2020</t>
  </si>
  <si>
    <t>SK61010400012</t>
  </si>
  <si>
    <t>SK61001200021</t>
  </si>
  <si>
    <t>21.03.2012</t>
  </si>
  <si>
    <t>SK61001900004</t>
  </si>
  <si>
    <t>36523968</t>
  </si>
  <si>
    <t>Heineken Slovensko Distribúcia, spol. s r.o.</t>
  </si>
  <si>
    <t>SK56521200003</t>
  </si>
  <si>
    <t>46659161</t>
  </si>
  <si>
    <t>Heinrig Slovakia s. r. o.</t>
  </si>
  <si>
    <t>Košice IV</t>
  </si>
  <si>
    <t>Letisko Košice</t>
  </si>
  <si>
    <t>09.08.2012</t>
  </si>
  <si>
    <t>SK56521300003</t>
  </si>
  <si>
    <t>SK56001100029</t>
  </si>
  <si>
    <t>45324760</t>
  </si>
  <si>
    <t>Heliopark 1, s.r.o.</t>
  </si>
  <si>
    <t>Sad SNP 663/18</t>
  </si>
  <si>
    <t>08.07.2011</t>
  </si>
  <si>
    <t>SK56001100032</t>
  </si>
  <si>
    <t>45324964</t>
  </si>
  <si>
    <t>Heliopark 2, s.r.o.</t>
  </si>
  <si>
    <t>SK56001100033</t>
  </si>
  <si>
    <t>45327475</t>
  </si>
  <si>
    <t>Heliopark 3, s.r.o.</t>
  </si>
  <si>
    <t>SK56001100034</t>
  </si>
  <si>
    <t>45362092</t>
  </si>
  <si>
    <t>Heliopark 5, s.r.o.</t>
  </si>
  <si>
    <t>SK56001100035</t>
  </si>
  <si>
    <t>45361606</t>
  </si>
  <si>
    <t>Heliopark 6, s.r.o.</t>
  </si>
  <si>
    <t>SK56001100038</t>
  </si>
  <si>
    <t>45361983</t>
  </si>
  <si>
    <t>Heliopark 7, s.r.o.</t>
  </si>
  <si>
    <t>SK56001100039</t>
  </si>
  <si>
    <t>45359563</t>
  </si>
  <si>
    <t>Heliopark 8, s.r.o.</t>
  </si>
  <si>
    <t>SK56001100042</t>
  </si>
  <si>
    <t>45359521</t>
  </si>
  <si>
    <t>Heliopark 9, s.r.o.</t>
  </si>
  <si>
    <t>SK56001100036</t>
  </si>
  <si>
    <t>44377118</t>
  </si>
  <si>
    <t>HELIOTECH, s.r.o.</t>
  </si>
  <si>
    <t>SK53641000002</t>
  </si>
  <si>
    <t>36779776</t>
  </si>
  <si>
    <t>HELIT  s.r.o.</t>
  </si>
  <si>
    <t>Hraň</t>
  </si>
  <si>
    <t>SNP 208</t>
  </si>
  <si>
    <t>SK60691200019</t>
  </si>
  <si>
    <t>46405291</t>
  </si>
  <si>
    <t>HELLAS s.r.o.</t>
  </si>
  <si>
    <t>Treskoňova 816/1</t>
  </si>
  <si>
    <t>SK52742200032</t>
  </si>
  <si>
    <t>31413391</t>
  </si>
  <si>
    <t>HELORO s.r.o.</t>
  </si>
  <si>
    <t>Medená 5</t>
  </si>
  <si>
    <t>24.10.2022</t>
  </si>
  <si>
    <t>SK52742000055</t>
  </si>
  <si>
    <t>52209881</t>
  </si>
  <si>
    <t>Heneken Mazak, s. r. o.</t>
  </si>
  <si>
    <t>Prievozská 4/A</t>
  </si>
  <si>
    <t>12.08.2020</t>
  </si>
  <si>
    <t>SK51611300013</t>
  </si>
  <si>
    <t>31640869</t>
  </si>
  <si>
    <t>HENER MVE s.r.o.</t>
  </si>
  <si>
    <t>Bratislava - mestská časť Rusovce</t>
  </si>
  <si>
    <t>Druidská 5/A</t>
  </si>
  <si>
    <t>30.10.2013</t>
  </si>
  <si>
    <t>SK61002100009</t>
  </si>
  <si>
    <t>34110861</t>
  </si>
  <si>
    <t>HEPI, s.r.o.</t>
  </si>
  <si>
    <t>Cintorínsky rad 14/14</t>
  </si>
  <si>
    <t>03.06.2021</t>
  </si>
  <si>
    <t>SK56712200003</t>
  </si>
  <si>
    <t>36172944</t>
  </si>
  <si>
    <t>Herba Drug, s.r.o.</t>
  </si>
  <si>
    <t>Mlynská 1335</t>
  </si>
  <si>
    <t>SK51721300002</t>
  </si>
  <si>
    <t>31427774</t>
  </si>
  <si>
    <t xml:space="preserve">HERBEX spol. s r.o. </t>
  </si>
  <si>
    <t>SK62651300002</t>
  </si>
  <si>
    <t>45936544</t>
  </si>
  <si>
    <t>Hewitt, s. r. o.</t>
  </si>
  <si>
    <t>Haburská 49/A</t>
  </si>
  <si>
    <t>SK52742200018</t>
  </si>
  <si>
    <t>HGN Power CZ s.r.o.</t>
  </si>
  <si>
    <t>Praha 10, Vinohrady</t>
  </si>
  <si>
    <t>Na Šafránce 1803/24</t>
  </si>
  <si>
    <t>12.07.2022</t>
  </si>
  <si>
    <t>SK52000600015</t>
  </si>
  <si>
    <t>35723009</t>
  </si>
  <si>
    <t>HIC Slovakia s.r.o.</t>
  </si>
  <si>
    <t>12.07.2006</t>
  </si>
  <si>
    <t>24.09.2007</t>
  </si>
  <si>
    <t>SK66731300006</t>
  </si>
  <si>
    <t>34118209</t>
  </si>
  <si>
    <t>HIGA, s.r.o.</t>
  </si>
  <si>
    <t>Bratislavská 121</t>
  </si>
  <si>
    <t>23.09.2013</t>
  </si>
  <si>
    <t>SK52001700017</t>
  </si>
  <si>
    <t>46575707</t>
  </si>
  <si>
    <t>Higher s. r. o.</t>
  </si>
  <si>
    <t>Rovniankova 12</t>
  </si>
  <si>
    <t>27.07.2017</t>
  </si>
  <si>
    <t>SK56001400005</t>
  </si>
  <si>
    <t>Hintoš Ľudovít, Ing., PhD.</t>
  </si>
  <si>
    <t>Košické Oľšany</t>
  </si>
  <si>
    <t>23.01.2014</t>
  </si>
  <si>
    <t>SK56001100071</t>
  </si>
  <si>
    <t>44707541</t>
  </si>
  <si>
    <t>HK-Promotion, s. r. o.</t>
  </si>
  <si>
    <t>SK51001700011</t>
  </si>
  <si>
    <t>50605941</t>
  </si>
  <si>
    <t>HMC Grid s.r.o.</t>
  </si>
  <si>
    <t>Alexandra Rudnaya 23</t>
  </si>
  <si>
    <t>31.10.2017</t>
  </si>
  <si>
    <t>SK52741300032</t>
  </si>
  <si>
    <t>46921265</t>
  </si>
  <si>
    <t>HMONTANA, s. r. o.</t>
  </si>
  <si>
    <t>Bratislava - Rača</t>
  </si>
  <si>
    <t>20.03.2013</t>
  </si>
  <si>
    <t>SK61821100004</t>
  </si>
  <si>
    <t>46046593</t>
  </si>
  <si>
    <t>H+N Invest s.r.o.</t>
  </si>
  <si>
    <t>Škultétyho 14</t>
  </si>
  <si>
    <t>18.10.2011</t>
  </si>
  <si>
    <t>SK56001400020</t>
  </si>
  <si>
    <t>36570711</t>
  </si>
  <si>
    <t>HODEX s.r.o.</t>
  </si>
  <si>
    <t>Trieda SNP 29</t>
  </si>
  <si>
    <t>SK52741300083</t>
  </si>
  <si>
    <t>Holding Slovenske elektrarne d.o.o.</t>
  </si>
  <si>
    <t>Ljubljana</t>
  </si>
  <si>
    <t>Koprska ulica 92</t>
  </si>
  <si>
    <t>02.10.2013</t>
  </si>
  <si>
    <t>SK60651300002</t>
  </si>
  <si>
    <t>Hollá Štefánia</t>
  </si>
  <si>
    <t>SK60761300007</t>
  </si>
  <si>
    <t>Holubjaková Jozefína</t>
  </si>
  <si>
    <t>Mútne</t>
  </si>
  <si>
    <t>243</t>
  </si>
  <si>
    <t>17.07.2013</t>
  </si>
  <si>
    <t>SK66731900001</t>
  </si>
  <si>
    <t>44541961</t>
  </si>
  <si>
    <t>HOMOLKA,  s. r. o.</t>
  </si>
  <si>
    <t>Dolná Poruba</t>
  </si>
  <si>
    <t>Dolná Poruba 191</t>
  </si>
  <si>
    <t>31.05.2019</t>
  </si>
  <si>
    <t>SK52742300041</t>
  </si>
  <si>
    <t>35785632</t>
  </si>
  <si>
    <t>HOPI SK s.r.o.</t>
  </si>
  <si>
    <t>Bratislavská 83</t>
  </si>
  <si>
    <t>SK52010400094</t>
  </si>
  <si>
    <t>02.06.2004</t>
  </si>
  <si>
    <t>SK56521900002</t>
  </si>
  <si>
    <t>47500743</t>
  </si>
  <si>
    <t>Horeca Contract s.r.o.</t>
  </si>
  <si>
    <t>Dargovská 1214/3</t>
  </si>
  <si>
    <t>SK56522100004</t>
  </si>
  <si>
    <t>36652636</t>
  </si>
  <si>
    <t>HoReCa service s.r.o.</t>
  </si>
  <si>
    <t>Orlia 174/6</t>
  </si>
  <si>
    <t>02.12.2021</t>
  </si>
  <si>
    <t>SK58611400001</t>
  </si>
  <si>
    <t>36220426</t>
  </si>
  <si>
    <t>HORIZONT M, s.r.o.</t>
  </si>
  <si>
    <t>Múzejná 5102/24</t>
  </si>
  <si>
    <t>28.02.2014</t>
  </si>
  <si>
    <t>SK52741800005</t>
  </si>
  <si>
    <t>35838949</t>
  </si>
  <si>
    <t>HORNBACH - Baumarkt SK spol. s r.o.</t>
  </si>
  <si>
    <t>Galvaniho 9</t>
  </si>
  <si>
    <t>18.04.2018</t>
  </si>
  <si>
    <t>SK66671300006</t>
  </si>
  <si>
    <t>36005622</t>
  </si>
  <si>
    <t>Hornonitrianske bane Prievidza, a.s. v skratke HBP, a.s.</t>
  </si>
  <si>
    <t>Matice slovenskej  10</t>
  </si>
  <si>
    <t>SK66671300008</t>
  </si>
  <si>
    <t>SK66671300001</t>
  </si>
  <si>
    <t>36002887</t>
  </si>
  <si>
    <t>HORNONITRIANSKE BANE zamestnanecká, akciová spoločnosť (v skratke HBz., a.s.)</t>
  </si>
  <si>
    <t>Matice slovenskej 10</t>
  </si>
  <si>
    <t>01.07.2013</t>
  </si>
  <si>
    <t>SK60761200017</t>
  </si>
  <si>
    <t>46088199</t>
  </si>
  <si>
    <t>Hornooravská pálenica, s.r.o.</t>
  </si>
  <si>
    <t>Dukelských hrdinov 340/4</t>
  </si>
  <si>
    <t>SK52741300036</t>
  </si>
  <si>
    <t>Horváth Daniel</t>
  </si>
  <si>
    <t>Závod</t>
  </si>
  <si>
    <t>1023</t>
  </si>
  <si>
    <t>22.03.2013</t>
  </si>
  <si>
    <t>SK60632100001</t>
  </si>
  <si>
    <t>50692828</t>
  </si>
  <si>
    <t>Hotel Bystrička s.r.o.</t>
  </si>
  <si>
    <t>Bystrička 152</t>
  </si>
  <si>
    <t>20.04.2021</t>
  </si>
  <si>
    <t>SK60631300003</t>
  </si>
  <si>
    <t>36715425</t>
  </si>
  <si>
    <t>HOTEL TURIEC, a.s.</t>
  </si>
  <si>
    <t>A. Sokolíka 2</t>
  </si>
  <si>
    <t>25.01.2013</t>
  </si>
  <si>
    <t>SK52742300013</t>
  </si>
  <si>
    <t>35870443</t>
  </si>
  <si>
    <t>Housetech, s.r.o.</t>
  </si>
  <si>
    <t>Dlhá 25</t>
  </si>
  <si>
    <t>28.01.2023</t>
  </si>
  <si>
    <t>SK52742300012</t>
  </si>
  <si>
    <t>SK52001400032</t>
  </si>
  <si>
    <t>SK56002300002</t>
  </si>
  <si>
    <t>36586773</t>
  </si>
  <si>
    <t xml:space="preserve">Howe Slovensko s.r.o. </t>
  </si>
  <si>
    <t xml:space="preserve">Magnezitárska 10 </t>
  </si>
  <si>
    <t>08.02.2023</t>
  </si>
  <si>
    <t>SK66631200007</t>
  </si>
  <si>
    <t>31424724</t>
  </si>
  <si>
    <t>HP spol. s r.o.</t>
  </si>
  <si>
    <t>Považany</t>
  </si>
  <si>
    <t>Považany 460</t>
  </si>
  <si>
    <t>03.07.2012</t>
  </si>
  <si>
    <t>SK62731800003</t>
  </si>
  <si>
    <t>36593168</t>
  </si>
  <si>
    <t>Hrhovské služby, s. r. o., r. s. p.</t>
  </si>
  <si>
    <t>Spišský Hrhov</t>
  </si>
  <si>
    <t>SNP 10</t>
  </si>
  <si>
    <t>29.06.2018</t>
  </si>
  <si>
    <t>SK51611100011</t>
  </si>
  <si>
    <t>36038822</t>
  </si>
  <si>
    <t>Hriňovská energetická, s.r.o.</t>
  </si>
  <si>
    <t>Hriňová</t>
  </si>
  <si>
    <t>Partizánska cesta 1465</t>
  </si>
  <si>
    <t>14.04.2011</t>
  </si>
  <si>
    <t>SK51610800021</t>
  </si>
  <si>
    <t>36025526</t>
  </si>
  <si>
    <t>Hriňovské strojárne, a.s.</t>
  </si>
  <si>
    <t>SK62631200027</t>
  </si>
  <si>
    <t>Hromjaková Martina</t>
  </si>
  <si>
    <t>Poloma</t>
  </si>
  <si>
    <t>SK52742200049</t>
  </si>
  <si>
    <t>47980826</t>
  </si>
  <si>
    <t>HSH Chemie SK s.r.o.</t>
  </si>
  <si>
    <t xml:space="preserve">Sartorisova 11 </t>
  </si>
  <si>
    <t>21.12.2022</t>
  </si>
  <si>
    <t>SK56521600006</t>
  </si>
  <si>
    <t>36590177</t>
  </si>
  <si>
    <t>HSH Group s.r.o</t>
  </si>
  <si>
    <t>Južná trieda 82</t>
  </si>
  <si>
    <t>SK61001100001</t>
  </si>
  <si>
    <t>43842798</t>
  </si>
  <si>
    <t>H&amp;T-COMMUNICATION, a.s.</t>
  </si>
  <si>
    <t>SK51640900017</t>
  </si>
  <si>
    <t>36644692</t>
  </si>
  <si>
    <t>HTMAS s.r.o.</t>
  </si>
  <si>
    <t>Vlkanová</t>
  </si>
  <si>
    <t>Matuškova 48</t>
  </si>
  <si>
    <t>02.06.2009</t>
  </si>
  <si>
    <t>SK51640900016</t>
  </si>
  <si>
    <t>SK58710500003</t>
  </si>
  <si>
    <t>36246794</t>
  </si>
  <si>
    <t>HUBERT J.E.,s.r.o.</t>
  </si>
  <si>
    <t>Vinárska 137</t>
  </si>
  <si>
    <t>18.05.2009</t>
  </si>
  <si>
    <t>SK66671300004</t>
  </si>
  <si>
    <t>36332976</t>
  </si>
  <si>
    <t>HUMONT, s.r.o.</t>
  </si>
  <si>
    <t>Severná ulica I. 2424/33</t>
  </si>
  <si>
    <t>16.09.2013</t>
  </si>
  <si>
    <t>SK52742200021</t>
  </si>
  <si>
    <t>HUNERGY AUSTRIA GmbH</t>
  </si>
  <si>
    <t>Viedeň</t>
  </si>
  <si>
    <t>Kärntner Ring 5-7/7.OG</t>
  </si>
  <si>
    <t>SK56521800004</t>
  </si>
  <si>
    <t>46100628</t>
  </si>
  <si>
    <t>Hungaricum s.r.o.</t>
  </si>
  <si>
    <t>Borša</t>
  </si>
  <si>
    <t>Barianska 411/3</t>
  </si>
  <si>
    <t>18.07.2018</t>
  </si>
  <si>
    <t>SK58710500012</t>
  </si>
  <si>
    <t>31447660</t>
  </si>
  <si>
    <t>HUNG-EXPO-TRANS s.r.o.</t>
  </si>
  <si>
    <t>Matúškovská cesta 881</t>
  </si>
  <si>
    <t>18.01.2006</t>
  </si>
  <si>
    <t>25.05.2004</t>
  </si>
  <si>
    <t>11.11.2004</t>
  </si>
  <si>
    <t>SK58732300002</t>
  </si>
  <si>
    <t>36238368</t>
  </si>
  <si>
    <t>HURBAN trade s.r.o.</t>
  </si>
  <si>
    <t>Šaštín - Stráže</t>
  </si>
  <si>
    <t>M.R.Štefánika 437</t>
  </si>
  <si>
    <t>SK58001300010</t>
  </si>
  <si>
    <t>03.06.2013</t>
  </si>
  <si>
    <t>SK52001600028</t>
  </si>
  <si>
    <t>50337947</t>
  </si>
  <si>
    <t>HURO servis s.r.o.</t>
  </si>
  <si>
    <t>Jelšova 34</t>
  </si>
  <si>
    <t>SK52741700027</t>
  </si>
  <si>
    <t>Hycori GmbH</t>
  </si>
  <si>
    <t>23.10.2017</t>
  </si>
  <si>
    <t>SK51611300026</t>
  </si>
  <si>
    <t>36638927</t>
  </si>
  <si>
    <t>Hydro Extrusion Slovakia a.s.</t>
  </si>
  <si>
    <t>Na Vartičke 7</t>
  </si>
  <si>
    <t>SK51611300025</t>
  </si>
  <si>
    <t>SK60732100002</t>
  </si>
  <si>
    <t>51197626</t>
  </si>
  <si>
    <t>Hydrocentrum Liptovská Kokava, s.r.o.</t>
  </si>
  <si>
    <t>Liptovská Kokava</t>
  </si>
  <si>
    <t>422</t>
  </si>
  <si>
    <t>SK60761300008</t>
  </si>
  <si>
    <t>36396338</t>
  </si>
  <si>
    <t>HYDROEKOL Dolný Kubín, spol. s r.o.</t>
  </si>
  <si>
    <t>Hviezdoslavova 193/7</t>
  </si>
  <si>
    <t>SK52741100142</t>
  </si>
  <si>
    <t>35859628</t>
  </si>
  <si>
    <t>HYDRO-ENERGY a.s.</t>
  </si>
  <si>
    <t>Oravský Biely Potok</t>
  </si>
  <si>
    <t>20.12.2011</t>
  </si>
  <si>
    <t>SK61000800004</t>
  </si>
  <si>
    <t>36317764</t>
  </si>
  <si>
    <t>Hydro-Gen Horná Nitra a. s.</t>
  </si>
  <si>
    <t>Trenčianske Biskupice 7051</t>
  </si>
  <si>
    <t>SK60731300007</t>
  </si>
  <si>
    <t>36363847</t>
  </si>
  <si>
    <t>HYDROPOWER s.r.o.</t>
  </si>
  <si>
    <t>Priemyselná zóna 527</t>
  </si>
  <si>
    <t>SK56522100005</t>
  </si>
  <si>
    <t>44479115</t>
  </si>
  <si>
    <t>IBERIA WINES s.r.o.</t>
  </si>
  <si>
    <t>Trnavská 55</t>
  </si>
  <si>
    <t>07.12.2021</t>
  </si>
  <si>
    <t>SK52001600021</t>
  </si>
  <si>
    <t>50248057</t>
  </si>
  <si>
    <t>Iberian s.r.o.</t>
  </si>
  <si>
    <t>Gorkého 6</t>
  </si>
  <si>
    <t>03.06.2016</t>
  </si>
  <si>
    <t>SK60761100009</t>
  </si>
  <si>
    <t>45366772</t>
  </si>
  <si>
    <t>ID-design, s.r.o.</t>
  </si>
  <si>
    <t>Rybárska 876/15</t>
  </si>
  <si>
    <t>SK66732300007</t>
  </si>
  <si>
    <t>31700659</t>
  </si>
  <si>
    <t>IDEAL - Trade Service, spol. s r.o.</t>
  </si>
  <si>
    <t>Bratislavská 553/76</t>
  </si>
  <si>
    <t>SK62621100004</t>
  </si>
  <si>
    <t>36465259</t>
  </si>
  <si>
    <t>IDOS Humenné, s.r.o.</t>
  </si>
  <si>
    <t>Dubová 13</t>
  </si>
  <si>
    <t>20.07.2011</t>
  </si>
  <si>
    <t>SK62732000007</t>
  </si>
  <si>
    <t>00635081</t>
  </si>
  <si>
    <t>IKA TRANS, spol. s.r.o.</t>
  </si>
  <si>
    <t>Nad traťou 26</t>
  </si>
  <si>
    <t>11.02.2020</t>
  </si>
  <si>
    <t>SK62732000003</t>
  </si>
  <si>
    <t>SK62732000004</t>
  </si>
  <si>
    <t>SK52010400126</t>
  </si>
  <si>
    <t>35849436</t>
  </si>
  <si>
    <t>IKEA Bratislava, s.r.o.</t>
  </si>
  <si>
    <t>Ivanská cesta 18</t>
  </si>
  <si>
    <t>15.11.2004</t>
  </si>
  <si>
    <t>SK60781300029</t>
  </si>
  <si>
    <t>35772972</t>
  </si>
  <si>
    <t>I.K.S. facility services spol. s.r.o.</t>
  </si>
  <si>
    <t>Komenského 2627/36</t>
  </si>
  <si>
    <t>SK52742300010</t>
  </si>
  <si>
    <t>53114701</t>
  </si>
  <si>
    <t>il primo s.r.o.</t>
  </si>
  <si>
    <t>Komenského 1565/9</t>
  </si>
  <si>
    <t>SK53621200001</t>
  </si>
  <si>
    <t>36597741</t>
  </si>
  <si>
    <t>ILKE - BIOPLYNOVÁ STANICA spol. s r.o.</t>
  </si>
  <si>
    <t>Kráľovský Chlmec</t>
  </si>
  <si>
    <t>Boľská cesta 1</t>
  </si>
  <si>
    <t>SK53622000001</t>
  </si>
  <si>
    <t>SK53622000002</t>
  </si>
  <si>
    <t>SK52000900046</t>
  </si>
  <si>
    <t>35855827</t>
  </si>
  <si>
    <t>ILt spol. s r.o.</t>
  </si>
  <si>
    <t>Bratislava 37</t>
  </si>
  <si>
    <t>Ambrova 10/3081</t>
  </si>
  <si>
    <t>SK53001400001</t>
  </si>
  <si>
    <t>36798495</t>
  </si>
  <si>
    <t>Image s.r.o.</t>
  </si>
  <si>
    <t>M. R. Štefánika 3504/14</t>
  </si>
  <si>
    <t>20.03.2014</t>
  </si>
  <si>
    <t>SK58741100008</t>
  </si>
  <si>
    <t>45244073</t>
  </si>
  <si>
    <t>IMERG s.r.o.</t>
  </si>
  <si>
    <t>Nitrianska 5</t>
  </si>
  <si>
    <t>SK56002000011</t>
  </si>
  <si>
    <t>52920291</t>
  </si>
  <si>
    <t>IMEXA GROUP s. r. o.</t>
  </si>
  <si>
    <t>Trieda KVP 1</t>
  </si>
  <si>
    <t>SK52741300034</t>
  </si>
  <si>
    <t>46921354</t>
  </si>
  <si>
    <t>IMONTANA, s.r.o.</t>
  </si>
  <si>
    <t>SK52741200075</t>
  </si>
  <si>
    <t>35731851</t>
  </si>
  <si>
    <t>IMPA Bratislava, a.s.</t>
  </si>
  <si>
    <t>Panónska cesta 23</t>
  </si>
  <si>
    <t>SK52741200071</t>
  </si>
  <si>
    <t>35684046</t>
  </si>
  <si>
    <t>IMPA Dolný Kubín, s.r.o.</t>
  </si>
  <si>
    <t>Kuzmányho 12</t>
  </si>
  <si>
    <t>11.06.2012</t>
  </si>
  <si>
    <t>SK52741200072</t>
  </si>
  <si>
    <t>35761768</t>
  </si>
  <si>
    <t>IMPA Liptovský Mikuláš, s.r.o.</t>
  </si>
  <si>
    <t>SK52741200073</t>
  </si>
  <si>
    <t>31392938</t>
  </si>
  <si>
    <t>IMPA Šamorín, s.r.o.</t>
  </si>
  <si>
    <t>SK51611200018</t>
  </si>
  <si>
    <t>31558062</t>
  </si>
  <si>
    <t>IMPA ŽIar nad Hronom s.r.o.</t>
  </si>
  <si>
    <t>Ladomerská Vieska</t>
  </si>
  <si>
    <t>Vieska 285</t>
  </si>
  <si>
    <t>SK52001000049</t>
  </si>
  <si>
    <t>45599793</t>
  </si>
  <si>
    <t>IMPERGAM, s. r. o.</t>
  </si>
  <si>
    <t>Blatnícka 1641/3</t>
  </si>
  <si>
    <t>SK52742300033</t>
  </si>
  <si>
    <t>SK52742300044</t>
  </si>
  <si>
    <t>SK52010400010</t>
  </si>
  <si>
    <t>31322093</t>
  </si>
  <si>
    <t>Imperial Tobacco Slovakia a. s.</t>
  </si>
  <si>
    <t xml:space="preserve">Galvaniho 7/A </t>
  </si>
  <si>
    <t>27.04.2004</t>
  </si>
  <si>
    <t>SK60631600001</t>
  </si>
  <si>
    <t>36384488</t>
  </si>
  <si>
    <t>IMPEX Trade, s.r.o.</t>
  </si>
  <si>
    <t>Na Bystričku 14</t>
  </si>
  <si>
    <t>SK62632100004</t>
  </si>
  <si>
    <t>50115049</t>
  </si>
  <si>
    <t>IMPOL HOLDING, a.s.</t>
  </si>
  <si>
    <t>Ľubochnianska 2</t>
  </si>
  <si>
    <t>30.07.2021</t>
  </si>
  <si>
    <t>18.01.2022</t>
  </si>
  <si>
    <t>SK51000900001</t>
  </si>
  <si>
    <t>44724098</t>
  </si>
  <si>
    <t>IMPREX, s.r.o.</t>
  </si>
  <si>
    <t>Čerenčianska 4410</t>
  </si>
  <si>
    <t>29.06.2009</t>
  </si>
  <si>
    <t>15.07.2009</t>
  </si>
  <si>
    <t>SK61552300003</t>
  </si>
  <si>
    <t>35465891</t>
  </si>
  <si>
    <t>Imrich Kürti - HOPPYNESS</t>
  </si>
  <si>
    <t>Agátová 557/48</t>
  </si>
  <si>
    <t>SK61001900005</t>
  </si>
  <si>
    <t>28.05.2019</t>
  </si>
  <si>
    <t>SK61552300004</t>
  </si>
  <si>
    <t>SK52742200035</t>
  </si>
  <si>
    <t>In Commodities A/S</t>
  </si>
  <si>
    <t>Tangen 6</t>
  </si>
  <si>
    <t>22.11.2022</t>
  </si>
  <si>
    <t>SK58611100001</t>
  </si>
  <si>
    <t>36241083</t>
  </si>
  <si>
    <t>INDUSTRIAL ZONE KÚTNIKY, a.s.</t>
  </si>
  <si>
    <t>SK58611100002</t>
  </si>
  <si>
    <t>SK52741200052</t>
  </si>
  <si>
    <t>35729864</t>
  </si>
  <si>
    <t>INFORAMA a.s.</t>
  </si>
  <si>
    <t>SK60781300022</t>
  </si>
  <si>
    <t>10938630</t>
  </si>
  <si>
    <t>Ing. Alexander Závodský</t>
  </si>
  <si>
    <t>Suvorovova 2677/17</t>
  </si>
  <si>
    <t>12.09.2008</t>
  </si>
  <si>
    <t>SK60781300021</t>
  </si>
  <si>
    <t>25.04.2008</t>
  </si>
  <si>
    <t>SK61552300008</t>
  </si>
  <si>
    <t>33779546</t>
  </si>
  <si>
    <t>Ing. András Mátyás - REX</t>
  </si>
  <si>
    <t>Vodná 3/14</t>
  </si>
  <si>
    <t>SK58740500008</t>
  </si>
  <si>
    <t>33207585</t>
  </si>
  <si>
    <t>Ing. Anton Burza - BUDAN</t>
  </si>
  <si>
    <t>Juraja Slottu 6466/13</t>
  </si>
  <si>
    <t>03.12.2004</t>
  </si>
  <si>
    <t>SK66651200013</t>
  </si>
  <si>
    <t>40309517</t>
  </si>
  <si>
    <t>Ing. Anton Cabala - EUROWOOD</t>
  </si>
  <si>
    <t>Mládežnícka 328/8</t>
  </si>
  <si>
    <t>06.11.2012</t>
  </si>
  <si>
    <t>SK56510500002</t>
  </si>
  <si>
    <t>30673275</t>
  </si>
  <si>
    <t>Ing. Anton Minčík - AMICOMP</t>
  </si>
  <si>
    <t>Omská 7</t>
  </si>
  <si>
    <t>06.07.2004</t>
  </si>
  <si>
    <t>31.05.2004</t>
  </si>
  <si>
    <t>SK61582000007</t>
  </si>
  <si>
    <t>51729270</t>
  </si>
  <si>
    <t>Ing. Atila Vaš - VAŠA. pálenica</t>
  </si>
  <si>
    <t>Veľký Kýr</t>
  </si>
  <si>
    <t>Nitrianska 462/17</t>
  </si>
  <si>
    <t>10.11.2020</t>
  </si>
  <si>
    <t>SK60781300019</t>
  </si>
  <si>
    <t>17931291</t>
  </si>
  <si>
    <t>Ing. Boris Bečár BELEN</t>
  </si>
  <si>
    <t>Gbeľany</t>
  </si>
  <si>
    <t>Gbeľany 124</t>
  </si>
  <si>
    <t>SK60781300020</t>
  </si>
  <si>
    <t>SK56001100078</t>
  </si>
  <si>
    <t>50221078</t>
  </si>
  <si>
    <t>Ing. Branislav Petráš</t>
  </si>
  <si>
    <t>Poproč</t>
  </si>
  <si>
    <t>Nová 3</t>
  </si>
  <si>
    <t>SK58732300015</t>
  </si>
  <si>
    <t>34785060</t>
  </si>
  <si>
    <t>Ing. Dagmar Jánošíková -  DATAJ</t>
  </si>
  <si>
    <t>Potočná 261/42</t>
  </si>
  <si>
    <t>SK62731200017</t>
  </si>
  <si>
    <t>17285194</t>
  </si>
  <si>
    <t>Ing. Dušan Sichrovský ADUS</t>
  </si>
  <si>
    <t>Veľká, Fraňa Kráľa 2049</t>
  </si>
  <si>
    <t>13.12.2012</t>
  </si>
  <si>
    <t>SK51751200004</t>
  </si>
  <si>
    <t>30433631</t>
  </si>
  <si>
    <t>Ing. Dušan Šuchaň</t>
  </si>
  <si>
    <t>Narcisová 1</t>
  </si>
  <si>
    <t>SK66671200005</t>
  </si>
  <si>
    <t>42274281</t>
  </si>
  <si>
    <t>Ing. Eduard Baluch</t>
  </si>
  <si>
    <t>Pribinova 129/14</t>
  </si>
  <si>
    <t>06.02.2012</t>
  </si>
  <si>
    <t>SK60762100001</t>
  </si>
  <si>
    <t>52940136</t>
  </si>
  <si>
    <t>Ing. Eva Blšáková</t>
  </si>
  <si>
    <t>Martina Hamuljaka 1421/47</t>
  </si>
  <si>
    <t>16.07.2021</t>
  </si>
  <si>
    <t>SK61650700002</t>
  </si>
  <si>
    <t>43261701</t>
  </si>
  <si>
    <t>Ing. Eva Karabinošová</t>
  </si>
  <si>
    <t>Alexyho 10</t>
  </si>
  <si>
    <t>11.01.2007</t>
  </si>
  <si>
    <t>SK61821300009</t>
  </si>
  <si>
    <t>43197817</t>
  </si>
  <si>
    <t>Ing. Gabriel Szorád SG-SERVIS</t>
  </si>
  <si>
    <t>Dlhá 1708/88</t>
  </si>
  <si>
    <t>12.09.2013</t>
  </si>
  <si>
    <t>SK51640700002</t>
  </si>
  <si>
    <t>36766577</t>
  </si>
  <si>
    <t>Ing. Igor Krista s.r.o.</t>
  </si>
  <si>
    <t>SNP 7</t>
  </si>
  <si>
    <t>31.10.2007</t>
  </si>
  <si>
    <t>SK60631200023</t>
  </si>
  <si>
    <t>10871390</t>
  </si>
  <si>
    <t>Ing. Ján Chovanec</t>
  </si>
  <si>
    <t>SK51611400002</t>
  </si>
  <si>
    <t>41661958</t>
  </si>
  <si>
    <t>Ing. Ján Čamaj</t>
  </si>
  <si>
    <t>Antona Bernoláka 1525/15</t>
  </si>
  <si>
    <t>SK62620800021</t>
  </si>
  <si>
    <t>14326531</t>
  </si>
  <si>
    <t>Ing. Ján Kačurek</t>
  </si>
  <si>
    <t>Ružová 91</t>
  </si>
  <si>
    <t>SK56001100086</t>
  </si>
  <si>
    <t>33051542</t>
  </si>
  <si>
    <t>Ing. Ján Mucha</t>
  </si>
  <si>
    <t>Jablonov</t>
  </si>
  <si>
    <t>Jablonov 277</t>
  </si>
  <si>
    <t>SK56002000003</t>
  </si>
  <si>
    <t>52813622</t>
  </si>
  <si>
    <t>Ing. Ján Petráš</t>
  </si>
  <si>
    <t>Západná 10</t>
  </si>
  <si>
    <t>SK66721200010</t>
  </si>
  <si>
    <t>32805934</t>
  </si>
  <si>
    <t>Ing. Janka Jakubíková</t>
  </si>
  <si>
    <t>Klátova Nová Ves</t>
  </si>
  <si>
    <t>Klátova Nová Ves 212</t>
  </si>
  <si>
    <t>SK66721400003</t>
  </si>
  <si>
    <t>35336510</t>
  </si>
  <si>
    <t>Ing. Jaromír Fuka</t>
  </si>
  <si>
    <t>Skačany</t>
  </si>
  <si>
    <t>Skačany 495</t>
  </si>
  <si>
    <t>SK66630800008</t>
  </si>
  <si>
    <t>17667470</t>
  </si>
  <si>
    <t>Ing. Jaroslav Pálenik PALIVÁ</t>
  </si>
  <si>
    <t>Vaďovce</t>
  </si>
  <si>
    <t>Vaďovce 69</t>
  </si>
  <si>
    <t>SK58741200008</t>
  </si>
  <si>
    <t>37570552</t>
  </si>
  <si>
    <t>Ing. Jozef Bachratý</t>
  </si>
  <si>
    <t>Dolná Krupá</t>
  </si>
  <si>
    <t>481</t>
  </si>
  <si>
    <t>SK60001400001</t>
  </si>
  <si>
    <t>33744378</t>
  </si>
  <si>
    <t>Ing. Jozef Chupek</t>
  </si>
  <si>
    <t>Rajecké Teplice</t>
  </si>
  <si>
    <t>Karola Kašjaka 72/13</t>
  </si>
  <si>
    <t>21.01.2014</t>
  </si>
  <si>
    <t>SK51611000001</t>
  </si>
  <si>
    <t>44771851</t>
  </si>
  <si>
    <t>Ing. Jozef Dendiš</t>
  </si>
  <si>
    <t>Dolný Badín</t>
  </si>
  <si>
    <t>08.01.2010</t>
  </si>
  <si>
    <t>SK60631100005</t>
  </si>
  <si>
    <t>33573034</t>
  </si>
  <si>
    <t>Ing. Jozef Dlábik</t>
  </si>
  <si>
    <t>Mudrochova 10304/20</t>
  </si>
  <si>
    <t>SK56001200003</t>
  </si>
  <si>
    <t>21012012</t>
  </si>
  <si>
    <t>Ing. Jozef Janek, PhD.</t>
  </si>
  <si>
    <t>Turňa nad Bodvou</t>
  </si>
  <si>
    <t>Slepá ulica 663/3</t>
  </si>
  <si>
    <t>SK60691200024</t>
  </si>
  <si>
    <t>41279786</t>
  </si>
  <si>
    <t>Ing. Jozef Lovíšek</t>
  </si>
  <si>
    <t>Žilina, Bytčica</t>
  </si>
  <si>
    <t>Pod hliniskom 938/4</t>
  </si>
  <si>
    <t>03.09.2012</t>
  </si>
  <si>
    <t>SK51641300011</t>
  </si>
  <si>
    <t>10831053</t>
  </si>
  <si>
    <t>Ing. Jozef Mintál - MINTAL</t>
  </si>
  <si>
    <t>Borovicová ulica 862/6</t>
  </si>
  <si>
    <t>SK60630800013</t>
  </si>
  <si>
    <t>30493706</t>
  </si>
  <si>
    <t>Ing. Július Morgoš</t>
  </si>
  <si>
    <t>Ď.Langsfelda 36</t>
  </si>
  <si>
    <t>SK60730900008</t>
  </si>
  <si>
    <t>10855530</t>
  </si>
  <si>
    <t>Ing. Július Porubän ANP</t>
  </si>
  <si>
    <t>Liptovská Kokava 171</t>
  </si>
  <si>
    <t>18.06.2009</t>
  </si>
  <si>
    <t>SK66010400015</t>
  </si>
  <si>
    <t>17748933</t>
  </si>
  <si>
    <t>Ing. Július Strnád - JUMACO s.f.</t>
  </si>
  <si>
    <t>Skala 50</t>
  </si>
  <si>
    <t>21.07.2004</t>
  </si>
  <si>
    <t>SK61001200041</t>
  </si>
  <si>
    <t>34265759</t>
  </si>
  <si>
    <t>Ing. Juraj Taračka - DRESPOL</t>
  </si>
  <si>
    <t>Kolta</t>
  </si>
  <si>
    <t>Kolta 627</t>
  </si>
  <si>
    <t>SK52741200048</t>
  </si>
  <si>
    <t>13989359</t>
  </si>
  <si>
    <t>Ing. Karol Pajer - KAPA</t>
  </si>
  <si>
    <t>Bojnícka 15</t>
  </si>
  <si>
    <t>SK58731100006</t>
  </si>
  <si>
    <t>45641609</t>
  </si>
  <si>
    <t>Ing. Katarína Marečková</t>
  </si>
  <si>
    <t>Podbranč</t>
  </si>
  <si>
    <t>Horná Dolina 6</t>
  </si>
  <si>
    <t>SK61551500004</t>
  </si>
  <si>
    <t>30119693</t>
  </si>
  <si>
    <t>Ing. Lajos Csóka</t>
  </si>
  <si>
    <t>Veľké Kosihy</t>
  </si>
  <si>
    <t>Veľké Kosihy 47</t>
  </si>
  <si>
    <t>SK60732100001</t>
  </si>
  <si>
    <t>52412971</t>
  </si>
  <si>
    <t>Ing. Ľubica Targošová</t>
  </si>
  <si>
    <t>473</t>
  </si>
  <si>
    <t>02.03.2021</t>
  </si>
  <si>
    <t>SK58611100003</t>
  </si>
  <si>
    <t>35017171</t>
  </si>
  <si>
    <t>Ing. Ľudovít Kulcsár - VOX</t>
  </si>
  <si>
    <t>Kúpeľná 4420/41</t>
  </si>
  <si>
    <t>SK58611100004</t>
  </si>
  <si>
    <t>SK51610900007</t>
  </si>
  <si>
    <t>34608800</t>
  </si>
  <si>
    <t>Ing. Marek Giláň - CORA</t>
  </si>
  <si>
    <t>Priemyselná 31</t>
  </si>
  <si>
    <t>05.11.2009</t>
  </si>
  <si>
    <t>SK60731800002</t>
  </si>
  <si>
    <t>37379607</t>
  </si>
  <si>
    <t>Ing. Martin Jurčo</t>
  </si>
  <si>
    <t>Mateja Šuňavca 426/30</t>
  </si>
  <si>
    <t>24.04.2018</t>
  </si>
  <si>
    <t>SK53641300006</t>
  </si>
  <si>
    <t>33868565</t>
  </si>
  <si>
    <t>Ing. Michal Ivaň LAND - Servis</t>
  </si>
  <si>
    <t>M. R. Štefánika 269/79</t>
  </si>
  <si>
    <t>SK56001000004</t>
  </si>
  <si>
    <t>10812717</t>
  </si>
  <si>
    <t>Ing. Michal Timko REMPO</t>
  </si>
  <si>
    <t>Bukurešťská 29</t>
  </si>
  <si>
    <t>02.03.2010</t>
  </si>
  <si>
    <t>SK61000700003</t>
  </si>
  <si>
    <t>22678638</t>
  </si>
  <si>
    <t>Ing. Miloš Macega M+M</t>
  </si>
  <si>
    <t>Novozámocká 67/2</t>
  </si>
  <si>
    <t>30.03.2007</t>
  </si>
  <si>
    <t>SK60001400008</t>
  </si>
  <si>
    <t>46603107</t>
  </si>
  <si>
    <t>Ing. Miroslava Kurincová</t>
  </si>
  <si>
    <t>Žilina, Závodie</t>
  </si>
  <si>
    <t>Pekná 30/36</t>
  </si>
  <si>
    <t>22.08.2014</t>
  </si>
  <si>
    <t>SK61591300001</t>
  </si>
  <si>
    <t>46839542</t>
  </si>
  <si>
    <t>Ing. Ondrej Beňuš</t>
  </si>
  <si>
    <t>Kolónia 919/6</t>
  </si>
  <si>
    <t>10.04.2013</t>
  </si>
  <si>
    <t>SK56001200071</t>
  </si>
  <si>
    <t>52834310</t>
  </si>
  <si>
    <t>Ing. Pavel Fiala</t>
  </si>
  <si>
    <t>Kavečianska cesta 3624/54</t>
  </si>
  <si>
    <t>SK51641000012</t>
  </si>
  <si>
    <t>31062814</t>
  </si>
  <si>
    <t>Ing. Pavel Rusnák - EPIOR</t>
  </si>
  <si>
    <t>Jasenie</t>
  </si>
  <si>
    <t>Jasenie 374</t>
  </si>
  <si>
    <t>23.11.2010</t>
  </si>
  <si>
    <t>SK60731300013</t>
  </si>
  <si>
    <t>10834672</t>
  </si>
  <si>
    <t>Ing. Pavel Štecko</t>
  </si>
  <si>
    <t>Pribylina 362</t>
  </si>
  <si>
    <t>SK66650800018</t>
  </si>
  <si>
    <t>30484448</t>
  </si>
  <si>
    <t>Ing. Pavol Belobrad - Obchod a výroba</t>
  </si>
  <si>
    <t>Beluša</t>
  </si>
  <si>
    <t>Staničná 340/7</t>
  </si>
  <si>
    <t>SK56001300018</t>
  </si>
  <si>
    <t>95765207</t>
  </si>
  <si>
    <t>Ing. Pavol Gombík</t>
  </si>
  <si>
    <t>Kostolianska cesta 77</t>
  </si>
  <si>
    <t>06.08.2013</t>
  </si>
  <si>
    <t>SK60761300004</t>
  </si>
  <si>
    <t>31044646</t>
  </si>
  <si>
    <t>Ing. Pavol Zrník</t>
  </si>
  <si>
    <t>M.Hattalu 2159/40-64</t>
  </si>
  <si>
    <t>16.07.2013</t>
  </si>
  <si>
    <t>SK60761700003</t>
  </si>
  <si>
    <t>50648802</t>
  </si>
  <si>
    <t>Ing. Peter Chorvát</t>
  </si>
  <si>
    <t>Breziny 362/50</t>
  </si>
  <si>
    <t>SK51750500007</t>
  </si>
  <si>
    <t>32981635</t>
  </si>
  <si>
    <t>Ing. Peter Gulik - firma Gulik</t>
  </si>
  <si>
    <t>Ul. Povstania 4</t>
  </si>
  <si>
    <t>22.05.2007</t>
  </si>
  <si>
    <t>SK58711900003</t>
  </si>
  <si>
    <t>31832113</t>
  </si>
  <si>
    <t>Ing. Peter Horváth - SHR</t>
  </si>
  <si>
    <t>Slnečná 540/29</t>
  </si>
  <si>
    <t>SK58711300001</t>
  </si>
  <si>
    <t>SK58711900002</t>
  </si>
  <si>
    <t>SK61010400054</t>
  </si>
  <si>
    <t>40797457</t>
  </si>
  <si>
    <t>Ing. Peter Klačanský</t>
  </si>
  <si>
    <t>Záhradná 859/37</t>
  </si>
  <si>
    <t>30.07.2004</t>
  </si>
  <si>
    <t>SK61581500002</t>
  </si>
  <si>
    <t>33459967</t>
  </si>
  <si>
    <t>Ing. Peter Konvička - Vikont</t>
  </si>
  <si>
    <t>Dolný Ohaj</t>
  </si>
  <si>
    <t>Domovina 357/8</t>
  </si>
  <si>
    <t>14.04.2015</t>
  </si>
  <si>
    <t>SK61001500010</t>
  </si>
  <si>
    <t>SK58001800003</t>
  </si>
  <si>
    <t>37032569</t>
  </si>
  <si>
    <t>Ing. Peter Kudláč - APIMED</t>
  </si>
  <si>
    <t>Nová 645/47</t>
  </si>
  <si>
    <t>04.05.2018</t>
  </si>
  <si>
    <t>SK58742300025</t>
  </si>
  <si>
    <t>SK58742300024</t>
  </si>
  <si>
    <t>SK60731300003</t>
  </si>
  <si>
    <t>33015511</t>
  </si>
  <si>
    <t>Ing. Peter Papúch - PNEU MOTOTECHNA</t>
  </si>
  <si>
    <t>Hlavná stanica 3</t>
  </si>
  <si>
    <t>24.05.2013</t>
  </si>
  <si>
    <t>SK60751000002</t>
  </si>
  <si>
    <t>37729501</t>
  </si>
  <si>
    <t>Ing. Peter Sahul</t>
  </si>
  <si>
    <t>Štefanikova 264/30</t>
  </si>
  <si>
    <t>SK60760900003</t>
  </si>
  <si>
    <t>30532671</t>
  </si>
  <si>
    <t>Ing. Peter Tekeľ - MVE</t>
  </si>
  <si>
    <t>Habovka</t>
  </si>
  <si>
    <t>Habovka 274</t>
  </si>
  <si>
    <t>06.11.2009</t>
  </si>
  <si>
    <t>SK60760900005</t>
  </si>
  <si>
    <t>SK66671200025</t>
  </si>
  <si>
    <t>37462326</t>
  </si>
  <si>
    <t>Ing. Peter Vatrt-ANVA</t>
  </si>
  <si>
    <t>Dolné Vestenice</t>
  </si>
  <si>
    <t>Komenského 11/9</t>
  </si>
  <si>
    <t>28.11.2012</t>
  </si>
  <si>
    <t>SK61581500004</t>
  </si>
  <si>
    <t>35202483</t>
  </si>
  <si>
    <t>Ing. Robert Németh ROJA</t>
  </si>
  <si>
    <t>Veľké Lovce</t>
  </si>
  <si>
    <t>SK52001100005</t>
  </si>
  <si>
    <t>17496411</t>
  </si>
  <si>
    <t>Ing. Robert Páleník</t>
  </si>
  <si>
    <t>Ševčenkova 1</t>
  </si>
  <si>
    <t>19.01.2011</t>
  </si>
  <si>
    <t>SK52742200037</t>
  </si>
  <si>
    <t>01.12.2022</t>
  </si>
  <si>
    <t>SK66671200008</t>
  </si>
  <si>
    <t>34636994</t>
  </si>
  <si>
    <t>Ing. Roman Grolmus</t>
  </si>
  <si>
    <t>Rekreačná 1705/14</t>
  </si>
  <si>
    <t>20.03.2012</t>
  </si>
  <si>
    <t>SK66670600006</t>
  </si>
  <si>
    <t>42018421</t>
  </si>
  <si>
    <t>Ing. Roman Solnica</t>
  </si>
  <si>
    <t>Nedožery-Brezany</t>
  </si>
  <si>
    <t>Kukučínova 50/25</t>
  </si>
  <si>
    <t>19.09.2006</t>
  </si>
  <si>
    <t>SK51641200018</t>
  </si>
  <si>
    <t>22716904</t>
  </si>
  <si>
    <t>Ing. Serafin Koribaňa - PTS</t>
  </si>
  <si>
    <t>Čerešňova 4984/58</t>
  </si>
  <si>
    <t>SK62731900003</t>
  </si>
  <si>
    <t>52516636</t>
  </si>
  <si>
    <t>Ing. Slavomír Marcinko - PROSECCO-MARVAN</t>
  </si>
  <si>
    <t>Levoča</t>
  </si>
  <si>
    <t>Ulica Michala Hlaváčka 186/9</t>
  </si>
  <si>
    <t>05.09.2019</t>
  </si>
  <si>
    <t>SK53611400004</t>
  </si>
  <si>
    <t>10672028</t>
  </si>
  <si>
    <t>Ing. Stanislav Gramata, PhD.PROVING</t>
  </si>
  <si>
    <t>Snina</t>
  </si>
  <si>
    <t>Vihorlatská 1428</t>
  </si>
  <si>
    <t>04.07.2014</t>
  </si>
  <si>
    <t>SK51751100005</t>
  </si>
  <si>
    <t>30191343</t>
  </si>
  <si>
    <t>Ing. Štefan Czakó ELEKTRÓN</t>
  </si>
  <si>
    <t>Rimavska Sobota</t>
  </si>
  <si>
    <t>Družstevná 5</t>
  </si>
  <si>
    <t>SK52741200109</t>
  </si>
  <si>
    <t>30164028</t>
  </si>
  <si>
    <t>Ing. Štefan Rajnic - C &amp; P PLANINKA</t>
  </si>
  <si>
    <t>Bratislava-Karlova Ves</t>
  </si>
  <si>
    <t>Hany Meličkovej 6</t>
  </si>
  <si>
    <t>29.10.2012</t>
  </si>
  <si>
    <t>SK61000900007</t>
  </si>
  <si>
    <t>31833438</t>
  </si>
  <si>
    <t>Ing. Štefan Štifner CSc. - STIFI</t>
  </si>
  <si>
    <t>Zelený Háj 2652</t>
  </si>
  <si>
    <t>14.09.2009</t>
  </si>
  <si>
    <t>SK61000900006</t>
  </si>
  <si>
    <t>10.09.2009</t>
  </si>
  <si>
    <t>SK61552000003</t>
  </si>
  <si>
    <t>SK56001000022</t>
  </si>
  <si>
    <t>30656826</t>
  </si>
  <si>
    <t>Ing. Tibor Roman</t>
  </si>
  <si>
    <t>Hutnícka 1672/8</t>
  </si>
  <si>
    <t>28.12.2010</t>
  </si>
  <si>
    <t>SK60731200004</t>
  </si>
  <si>
    <t>30525713</t>
  </si>
  <si>
    <t>Ing. Tibor Tišťan SKI - TI</t>
  </si>
  <si>
    <t>Karola Salvu 5</t>
  </si>
  <si>
    <t>SK66670500003</t>
  </si>
  <si>
    <t>30423295</t>
  </si>
  <si>
    <t>Ing. Vladimír Iliaš Výrobňa pletiva a pestovateľská pálenica</t>
  </si>
  <si>
    <t>Diviaky nad Nitricou</t>
  </si>
  <si>
    <t>Diviaky nad Nitricou č. 290</t>
  </si>
  <si>
    <t>SK52741400036</t>
  </si>
  <si>
    <t>11793465</t>
  </si>
  <si>
    <t>Ing. Vladimír Račanský INCA</t>
  </si>
  <si>
    <t>Bratislava - Devínska Nová Ves</t>
  </si>
  <si>
    <t>Poniklecová 7098/1B</t>
  </si>
  <si>
    <t>12.08.2014</t>
  </si>
  <si>
    <t>SK52001500010</t>
  </si>
  <si>
    <t>11784687</t>
  </si>
  <si>
    <t>Ing. Vladimír Valenta - GARDEN SERVICE</t>
  </si>
  <si>
    <t>Bratislava - mestská časť Vajnory</t>
  </si>
  <si>
    <t>Príjazdná 9878/11</t>
  </si>
  <si>
    <t>SK56650500007</t>
  </si>
  <si>
    <t>31314350</t>
  </si>
  <si>
    <t>Ing. Vojtech Simon</t>
  </si>
  <si>
    <t>Hrhov</t>
  </si>
  <si>
    <t>Hrhov 392</t>
  </si>
  <si>
    <t>17.06.2004</t>
  </si>
  <si>
    <t>SK51611200006</t>
  </si>
  <si>
    <t>14202948</t>
  </si>
  <si>
    <t>Ing. Vratislav Hastík</t>
  </si>
  <si>
    <t>Hronského 12</t>
  </si>
  <si>
    <t>SK60731400001</t>
  </si>
  <si>
    <t>47381639</t>
  </si>
  <si>
    <t>Ing.Milan Mikušiak - MANAGER, s. r. o.</t>
  </si>
  <si>
    <t>Žiar</t>
  </si>
  <si>
    <t>Žiar 75</t>
  </si>
  <si>
    <t>27.01.2014</t>
  </si>
  <si>
    <t>SK61630700001</t>
  </si>
  <si>
    <t>42115639</t>
  </si>
  <si>
    <t>Ing.Peter Naňo PESTOVATEĽSKÁ PÁLENICA</t>
  </si>
  <si>
    <t>Radošina</t>
  </si>
  <si>
    <t>Družstevná 210/60</t>
  </si>
  <si>
    <t>SK61010400051</t>
  </si>
  <si>
    <t>33638624</t>
  </si>
  <si>
    <t>Ing.Vladimír Červený - LIEHOVAR</t>
  </si>
  <si>
    <t>Vráble</t>
  </si>
  <si>
    <t>Kollárová 511/56</t>
  </si>
  <si>
    <t>SK51641800002</t>
  </si>
  <si>
    <t>51130467</t>
  </si>
  <si>
    <t>INGWIO spol. s r.o.</t>
  </si>
  <si>
    <t>Podbrezová</t>
  </si>
  <si>
    <t>Štúrov rad 589/14</t>
  </si>
  <si>
    <t>16.05.2018</t>
  </si>
  <si>
    <t>SK52002100042</t>
  </si>
  <si>
    <t>53291697</t>
  </si>
  <si>
    <t>Inking, s.r.o.</t>
  </si>
  <si>
    <t>Záporožská   3</t>
  </si>
  <si>
    <t>14.09.2021</t>
  </si>
  <si>
    <t>SK56001100073</t>
  </si>
  <si>
    <t>36689246</t>
  </si>
  <si>
    <t>INMADE, s.r.o</t>
  </si>
  <si>
    <t>SK56001500027</t>
  </si>
  <si>
    <t>36702064</t>
  </si>
  <si>
    <t>INSIA UNIVERZO, s.r.o.</t>
  </si>
  <si>
    <t>Školská 10</t>
  </si>
  <si>
    <t>SK66671100004</t>
  </si>
  <si>
    <t>36335452</t>
  </si>
  <si>
    <t>INSTA - PL s.r.o.</t>
  </si>
  <si>
    <t>Inžinierska 2</t>
  </si>
  <si>
    <t>07.07.2011</t>
  </si>
  <si>
    <t>SK52000800035</t>
  </si>
  <si>
    <t>35698616</t>
  </si>
  <si>
    <t>Intech Slovakia, s.r.o.</t>
  </si>
  <si>
    <t>Vilová 2</t>
  </si>
  <si>
    <t>SK53641200006</t>
  </si>
  <si>
    <t>36211095</t>
  </si>
  <si>
    <t>INTEGRA s.r.o.</t>
  </si>
  <si>
    <t>Hlavná 270</t>
  </si>
  <si>
    <t>SK53641500002</t>
  </si>
  <si>
    <t>SK53001500002</t>
  </si>
  <si>
    <t>18.02.2015</t>
  </si>
  <si>
    <t>SK58742300006</t>
  </si>
  <si>
    <t>47681659</t>
  </si>
  <si>
    <t>INTERAGROS, a.s.</t>
  </si>
  <si>
    <t>Piešťanská 3</t>
  </si>
  <si>
    <t>SK58742300003</t>
  </si>
  <si>
    <t>SK52001500040</t>
  </si>
  <si>
    <t>46850376</t>
  </si>
  <si>
    <t>INTERCIBUS s. r. o.</t>
  </si>
  <si>
    <t>Miletičova 41/572</t>
  </si>
  <si>
    <t>11.12.2015</t>
  </si>
  <si>
    <t>SK52741600009</t>
  </si>
  <si>
    <t>Interenergo, energetski inženiring, d.o.o.</t>
  </si>
  <si>
    <t>Tivolska cesta 48</t>
  </si>
  <si>
    <t>12.02.2016</t>
  </si>
  <si>
    <t>SK66001500002</t>
  </si>
  <si>
    <t>47010975</t>
  </si>
  <si>
    <t>International Exclusive Tobacco Group s.r.o.</t>
  </si>
  <si>
    <t>SK56640800009</t>
  </si>
  <si>
    <t>31654703</t>
  </si>
  <si>
    <t>INTOCAST Slovakia a.s.</t>
  </si>
  <si>
    <t>Košice - Šaca</t>
  </si>
  <si>
    <t>Bočiarska 2</t>
  </si>
  <si>
    <t>04.06.2008</t>
  </si>
  <si>
    <t>SK52742200056</t>
  </si>
  <si>
    <t>54368464</t>
  </si>
  <si>
    <t>INTRA24 a.s.</t>
  </si>
  <si>
    <t>Bratislava mestská časť Dúbravka</t>
  </si>
  <si>
    <t>SK52002000009</t>
  </si>
  <si>
    <t>50432362</t>
  </si>
  <si>
    <t>Inversucro s. r. o.</t>
  </si>
  <si>
    <t>31.03.2020</t>
  </si>
  <si>
    <t>SK58001500008</t>
  </si>
  <si>
    <t>44820437</t>
  </si>
  <si>
    <t>INVEST HOLDING GROUP, s.r.o.</t>
  </si>
  <si>
    <t xml:space="preserve">Dunajská Streda </t>
  </si>
  <si>
    <t xml:space="preserve">Hlavná 326 </t>
  </si>
  <si>
    <t>18.06.2015</t>
  </si>
  <si>
    <t>SK51610800046</t>
  </si>
  <si>
    <t>36034665</t>
  </si>
  <si>
    <t>INVESTEX GROUP, s.r.o.</t>
  </si>
  <si>
    <t>27.08.2008</t>
  </si>
  <si>
    <t>SK52741500020</t>
  </si>
  <si>
    <t>46515950</t>
  </si>
  <si>
    <t>INVESTEX GROUPS, a.s.</t>
  </si>
  <si>
    <t>06.07.2015</t>
  </si>
  <si>
    <t>SK60652200002</t>
  </si>
  <si>
    <t>54992885</t>
  </si>
  <si>
    <t>Investment Slovakia, s.r.o.</t>
  </si>
  <si>
    <t>Vysoká nad Kysucou</t>
  </si>
  <si>
    <t>Vysoká nad Kysucou 1270</t>
  </si>
  <si>
    <t>24.12.2022</t>
  </si>
  <si>
    <t>SK51641200017</t>
  </si>
  <si>
    <t>36294454</t>
  </si>
  <si>
    <t>INVESTPETROL, s.r.o.</t>
  </si>
  <si>
    <t>Laskomerského 8</t>
  </si>
  <si>
    <t>05.09.2012</t>
  </si>
  <si>
    <t>SK52002100001</t>
  </si>
  <si>
    <t>51310724</t>
  </si>
  <si>
    <t>INWINE s. r. o.</t>
  </si>
  <si>
    <t>SK52742300071</t>
  </si>
  <si>
    <t>SK52742300069</t>
  </si>
  <si>
    <t>SK51641900006</t>
  </si>
  <si>
    <t>51835967</t>
  </si>
  <si>
    <t>Inžinierske a dopravné stavby, s.r.o.</t>
  </si>
  <si>
    <t>Lazovná 187/33</t>
  </si>
  <si>
    <t>19.11.2019</t>
  </si>
  <si>
    <t>SK52741500018</t>
  </si>
  <si>
    <t>36701408</t>
  </si>
  <si>
    <t>IPDG s.r.o.</t>
  </si>
  <si>
    <t>25.06.2015</t>
  </si>
  <si>
    <t>SK51721300015</t>
  </si>
  <si>
    <t>36008745</t>
  </si>
  <si>
    <t>IPEĽSKÉ TEHELNE a.s.</t>
  </si>
  <si>
    <t xml:space="preserve">M. Rázusa 29 </t>
  </si>
  <si>
    <t>17.07.2008</t>
  </si>
  <si>
    <t>SK51721300016</t>
  </si>
  <si>
    <t>SK52002200031</t>
  </si>
  <si>
    <t>54461251</t>
  </si>
  <si>
    <t>IPS EU s.r.o.</t>
  </si>
  <si>
    <t>Dunajská 66</t>
  </si>
  <si>
    <t>03.10.2022</t>
  </si>
  <si>
    <t>SK51641200006</t>
  </si>
  <si>
    <t>36030597</t>
  </si>
  <si>
    <t>IRONAL, spol. s r.o.</t>
  </si>
  <si>
    <t>Kynceľová 18</t>
  </si>
  <si>
    <t>SK60632000003</t>
  </si>
  <si>
    <t>52873170</t>
  </si>
  <si>
    <t>ISSA PP, s. r. o.</t>
  </si>
  <si>
    <t xml:space="preserve">Turčianske Teplice  </t>
  </si>
  <si>
    <t xml:space="preserve">Robotnícka 841 </t>
  </si>
  <si>
    <t>02.11.2020</t>
  </si>
  <si>
    <t>SK52742200047</t>
  </si>
  <si>
    <t>35860782</t>
  </si>
  <si>
    <t>Istrex Oil s.r.o.</t>
  </si>
  <si>
    <t>SK52742200045</t>
  </si>
  <si>
    <t>SK52001600017</t>
  </si>
  <si>
    <t>23.05.2016</t>
  </si>
  <si>
    <t>SK52731100009</t>
  </si>
  <si>
    <t>31396224</t>
  </si>
  <si>
    <t>ISTROCENTRUM s. r. o.</t>
  </si>
  <si>
    <t>Mlynské nivy 16</t>
  </si>
  <si>
    <t>SK52000800139</t>
  </si>
  <si>
    <t>SK52741300119</t>
  </si>
  <si>
    <t>35797525</t>
  </si>
  <si>
    <t>Istrochem Reality, a.s.</t>
  </si>
  <si>
    <t>Nobelova č. 34</t>
  </si>
  <si>
    <t>26.05.2008</t>
  </si>
  <si>
    <t>SK52741300117</t>
  </si>
  <si>
    <t>SK52741300118</t>
  </si>
  <si>
    <t>SK60731500001</t>
  </si>
  <si>
    <t>47725311</t>
  </si>
  <si>
    <t>IŠstav, s.r.o.</t>
  </si>
  <si>
    <t>Liptovská Teplá</t>
  </si>
  <si>
    <t>Liptovská Teplá 114</t>
  </si>
  <si>
    <t>SK51641200008</t>
  </si>
  <si>
    <t>46369872</t>
  </si>
  <si>
    <t>IT ENERGY, s.r.o.</t>
  </si>
  <si>
    <t>SK51641300002</t>
  </si>
  <si>
    <t>45652295</t>
  </si>
  <si>
    <t>IT Real s.r.o.</t>
  </si>
  <si>
    <t>Bernolákova 14/B</t>
  </si>
  <si>
    <t>SK52001800009</t>
  </si>
  <si>
    <t>45287571</t>
  </si>
  <si>
    <t>ITALBEST s. r. o.</t>
  </si>
  <si>
    <t>Košická 52/A</t>
  </si>
  <si>
    <t>SK62631900005</t>
  </si>
  <si>
    <t>51330903</t>
  </si>
  <si>
    <t>Italia, s.r.o.</t>
  </si>
  <si>
    <t>Župčany</t>
  </si>
  <si>
    <t>Župčany 176</t>
  </si>
  <si>
    <t>28.06.2019</t>
  </si>
  <si>
    <t>SK62631600003</t>
  </si>
  <si>
    <t>36452700</t>
  </si>
  <si>
    <t>Italiamo distribution, s.r.o.</t>
  </si>
  <si>
    <t>Petrovany</t>
  </si>
  <si>
    <t>Vysielač 573</t>
  </si>
  <si>
    <t>11.05.2016</t>
  </si>
  <si>
    <t>SK62732300003</t>
  </si>
  <si>
    <t>54257450</t>
  </si>
  <si>
    <t>ITALIANS, s.r.o.</t>
  </si>
  <si>
    <t>Popradskej brigády 748/19</t>
  </si>
  <si>
    <t>29.01.2023</t>
  </si>
  <si>
    <t>SK58742300040</t>
  </si>
  <si>
    <t>35758601</t>
  </si>
  <si>
    <t>ITALMARKET SLOVAKIA, a.s.</t>
  </si>
  <si>
    <t>Holubyho 1/A</t>
  </si>
  <si>
    <t>SK58742300039</t>
  </si>
  <si>
    <t>SK58741100011</t>
  </si>
  <si>
    <t>21.09.2011</t>
  </si>
  <si>
    <t>SK58740500001</t>
  </si>
  <si>
    <t>21.06.2005</t>
  </si>
  <si>
    <t>SK60000900004</t>
  </si>
  <si>
    <t>44656963</t>
  </si>
  <si>
    <t>Italvinum, s.r.o.</t>
  </si>
  <si>
    <t>Radlinského 12/300</t>
  </si>
  <si>
    <t>26.03.2009</t>
  </si>
  <si>
    <t>SK60782300003</t>
  </si>
  <si>
    <t>SK60782300004</t>
  </si>
  <si>
    <t>SK52742100007</t>
  </si>
  <si>
    <t>IUGAS GmbH</t>
  </si>
  <si>
    <t>20.08.2021</t>
  </si>
  <si>
    <t>SK66721700001</t>
  </si>
  <si>
    <t>47059222</t>
  </si>
  <si>
    <t>Ivan Baško BISI</t>
  </si>
  <si>
    <t>Kšinná</t>
  </si>
  <si>
    <t>Kšinná 79</t>
  </si>
  <si>
    <t>23.01.2017</t>
  </si>
  <si>
    <t>SK66651500010</t>
  </si>
  <si>
    <t>35230703</t>
  </si>
  <si>
    <t>Ivan Kvaššay-EURO</t>
  </si>
  <si>
    <t>SNP 1434/21</t>
  </si>
  <si>
    <t>20.11.2015</t>
  </si>
  <si>
    <t>SK61571500004</t>
  </si>
  <si>
    <t>41254236</t>
  </si>
  <si>
    <t>Ivan Reider</t>
  </si>
  <si>
    <t>Veľký Ďur</t>
  </si>
  <si>
    <t>Tabaňská 452/5</t>
  </si>
  <si>
    <t>13.04.2015</t>
  </si>
  <si>
    <t>SK66010400024</t>
  </si>
  <si>
    <t>36300888</t>
  </si>
  <si>
    <t>Ivan Rešetka, pestovateľská pálenica</t>
  </si>
  <si>
    <t>29.09.2004</t>
  </si>
  <si>
    <t>SK60691200018</t>
  </si>
  <si>
    <t>14226120</t>
  </si>
  <si>
    <t>Ivan Riedl</t>
  </si>
  <si>
    <t>Divinka</t>
  </si>
  <si>
    <t>Lalinok 73</t>
  </si>
  <si>
    <t>SK61552300006</t>
  </si>
  <si>
    <t>43994440</t>
  </si>
  <si>
    <t>IVV, s.r.o.</t>
  </si>
  <si>
    <t>Okružná cesta Bašta IV.</t>
  </si>
  <si>
    <t>SK61001000002</t>
  </si>
  <si>
    <t>10.08.2010</t>
  </si>
  <si>
    <t>SK56001100005</t>
  </si>
  <si>
    <t>36184497</t>
  </si>
  <si>
    <t>IZOLA Košice, s.r.o.</t>
  </si>
  <si>
    <t>Textilná 8</t>
  </si>
  <si>
    <t>SK56002200004</t>
  </si>
  <si>
    <t>36217905</t>
  </si>
  <si>
    <t>IZOLPLAST, s.r.o.</t>
  </si>
  <si>
    <t>Rastislavova 87/A</t>
  </si>
  <si>
    <t>SK66631300004</t>
  </si>
  <si>
    <t>36301311</t>
  </si>
  <si>
    <t>IZOTECH Group, spol. s r.o.</t>
  </si>
  <si>
    <t>Piešťanská 1185/25</t>
  </si>
  <si>
    <t>SK56522100003</t>
  </si>
  <si>
    <t>50381326</t>
  </si>
  <si>
    <t>IZZO s.r.o.</t>
  </si>
  <si>
    <t>Jesenského 10</t>
  </si>
  <si>
    <t>SK61821100002</t>
  </si>
  <si>
    <t>44979436</t>
  </si>
  <si>
    <t>J &amp; H ENERGY s.r.o.</t>
  </si>
  <si>
    <t>Novozámocká 36</t>
  </si>
  <si>
    <t>SK61001100004</t>
  </si>
  <si>
    <t>11846071</t>
  </si>
  <si>
    <t>J &amp; M ALFYTOUR spol.s r.o.</t>
  </si>
  <si>
    <t>Šahy</t>
  </si>
  <si>
    <t>Hlavné nám. 13</t>
  </si>
  <si>
    <t>SK62621200001</t>
  </si>
  <si>
    <t>Jacečko Rastislav</t>
  </si>
  <si>
    <t>Medzilaborce</t>
  </si>
  <si>
    <t>SK66721700002</t>
  </si>
  <si>
    <t>44816448</t>
  </si>
  <si>
    <t>JADOP, s. r. o.</t>
  </si>
  <si>
    <t>Nitrianska cesta 99</t>
  </si>
  <si>
    <t>11.09.2017</t>
  </si>
  <si>
    <t>SK58741300015</t>
  </si>
  <si>
    <t>35946024</t>
  </si>
  <si>
    <t>Jadrová a vyraďovacia spoločnosť, a.s.</t>
  </si>
  <si>
    <t>Jaslovské Bohunice</t>
  </si>
  <si>
    <t>Jaslovské Bohunice 360</t>
  </si>
  <si>
    <t>SK56001100085</t>
  </si>
  <si>
    <t>46112871</t>
  </si>
  <si>
    <t>Jakub Solar s. r. o.</t>
  </si>
  <si>
    <t>10.10.2011</t>
  </si>
  <si>
    <t>SK62731200005</t>
  </si>
  <si>
    <t>Jakubčák Ľubomír</t>
  </si>
  <si>
    <t>Gánovce</t>
  </si>
  <si>
    <t>Sadová 372/21</t>
  </si>
  <si>
    <t>SK60000800001</t>
  </si>
  <si>
    <t>41658736</t>
  </si>
  <si>
    <t>Ján Bakoš</t>
  </si>
  <si>
    <t>Chlebnice</t>
  </si>
  <si>
    <t>155</t>
  </si>
  <si>
    <t>15.02.2008</t>
  </si>
  <si>
    <t>14.01.2008</t>
  </si>
  <si>
    <t>SK66650800006</t>
  </si>
  <si>
    <t>36327816</t>
  </si>
  <si>
    <t>JÁN BUDAY BUILDING s. r. o.</t>
  </si>
  <si>
    <t>Robotnícka 379</t>
  </si>
  <si>
    <t>SK61001200019</t>
  </si>
  <si>
    <t>11713828</t>
  </si>
  <si>
    <t>Ján Hegedüš</t>
  </si>
  <si>
    <t>Martovce</t>
  </si>
  <si>
    <t>Martovce 38</t>
  </si>
  <si>
    <t>14.03.2012</t>
  </si>
  <si>
    <t>SK51611100037</t>
  </si>
  <si>
    <t>35299061</t>
  </si>
  <si>
    <t>Ján Hric - ELTÍM</t>
  </si>
  <si>
    <t>Lovčica-Trubín</t>
  </si>
  <si>
    <t>Trubín 153</t>
  </si>
  <si>
    <t>21.12.2011</t>
  </si>
  <si>
    <t>SK56521400005</t>
  </si>
  <si>
    <t>30655862</t>
  </si>
  <si>
    <t>Ján Jakub - NORMA</t>
  </si>
  <si>
    <t xml:space="preserve">Terchovská 1 </t>
  </si>
  <si>
    <t>05.11.2014</t>
  </si>
  <si>
    <t>SK61582300006</t>
  </si>
  <si>
    <t>48069060</t>
  </si>
  <si>
    <t>Ján Janoštiak</t>
  </si>
  <si>
    <t>Pažiť 1267/76</t>
  </si>
  <si>
    <t>SK52742300094</t>
  </si>
  <si>
    <t>33839026</t>
  </si>
  <si>
    <t>Ján Janušík VINO JANO</t>
  </si>
  <si>
    <t>Vinohradnícka 62</t>
  </si>
  <si>
    <t>SK52742300095</t>
  </si>
  <si>
    <t>SK56001500022</t>
  </si>
  <si>
    <t>14374617</t>
  </si>
  <si>
    <t>Ján Jarábek</t>
  </si>
  <si>
    <t>Stará Voda 74</t>
  </si>
  <si>
    <t>Stará Voda</t>
  </si>
  <si>
    <t>12.06.2015</t>
  </si>
  <si>
    <t>SK66671200016</t>
  </si>
  <si>
    <t>34633782</t>
  </si>
  <si>
    <t>Ján Kostra - BONA</t>
  </si>
  <si>
    <t>Malonecpalská 43</t>
  </si>
  <si>
    <t>SK66671100013</t>
  </si>
  <si>
    <t>42273064</t>
  </si>
  <si>
    <t>Ján Krško</t>
  </si>
  <si>
    <t>Lesná 31</t>
  </si>
  <si>
    <t>29.11.2011</t>
  </si>
  <si>
    <t>SK51001000011</t>
  </si>
  <si>
    <t>34789871</t>
  </si>
  <si>
    <t>Ján Machovič EDEN</t>
  </si>
  <si>
    <t>Priemyselná 2443</t>
  </si>
  <si>
    <t>SK62621100010</t>
  </si>
  <si>
    <t>34974148</t>
  </si>
  <si>
    <t>Ján Pastirák JP SANICAR</t>
  </si>
  <si>
    <t>Vyšný Hrušov</t>
  </si>
  <si>
    <t>Rovné 141</t>
  </si>
  <si>
    <t>SK60731200011</t>
  </si>
  <si>
    <t>30526523</t>
  </si>
  <si>
    <t>Ján Šindléry - TESFO</t>
  </si>
  <si>
    <t>Textilná 15</t>
  </si>
  <si>
    <t>SK60761300018</t>
  </si>
  <si>
    <t>40605663</t>
  </si>
  <si>
    <t>Ján Šuvada  Zber surovín Liesek 45</t>
  </si>
  <si>
    <t>Liesek</t>
  </si>
  <si>
    <t>Oravická 45</t>
  </si>
  <si>
    <t>20.11.2013</t>
  </si>
  <si>
    <t>SK53611100015</t>
  </si>
  <si>
    <t>37004255</t>
  </si>
  <si>
    <t>Ján Wiener, Dopravno-zdravotná služba</t>
  </si>
  <si>
    <t>Ulič</t>
  </si>
  <si>
    <t>Ulič 310</t>
  </si>
  <si>
    <t>SK58732300013</t>
  </si>
  <si>
    <t>53206924</t>
  </si>
  <si>
    <t>Jana Bendová - PORTA REGNI s. r. o.</t>
  </si>
  <si>
    <t>Jablonica</t>
  </si>
  <si>
    <t>SK60010400028</t>
  </si>
  <si>
    <t>30501971</t>
  </si>
  <si>
    <t>Jana Lukáčová - Pálenica - Starý mlyn</t>
  </si>
  <si>
    <t>Mošovce</t>
  </si>
  <si>
    <t>Starý rad 155</t>
  </si>
  <si>
    <t>11.10.2004</t>
  </si>
  <si>
    <t>SK53612100002</t>
  </si>
  <si>
    <t>53805232</t>
  </si>
  <si>
    <t>JANBO, spol. s r. o.</t>
  </si>
  <si>
    <t>Dlhé nad Cirochou</t>
  </si>
  <si>
    <t>Študentská 531/16</t>
  </si>
  <si>
    <t>07.10.2021</t>
  </si>
  <si>
    <t>SK60652300009</t>
  </si>
  <si>
    <t>50077660</t>
  </si>
  <si>
    <t>JANIŠ s.r.o.</t>
  </si>
  <si>
    <t>Turzovka</t>
  </si>
  <si>
    <t>Nádražná 60</t>
  </si>
  <si>
    <t>SK60002000004</t>
  </si>
  <si>
    <t>35291052</t>
  </si>
  <si>
    <t>Janka Knapcová SUD-VIN</t>
  </si>
  <si>
    <t>Stránske</t>
  </si>
  <si>
    <t>Stránske 219</t>
  </si>
  <si>
    <t>01.12.2020</t>
  </si>
  <si>
    <t>SK52742300061</t>
  </si>
  <si>
    <t>44357940</t>
  </si>
  <si>
    <t>janom a.s.</t>
  </si>
  <si>
    <t>Žižkova 22B</t>
  </si>
  <si>
    <t>SK52001100001</t>
  </si>
  <si>
    <t>44739249</t>
  </si>
  <si>
    <t>janom FVE 3, s.r.o.</t>
  </si>
  <si>
    <t>SK52741100094</t>
  </si>
  <si>
    <t>44985576</t>
  </si>
  <si>
    <t>janom FVE 4, s.r.o.</t>
  </si>
  <si>
    <t>SK52741100091</t>
  </si>
  <si>
    <t>44985657</t>
  </si>
  <si>
    <t>janom FVE 5, s.r.o.</t>
  </si>
  <si>
    <t>SK51611200019</t>
  </si>
  <si>
    <t>36640344</t>
  </si>
  <si>
    <t>JANTAR - WOOD, s.r.o.</t>
  </si>
  <si>
    <t>Kremnica</t>
  </si>
  <si>
    <t>Kremnické Bane 29</t>
  </si>
  <si>
    <t>13.06.2012</t>
  </si>
  <si>
    <t>SK62651100005</t>
  </si>
  <si>
    <t>44908113</t>
  </si>
  <si>
    <t>Jarina, s.r.o.</t>
  </si>
  <si>
    <t>Raslavice</t>
  </si>
  <si>
    <t>Čergovská 239/4</t>
  </si>
  <si>
    <t>SK51721500003</t>
  </si>
  <si>
    <t>32601778</t>
  </si>
  <si>
    <t>Jaroslav Ďurčenka-ESSEX</t>
  </si>
  <si>
    <t>Ulica Juraja Fándlyho 4246/3</t>
  </si>
  <si>
    <t>SK62651100009</t>
  </si>
  <si>
    <t>35244267</t>
  </si>
  <si>
    <t>Jaroslav Križánek - KAMAJ</t>
  </si>
  <si>
    <t>Fučíkova 419/57</t>
  </si>
  <si>
    <t>SK61821600005</t>
  </si>
  <si>
    <t>50250809</t>
  </si>
  <si>
    <t>Jaroslav Magát, s. r. o.</t>
  </si>
  <si>
    <t>Velčice</t>
  </si>
  <si>
    <t>18.08.2016</t>
  </si>
  <si>
    <t>SK60652000001</t>
  </si>
  <si>
    <t>34356274</t>
  </si>
  <si>
    <t>Jaroslav Majchrák - MAJK</t>
  </si>
  <si>
    <t>Čierne</t>
  </si>
  <si>
    <t>Čierne 1051</t>
  </si>
  <si>
    <t>15.05.2020</t>
  </si>
  <si>
    <t>SK62652000003</t>
  </si>
  <si>
    <t>44284985</t>
  </si>
  <si>
    <t>Jaroslav Sasarák - Atypické stolárstvo JAKUB</t>
  </si>
  <si>
    <t>Šarišské Čierne</t>
  </si>
  <si>
    <t>16.06.2020</t>
  </si>
  <si>
    <t>SK66712300009</t>
  </si>
  <si>
    <t>43401422</t>
  </si>
  <si>
    <t>Jaroslav Štrbek MOTOŠTRBEK</t>
  </si>
  <si>
    <t>Považské Podhradie 415</t>
  </si>
  <si>
    <t>SK61001900010</t>
  </si>
  <si>
    <t>46739645</t>
  </si>
  <si>
    <t>JA.SI DRINKS s. r. o.</t>
  </si>
  <si>
    <t>Novozámocká 41/18</t>
  </si>
  <si>
    <t>SK51641400002</t>
  </si>
  <si>
    <t>45725241</t>
  </si>
  <si>
    <t>JASPI s.r.o.</t>
  </si>
  <si>
    <t>M. R. Štefánika 1250</t>
  </si>
  <si>
    <t>08.10.2014</t>
  </si>
  <si>
    <t>SK61821700008</t>
  </si>
  <si>
    <t>18048994</t>
  </si>
  <si>
    <t>JAV - AKC, s.r.o.</t>
  </si>
  <si>
    <t>11.07.2017</t>
  </si>
  <si>
    <t>SK61821700009</t>
  </si>
  <si>
    <t>12.07.2017</t>
  </si>
  <si>
    <t>SK62631100044</t>
  </si>
  <si>
    <t>46426272</t>
  </si>
  <si>
    <t>Javolko, s.r.o.</t>
  </si>
  <si>
    <t>Lipníky</t>
  </si>
  <si>
    <t>Lipníky 198</t>
  </si>
  <si>
    <t>SK62632300002</t>
  </si>
  <si>
    <t>36489531</t>
  </si>
  <si>
    <t>JCK, s.r.o.</t>
  </si>
  <si>
    <t>Royova 5</t>
  </si>
  <si>
    <t>SK62632300001</t>
  </si>
  <si>
    <t>SK62621600004</t>
  </si>
  <si>
    <t>Jenčo Jozef</t>
  </si>
  <si>
    <t>Petrovce</t>
  </si>
  <si>
    <t>20.12.2016</t>
  </si>
  <si>
    <t>SK62621600003</t>
  </si>
  <si>
    <t>Jenčová Anna</t>
  </si>
  <si>
    <t>SK60631200028</t>
  </si>
  <si>
    <t>36382094</t>
  </si>
  <si>
    <t>JHS, s.r.o.</t>
  </si>
  <si>
    <t>Sládkovičova 10</t>
  </si>
  <si>
    <t>25.04.2012</t>
  </si>
  <si>
    <t>SK58732300011</t>
  </si>
  <si>
    <t>44885067</t>
  </si>
  <si>
    <t>Jiří Čermák - RYAS</t>
  </si>
  <si>
    <t>SK61001200052</t>
  </si>
  <si>
    <t>17709091</t>
  </si>
  <si>
    <t>Jiří Magyar ELCOMP</t>
  </si>
  <si>
    <t>Pražská 2</t>
  </si>
  <si>
    <t>30.10.2012</t>
  </si>
  <si>
    <t>SK61821900008</t>
  </si>
  <si>
    <t>51805430</t>
  </si>
  <si>
    <t>J&amp;L farm, s.r.o.</t>
  </si>
  <si>
    <t>Priemyselná 3096</t>
  </si>
  <si>
    <t>SK61821900013</t>
  </si>
  <si>
    <t>SK52741100100</t>
  </si>
  <si>
    <t>47233150</t>
  </si>
  <si>
    <t>JLN Invest, s. r. o.</t>
  </si>
  <si>
    <t>Bratislava - mestská časť staré Mesto</t>
  </si>
  <si>
    <t>Grösslingova 4</t>
  </si>
  <si>
    <t>SK62631200010</t>
  </si>
  <si>
    <t>46368931</t>
  </si>
  <si>
    <t>Job OK, s. r. o.</t>
  </si>
  <si>
    <t>SK58741100004</t>
  </si>
  <si>
    <t>34126520</t>
  </si>
  <si>
    <t>Johns Manville Slovakia, a.s.</t>
  </si>
  <si>
    <t>Strojárenská 1</t>
  </si>
  <si>
    <t>11.03.2011</t>
  </si>
  <si>
    <t>SK58741300014</t>
  </si>
  <si>
    <t>SK58741300013</t>
  </si>
  <si>
    <t>SK52741100003</t>
  </si>
  <si>
    <t>44766181</t>
  </si>
  <si>
    <t>JOMAX SK s. r. o.</t>
  </si>
  <si>
    <t>SK56710500002</t>
  </si>
  <si>
    <t>37179845</t>
  </si>
  <si>
    <t>Josef Szabo</t>
  </si>
  <si>
    <t>Tatranská 231/26</t>
  </si>
  <si>
    <t>20.10.2004</t>
  </si>
  <si>
    <t>SK66720800001</t>
  </si>
  <si>
    <t>11764368</t>
  </si>
  <si>
    <t>Jozef Beňo J.B.</t>
  </si>
  <si>
    <t>Malinovského 1151/2</t>
  </si>
  <si>
    <t>SK61010400043</t>
  </si>
  <si>
    <t>34244123</t>
  </si>
  <si>
    <t>Jozef Bereczki</t>
  </si>
  <si>
    <t>Neded</t>
  </si>
  <si>
    <t>01.07.2004</t>
  </si>
  <si>
    <t>SK60761800002</t>
  </si>
  <si>
    <t>45635790</t>
  </si>
  <si>
    <t>Jozef Daňko</t>
  </si>
  <si>
    <t>SNP 149/12</t>
  </si>
  <si>
    <t>22.10.2018</t>
  </si>
  <si>
    <t>SK58741500002</t>
  </si>
  <si>
    <t>47550155</t>
  </si>
  <si>
    <t>Jozef Hlučil SPARTAKUS, s.r.o.</t>
  </si>
  <si>
    <t xml:space="preserve">Ľudová 10 </t>
  </si>
  <si>
    <t>SK61001200002</t>
  </si>
  <si>
    <t>33643016</t>
  </si>
  <si>
    <t>Jozef Horváth - obchodné služby</t>
  </si>
  <si>
    <t>12.01.2012</t>
  </si>
  <si>
    <t>SK51720900004</t>
  </si>
  <si>
    <t>32602804</t>
  </si>
  <si>
    <t>Jozef Kőműves</t>
  </si>
  <si>
    <t>Rapovce</t>
  </si>
  <si>
    <t>Hlavná 54</t>
  </si>
  <si>
    <t>08.06.2009</t>
  </si>
  <si>
    <t>SK52000800200</t>
  </si>
  <si>
    <t>Józef Kotrys</t>
  </si>
  <si>
    <t>Ujsoly</t>
  </si>
  <si>
    <t>34-371</t>
  </si>
  <si>
    <t>Zlatna 100</t>
  </si>
  <si>
    <t>SK60761000005</t>
  </si>
  <si>
    <t>35015624</t>
  </si>
  <si>
    <t>Jozef Krupa - Anna Krupová KRUP</t>
  </si>
  <si>
    <t>Podbiel</t>
  </si>
  <si>
    <t>Podbiel 404</t>
  </si>
  <si>
    <t>28.10.2010</t>
  </si>
  <si>
    <t>SK60761000006</t>
  </si>
  <si>
    <t>SK60761300019</t>
  </si>
  <si>
    <t>33754420</t>
  </si>
  <si>
    <t>Jozef Malák MAJO</t>
  </si>
  <si>
    <t>Mútne 201</t>
  </si>
  <si>
    <t>SK58742300035</t>
  </si>
  <si>
    <t>33703787</t>
  </si>
  <si>
    <t>Jozef Pavlík - PIZZA LA STELLA</t>
  </si>
  <si>
    <t>Komenského č. 35</t>
  </si>
  <si>
    <t>20.02.2023</t>
  </si>
  <si>
    <t>SK58742300036</t>
  </si>
  <si>
    <t>SK60761100017</t>
  </si>
  <si>
    <t>35377313</t>
  </si>
  <si>
    <t>Jozef Piták</t>
  </si>
  <si>
    <t>Rabčice 579</t>
  </si>
  <si>
    <t>SK66671300009</t>
  </si>
  <si>
    <t>10931147</t>
  </si>
  <si>
    <t>Jozef Rudinský</t>
  </si>
  <si>
    <t>Morovno 85</t>
  </si>
  <si>
    <t>SK66680500004</t>
  </si>
  <si>
    <t>34970916</t>
  </si>
  <si>
    <t>Jozef Šebák - STAVOKU</t>
  </si>
  <si>
    <t>Pružina</t>
  </si>
  <si>
    <t>SK60761200016</t>
  </si>
  <si>
    <t>35078634</t>
  </si>
  <si>
    <t>Jozef Škvarka - JUMBO</t>
  </si>
  <si>
    <t>Aleja Slobody 1889/46</t>
  </si>
  <si>
    <t>01.08.2012</t>
  </si>
  <si>
    <t>SK62651100006</t>
  </si>
  <si>
    <t>34825291</t>
  </si>
  <si>
    <t>Jozef Švahla</t>
  </si>
  <si>
    <t>Stropkov</t>
  </si>
  <si>
    <t>Chotčanská 203/101</t>
  </si>
  <si>
    <t>SK56522300017</t>
  </si>
  <si>
    <t>41425863</t>
  </si>
  <si>
    <t>Jozef Železník</t>
  </si>
  <si>
    <t>Trebejov</t>
  </si>
  <si>
    <t>SK52000800098</t>
  </si>
  <si>
    <t>36783901</t>
  </si>
  <si>
    <t>J.P. Morgan Energy Europe s.r.o. - organizačná zložka</t>
  </si>
  <si>
    <t>SK52741100132</t>
  </si>
  <si>
    <t>46345621</t>
  </si>
  <si>
    <t>JSC Energy s. r. o.</t>
  </si>
  <si>
    <t>SK56001500020</t>
  </si>
  <si>
    <t>31450661</t>
  </si>
  <si>
    <t>JSE, spol. s r.o.</t>
  </si>
  <si>
    <t>Prakovce</t>
  </si>
  <si>
    <t>Prakovce 584</t>
  </si>
  <si>
    <t>01.06.2015</t>
  </si>
  <si>
    <t>SK66712200001</t>
  </si>
  <si>
    <t>44919352</t>
  </si>
  <si>
    <t>JSL KOVO, s.r.o.</t>
  </si>
  <si>
    <t>Horný Lieskov</t>
  </si>
  <si>
    <t>Horný Lieskov 64</t>
  </si>
  <si>
    <t>SK51722000019</t>
  </si>
  <si>
    <t>36040720</t>
  </si>
  <si>
    <t>JT - PARTNER, s.r.o.</t>
  </si>
  <si>
    <t>Krivec 3132</t>
  </si>
  <si>
    <t>31.12.2020</t>
  </si>
  <si>
    <t>SK52002200014</t>
  </si>
  <si>
    <t>35901811</t>
  </si>
  <si>
    <t>JTI Slovak Republic, s.r.o.</t>
  </si>
  <si>
    <t>Digital Park I, Einsteinova 21</t>
  </si>
  <si>
    <t>09.06.2022</t>
  </si>
  <si>
    <t>SK52001000065</t>
  </si>
  <si>
    <t>44540485</t>
  </si>
  <si>
    <t>JUFA, s. r. o.</t>
  </si>
  <si>
    <t>Gajova 3</t>
  </si>
  <si>
    <t>02.11.2010</t>
  </si>
  <si>
    <t>SK66671200026</t>
  </si>
  <si>
    <t>33976449</t>
  </si>
  <si>
    <t>Július Ďurmek</t>
  </si>
  <si>
    <t>Valaská Belá</t>
  </si>
  <si>
    <t>Stanáková 745</t>
  </si>
  <si>
    <t>29.11.2012</t>
  </si>
  <si>
    <t>SK62731200010</t>
  </si>
  <si>
    <t>35114398</t>
  </si>
  <si>
    <t>Július Dvorčák</t>
  </si>
  <si>
    <t>Jesenná 3239/11</t>
  </si>
  <si>
    <t>26.03.2012</t>
  </si>
  <si>
    <t>SK52742300086</t>
  </si>
  <si>
    <t>47436981</t>
  </si>
  <si>
    <t>JULK s. r. o.</t>
  </si>
  <si>
    <t>Vysoká pri Morave</t>
  </si>
  <si>
    <t>Družstevná   260/10</t>
  </si>
  <si>
    <t>SK52002000037</t>
  </si>
  <si>
    <t>30.11.2020</t>
  </si>
  <si>
    <t>SK62651500001</t>
  </si>
  <si>
    <t>36514268</t>
  </si>
  <si>
    <t>JUMA TRADE, s.r.o.</t>
  </si>
  <si>
    <t>Miňovce</t>
  </si>
  <si>
    <t>Nižná Olšava 101</t>
  </si>
  <si>
    <t>26.01.2015</t>
  </si>
  <si>
    <t>SK66731100003</t>
  </si>
  <si>
    <t>45232652</t>
  </si>
  <si>
    <t>JUNCTION, s. r. o.</t>
  </si>
  <si>
    <t>SK52742300031</t>
  </si>
  <si>
    <t>40047202</t>
  </si>
  <si>
    <t>Juraj Frič</t>
  </si>
  <si>
    <t>Hlavná 24/43</t>
  </si>
  <si>
    <t>SK58611200008</t>
  </si>
  <si>
    <t>32329351</t>
  </si>
  <si>
    <t>Juraj Gutai - MASTER WOOD</t>
  </si>
  <si>
    <t>Šipošovské Kračany 515</t>
  </si>
  <si>
    <t>SK56001200051</t>
  </si>
  <si>
    <t>32531788</t>
  </si>
  <si>
    <t>Juraj Šošovička</t>
  </si>
  <si>
    <t>Malá Ida</t>
  </si>
  <si>
    <t>Tulipánová 475/6</t>
  </si>
  <si>
    <t>04.07.2012</t>
  </si>
  <si>
    <t>SK66652100007</t>
  </si>
  <si>
    <t>54003504</t>
  </si>
  <si>
    <t>JURAN energy, s.r.o.</t>
  </si>
  <si>
    <t>Ďurďové</t>
  </si>
  <si>
    <t>11.11.2021</t>
  </si>
  <si>
    <t>SK66652100005</t>
  </si>
  <si>
    <t>SK66652100006</t>
  </si>
  <si>
    <t>SK60730900005</t>
  </si>
  <si>
    <t>31601456</t>
  </si>
  <si>
    <t>JURČO JÁN, spol. s r.o.</t>
  </si>
  <si>
    <t>Liptovský Hrádok</t>
  </si>
  <si>
    <t>Dovalovo 174</t>
  </si>
  <si>
    <t>25.03.2009</t>
  </si>
  <si>
    <t>SK51722000010</t>
  </si>
  <si>
    <t>46549145</t>
  </si>
  <si>
    <t>JURIKY s.r.o.</t>
  </si>
  <si>
    <t>Želovce</t>
  </si>
  <si>
    <t>Želovce 802</t>
  </si>
  <si>
    <t>SK51721900004</t>
  </si>
  <si>
    <t>SK51721400002</t>
  </si>
  <si>
    <t>19.03.2014</t>
  </si>
  <si>
    <t>SK52001400065</t>
  </si>
  <si>
    <t>31332251</t>
  </si>
  <si>
    <t>JURKI - HAYTON s.r.o.</t>
  </si>
  <si>
    <t>Prístavná 2</t>
  </si>
  <si>
    <t>30.12.2014</t>
  </si>
  <si>
    <t>SK52001900008</t>
  </si>
  <si>
    <t>51783118</t>
  </si>
  <si>
    <t>JustBe Slovakia s. r. o.</t>
  </si>
  <si>
    <t>Gelnická 14</t>
  </si>
  <si>
    <t>09.04.2019</t>
  </si>
  <si>
    <t>SK51722300002</t>
  </si>
  <si>
    <t>36626023</t>
  </si>
  <si>
    <t>JUVAMED s.r.o.</t>
  </si>
  <si>
    <t>Cukrovarská 1907/2</t>
  </si>
  <si>
    <t>16.01.2023</t>
  </si>
  <si>
    <t>SK60000900009</t>
  </si>
  <si>
    <t>36391972</t>
  </si>
  <si>
    <t>K &amp; K EXPORT - IMPORT, s.r.o.</t>
  </si>
  <si>
    <t>Čsl. armády 5752/1</t>
  </si>
  <si>
    <t>14.05.2009</t>
  </si>
  <si>
    <t>SK60632200005</t>
  </si>
  <si>
    <t>22.12.2022</t>
  </si>
  <si>
    <t>SK60632200004</t>
  </si>
  <si>
    <t>SK52000900082</t>
  </si>
  <si>
    <t>35879921</t>
  </si>
  <si>
    <t>K &amp; L Real Krakovany, spol. s r.o.</t>
  </si>
  <si>
    <t>Krakovany</t>
  </si>
  <si>
    <t>Hoštáky 204/74</t>
  </si>
  <si>
    <t>09.11.2009</t>
  </si>
  <si>
    <t>SK53641100004</t>
  </si>
  <si>
    <t>36826243</t>
  </si>
  <si>
    <t>K &amp; V s.r.o.</t>
  </si>
  <si>
    <t>Svätoplukova 208/17</t>
  </si>
  <si>
    <t>19.05.2011</t>
  </si>
  <si>
    <t>SK52001500018</t>
  </si>
  <si>
    <t>17335248</t>
  </si>
  <si>
    <t>K O F T , s. r. o.</t>
  </si>
  <si>
    <t>Jána Stanislava 28A</t>
  </si>
  <si>
    <t>08.06.2015</t>
  </si>
  <si>
    <t>03.08.2015</t>
  </si>
  <si>
    <t>SK51721100026</t>
  </si>
  <si>
    <t>36752169</t>
  </si>
  <si>
    <t>KACHNIC, s.r.o.</t>
  </si>
  <si>
    <t>Pionierska 10</t>
  </si>
  <si>
    <t>05.10.2011</t>
  </si>
  <si>
    <t>SK62652100003</t>
  </si>
  <si>
    <t>52892999</t>
  </si>
  <si>
    <t>Kačmár - Distiller Spirit s.r.o.</t>
  </si>
  <si>
    <t>Vyšný Hrabovec</t>
  </si>
  <si>
    <t>Vyšný Hrabovec 33</t>
  </si>
  <si>
    <t>30.11.2021</t>
  </si>
  <si>
    <t>SK62732300006</t>
  </si>
  <si>
    <t>17081181</t>
  </si>
  <si>
    <t>KAFFEX, spoločnosť s ručením obmedzeným</t>
  </si>
  <si>
    <t>Štrba</t>
  </si>
  <si>
    <t>Štrbské Pleso - Poštová 4021/8</t>
  </si>
  <si>
    <t>06.02.2023</t>
  </si>
  <si>
    <t>SK53641100002</t>
  </si>
  <si>
    <t>45916420</t>
  </si>
  <si>
    <t>KAJEL-K s.r.o.</t>
  </si>
  <si>
    <t>SNP 2342/80</t>
  </si>
  <si>
    <t>10.03.2011</t>
  </si>
  <si>
    <t>SK61001100030</t>
  </si>
  <si>
    <t>Kákoš Marian</t>
  </si>
  <si>
    <t>Priezračná 853/22</t>
  </si>
  <si>
    <t>SK56510600002</t>
  </si>
  <si>
    <t>36581950</t>
  </si>
  <si>
    <t>Kalvados, s.r.o.</t>
  </si>
  <si>
    <t>Beniakovce</t>
  </si>
  <si>
    <t>Beniakovce 100</t>
  </si>
  <si>
    <t>25.08.2006</t>
  </si>
  <si>
    <t>SK58621800001</t>
  </si>
  <si>
    <t>45634777</t>
  </si>
  <si>
    <t>KAMENÁRSTVO PRIPKO s.r.o.</t>
  </si>
  <si>
    <t>Dolná 38</t>
  </si>
  <si>
    <t>20.12.2018</t>
  </si>
  <si>
    <t>SK56522200008</t>
  </si>
  <si>
    <t>44025858</t>
  </si>
  <si>
    <t>Kamenárstvo STONE s.r.o.</t>
  </si>
  <si>
    <t>Sady nad Torysou</t>
  </si>
  <si>
    <t>275</t>
  </si>
  <si>
    <t>11.11.2022</t>
  </si>
  <si>
    <t>SK51722300005</t>
  </si>
  <si>
    <t>44592086</t>
  </si>
  <si>
    <t>KAMENÁRSTVO ULICKÝ, s.r.o.</t>
  </si>
  <si>
    <t>Rimavské Zalužany</t>
  </si>
  <si>
    <t>Rimavské Zalužany 145</t>
  </si>
  <si>
    <t>SK60651700001</t>
  </si>
  <si>
    <t>45349886</t>
  </si>
  <si>
    <t>Kamil Špilák</t>
  </si>
  <si>
    <t>Skalité</t>
  </si>
  <si>
    <t>Skalité 1106</t>
  </si>
  <si>
    <t>16.05.2017</t>
  </si>
  <si>
    <t>SK53612200001</t>
  </si>
  <si>
    <t>44622066</t>
  </si>
  <si>
    <t>KAMION EUROTRANS, s. r. o.</t>
  </si>
  <si>
    <t>Tibavská 27</t>
  </si>
  <si>
    <t>SK60762200002</t>
  </si>
  <si>
    <t>52757609</t>
  </si>
  <si>
    <t>Kamody s. r. o.</t>
  </si>
  <si>
    <t>Železničná 386</t>
  </si>
  <si>
    <t>SK52001100034</t>
  </si>
  <si>
    <t>45433585</t>
  </si>
  <si>
    <t>KAMPALA, s. r. o.</t>
  </si>
  <si>
    <t>Lisková</t>
  </si>
  <si>
    <t>Lisková 901</t>
  </si>
  <si>
    <t>SK52001900027</t>
  </si>
  <si>
    <t>51133920</t>
  </si>
  <si>
    <t>KANERO s.r.o.</t>
  </si>
  <si>
    <t>Gorkého 12</t>
  </si>
  <si>
    <t>30.10.2019</t>
  </si>
  <si>
    <t>SK60761200013</t>
  </si>
  <si>
    <t>36842184</t>
  </si>
  <si>
    <t>KANEX, s.r.o.</t>
  </si>
  <si>
    <t>Bobrov</t>
  </si>
  <si>
    <t>17.05.2012</t>
  </si>
  <si>
    <t>SK60651100005</t>
  </si>
  <si>
    <t>36416673</t>
  </si>
  <si>
    <t>KAPLANIK, s.r.o.</t>
  </si>
  <si>
    <t>Ochodnica</t>
  </si>
  <si>
    <t>Ochodnica 10</t>
  </si>
  <si>
    <t>15.12.2011</t>
  </si>
  <si>
    <t>SK52741300078</t>
  </si>
  <si>
    <t>35794917</t>
  </si>
  <si>
    <t>Kapp, s.r.o.</t>
  </si>
  <si>
    <t>Kollárova 67</t>
  </si>
  <si>
    <t>04.09.2013</t>
  </si>
  <si>
    <t>SK52001800026</t>
  </si>
  <si>
    <t>51332957</t>
  </si>
  <si>
    <t>Kapurkova s. r. o.</t>
  </si>
  <si>
    <t>Komárovská 6</t>
  </si>
  <si>
    <t>13.09.2018</t>
  </si>
  <si>
    <t>SK52000800015</t>
  </si>
  <si>
    <t>34112863</t>
  </si>
  <si>
    <t>KARBON, s.r.o.</t>
  </si>
  <si>
    <t>Šenkvice</t>
  </si>
  <si>
    <t>Nádražná 75</t>
  </si>
  <si>
    <t>SK52000800104</t>
  </si>
  <si>
    <t>31792618</t>
  </si>
  <si>
    <t>KAREL HOLOUBEK - Trade Group a.s., organizačná zložka</t>
  </si>
  <si>
    <t>Gorkého 8</t>
  </si>
  <si>
    <t>SK52001000081</t>
  </si>
  <si>
    <t>45849072</t>
  </si>
  <si>
    <t>Karina Wágnerová  - LPPO</t>
  </si>
  <si>
    <t>Lombardiniho 557/3</t>
  </si>
  <si>
    <t>SK51722100002</t>
  </si>
  <si>
    <t>52299961</t>
  </si>
  <si>
    <t>KARITAS s. r. o.</t>
  </si>
  <si>
    <t>Biskupická 172/141</t>
  </si>
  <si>
    <t>15.02.2021</t>
  </si>
  <si>
    <t>SK60731100017</t>
  </si>
  <si>
    <t>32590491</t>
  </si>
  <si>
    <t>Karol Gejdoš Galia</t>
  </si>
  <si>
    <t>Dúbrava 490</t>
  </si>
  <si>
    <t>SK60731100010</t>
  </si>
  <si>
    <t>04.07.2011</t>
  </si>
  <si>
    <t>SK56650500009</t>
  </si>
  <si>
    <t>35562803</t>
  </si>
  <si>
    <t>Karol Hadžega</t>
  </si>
  <si>
    <t>Štítnik</t>
  </si>
  <si>
    <t>Rožňavská 499</t>
  </si>
  <si>
    <t>08.12.2004</t>
  </si>
  <si>
    <t>SK66671300005</t>
  </si>
  <si>
    <t>46474480</t>
  </si>
  <si>
    <t>Karpiš Nábytok, s.r.o.</t>
  </si>
  <si>
    <t>Na Nádvorí 15</t>
  </si>
  <si>
    <t>SK61001800003</t>
  </si>
  <si>
    <t>50940431</t>
  </si>
  <si>
    <t>Kasi - x SK s.r.o.</t>
  </si>
  <si>
    <t>19.02.2018</t>
  </si>
  <si>
    <t>SK60001700007</t>
  </si>
  <si>
    <t>46275096</t>
  </si>
  <si>
    <t>Kaštieľ Kubínyi s.r.o.</t>
  </si>
  <si>
    <t>Mjr. Archipova 196/25</t>
  </si>
  <si>
    <t>SK56001500040</t>
  </si>
  <si>
    <t>43228593</t>
  </si>
  <si>
    <t>Katarína Pukanská</t>
  </si>
  <si>
    <t>08.12.2015</t>
  </si>
  <si>
    <t>SK58711200006</t>
  </si>
  <si>
    <t>Katreňák Miroslav</t>
  </si>
  <si>
    <t>SK52010400125</t>
  </si>
  <si>
    <t>35790164</t>
  </si>
  <si>
    <t>Kaufland Slovenská republika v.o.s.</t>
  </si>
  <si>
    <t>Trnavská cesta 41/A</t>
  </si>
  <si>
    <t>SK52742100012</t>
  </si>
  <si>
    <t>22.10.2021</t>
  </si>
  <si>
    <t>10.11.2004</t>
  </si>
  <si>
    <t>SK52742300068</t>
  </si>
  <si>
    <t>SK52742300067</t>
  </si>
  <si>
    <t>SK56001200039</t>
  </si>
  <si>
    <t>44738102</t>
  </si>
  <si>
    <t>KAVO s.r.o.</t>
  </si>
  <si>
    <t>Letná 47</t>
  </si>
  <si>
    <t>SK62732300004</t>
  </si>
  <si>
    <t>31735657</t>
  </si>
  <si>
    <t>KÁVOMATY, s.r.o.</t>
  </si>
  <si>
    <t xml:space="preserve">Nižná brána 2 </t>
  </si>
  <si>
    <t>SK62731800002</t>
  </si>
  <si>
    <t>15.05.2018</t>
  </si>
  <si>
    <t>SK62732300005</t>
  </si>
  <si>
    <t>SK58731100005</t>
  </si>
  <si>
    <t>31614078</t>
  </si>
  <si>
    <t>KAVOS, s.r.o.</t>
  </si>
  <si>
    <t>Nádražná 35</t>
  </si>
  <si>
    <t>07.11.2011</t>
  </si>
  <si>
    <t>SK51611100028</t>
  </si>
  <si>
    <t>44824203</t>
  </si>
  <si>
    <t>KBK-ENERGIA s.r.o.</t>
  </si>
  <si>
    <t>SK56001100081</t>
  </si>
  <si>
    <t>46294376</t>
  </si>
  <si>
    <t>KBU, s.r.o.</t>
  </si>
  <si>
    <t>Mudroňova 31</t>
  </si>
  <si>
    <t>SK51001100003</t>
  </si>
  <si>
    <t>46029508</t>
  </si>
  <si>
    <t>KE - VIN s.r.o.</t>
  </si>
  <si>
    <t>Fiľakovo</t>
  </si>
  <si>
    <t>Ružová 34</t>
  </si>
  <si>
    <t>11.04.2011</t>
  </si>
  <si>
    <t>SK52741100127</t>
  </si>
  <si>
    <t>44765509</t>
  </si>
  <si>
    <t>KEMAX SK s. r. o.</t>
  </si>
  <si>
    <t>SK62631100018</t>
  </si>
  <si>
    <t>31684807</t>
  </si>
  <si>
    <t>KERGOL J.P., spol. s r.o.</t>
  </si>
  <si>
    <t>arm. gen. Svobodu 2</t>
  </si>
  <si>
    <t>03.08.2011</t>
  </si>
  <si>
    <t>SK56510800004</t>
  </si>
  <si>
    <t>36189081</t>
  </si>
  <si>
    <t>KERKOTHERM, akciová spoločnosť</t>
  </si>
  <si>
    <t>Hraničná 3</t>
  </si>
  <si>
    <t>19.05.2008</t>
  </si>
  <si>
    <t>SK60731100003</t>
  </si>
  <si>
    <t>31607748</t>
  </si>
  <si>
    <t>KFK, s.r.o.</t>
  </si>
  <si>
    <t>Hroboňová 17</t>
  </si>
  <si>
    <t>29.03.2011</t>
  </si>
  <si>
    <t>SK51722000006</t>
  </si>
  <si>
    <t>46339388</t>
  </si>
  <si>
    <t>KGJ Bzovík s.r.o.</t>
  </si>
  <si>
    <t>Bzovík 445</t>
  </si>
  <si>
    <t>SK51722000002</t>
  </si>
  <si>
    <t>SK51611200032</t>
  </si>
  <si>
    <t>SK52741400007</t>
  </si>
  <si>
    <t>47140739</t>
  </si>
  <si>
    <t>KGJ Invest a. s.</t>
  </si>
  <si>
    <t>SK52741400008</t>
  </si>
  <si>
    <t>SK60000800014</t>
  </si>
  <si>
    <t>36688461</t>
  </si>
  <si>
    <t>KIKA bier, s.r.o.</t>
  </si>
  <si>
    <t>Zábrežná 81/61</t>
  </si>
  <si>
    <t>SK56000800020</t>
  </si>
  <si>
    <t>36199672</t>
  </si>
  <si>
    <t>KIMEX a.s.</t>
  </si>
  <si>
    <t>SK61592100003</t>
  </si>
  <si>
    <t>47619970</t>
  </si>
  <si>
    <t>KISS SK, s.r.o.</t>
  </si>
  <si>
    <t>Tekovské Lužany</t>
  </si>
  <si>
    <t>Topoľská 607/27</t>
  </si>
  <si>
    <t>20.05.2021</t>
  </si>
  <si>
    <t>SK52001800012</t>
  </si>
  <si>
    <t>50599178</t>
  </si>
  <si>
    <t>KITA s.r.o.</t>
  </si>
  <si>
    <t>SK58731200014</t>
  </si>
  <si>
    <t>36277231</t>
  </si>
  <si>
    <t>KJ Trade Service, s.r.o.</t>
  </si>
  <si>
    <t>SK58001800002</t>
  </si>
  <si>
    <t>50477668</t>
  </si>
  <si>
    <t>KL Logistic Service spol. s r.o.</t>
  </si>
  <si>
    <t>12.04.2018</t>
  </si>
  <si>
    <t>SK58712300007</t>
  </si>
  <si>
    <t>SK58712300006</t>
  </si>
  <si>
    <t>SK58001900007</t>
  </si>
  <si>
    <t>12.09.2019</t>
  </si>
  <si>
    <t>SK61591300008</t>
  </si>
  <si>
    <t>33313504</t>
  </si>
  <si>
    <t>Klára Palíková</t>
  </si>
  <si>
    <t>SNP 150/55</t>
  </si>
  <si>
    <t>11.12.2013</t>
  </si>
  <si>
    <t>SK52001600016</t>
  </si>
  <si>
    <t>46477543</t>
  </si>
  <si>
    <t>Klaret Group s.r.o.</t>
  </si>
  <si>
    <t>Žilinská 12</t>
  </si>
  <si>
    <t>SK60651300008</t>
  </si>
  <si>
    <t>36400246</t>
  </si>
  <si>
    <t>KLF - ENERGETIKA, a.s.</t>
  </si>
  <si>
    <t>Kukučínova 2346</t>
  </si>
  <si>
    <t>SK60651300007</t>
  </si>
  <si>
    <t>SK60651300006</t>
  </si>
  <si>
    <t>SK58621100002</t>
  </si>
  <si>
    <t>31419101</t>
  </si>
  <si>
    <t>KLIMATECH s.r.o.</t>
  </si>
  <si>
    <t xml:space="preserve">Vajanského 58 </t>
  </si>
  <si>
    <t>SK52741100121</t>
  </si>
  <si>
    <t>Kliment Ján</t>
  </si>
  <si>
    <t>Bratislava-Vrakuňa</t>
  </si>
  <si>
    <t>Podunajská 8744/44</t>
  </si>
  <si>
    <t>SK61822300015</t>
  </si>
  <si>
    <t>53675801</t>
  </si>
  <si>
    <t>Klüber Lubrication Slovensko s.r.o.</t>
  </si>
  <si>
    <t>Horný Ohaj   299</t>
  </si>
  <si>
    <t>SK51721100006</t>
  </si>
  <si>
    <t>45335974</t>
  </si>
  <si>
    <t>KM - EN, s.r.o.</t>
  </si>
  <si>
    <t>13.06.2011</t>
  </si>
  <si>
    <t>SK52741700002</t>
  </si>
  <si>
    <t>46663461</t>
  </si>
  <si>
    <t>KMF SLOVAKIA, s. r. o.</t>
  </si>
  <si>
    <t>Dunajská Lužná</t>
  </si>
  <si>
    <t>Nová 1887/78</t>
  </si>
  <si>
    <t>16.02.2017</t>
  </si>
  <si>
    <t>SK52742000068</t>
  </si>
  <si>
    <t>SK52741300035</t>
  </si>
  <si>
    <t>46923420</t>
  </si>
  <si>
    <t>KMONTANA, s. r. o.</t>
  </si>
  <si>
    <t>SK51641900002</t>
  </si>
  <si>
    <t>31628109</t>
  </si>
  <si>
    <t>Knauf Insulation, s.r.o</t>
  </si>
  <si>
    <t xml:space="preserve">Nová Baňa </t>
  </si>
  <si>
    <t xml:space="preserve">Železničný rad 24 </t>
  </si>
  <si>
    <t>17.07.2019</t>
  </si>
  <si>
    <t>SK51611000003</t>
  </si>
  <si>
    <t>SK51611300027</t>
  </si>
  <si>
    <t>SK51611300028</t>
  </si>
  <si>
    <t>SK51611300029</t>
  </si>
  <si>
    <t>SK60782200007</t>
  </si>
  <si>
    <t>36383244</t>
  </si>
  <si>
    <t>KOBERA - SK, spol. s r.o.</t>
  </si>
  <si>
    <t>Juraja Závodského 178</t>
  </si>
  <si>
    <t>SK52741300182</t>
  </si>
  <si>
    <t>Koch Supply &amp; Trading Sárl</t>
  </si>
  <si>
    <t>Vernier</t>
  </si>
  <si>
    <t>chemin de Blandonnet 8</t>
  </si>
  <si>
    <t>SK60001800005</t>
  </si>
  <si>
    <t>36319198</t>
  </si>
  <si>
    <t>Kofola a.s.</t>
  </si>
  <si>
    <t>Rajecká Lesná</t>
  </si>
  <si>
    <t>súp. č. 1</t>
  </si>
  <si>
    <t>17.09.2018</t>
  </si>
  <si>
    <t>SK52741900005</t>
  </si>
  <si>
    <t>45947431</t>
  </si>
  <si>
    <t>KOGE HK s.r.o.</t>
  </si>
  <si>
    <t>SK52741900002</t>
  </si>
  <si>
    <t>SK51721200006</t>
  </si>
  <si>
    <t>36001465</t>
  </si>
  <si>
    <t>KOLEK, s.r.o.</t>
  </si>
  <si>
    <t>Mikušovská cesta 5319</t>
  </si>
  <si>
    <t>SK56001200061</t>
  </si>
  <si>
    <t>31711031</t>
  </si>
  <si>
    <t>Kolonial Košice, a.s.</t>
  </si>
  <si>
    <t xml:space="preserve">Bačíkova 5 </t>
  </si>
  <si>
    <t>SK60651200001</t>
  </si>
  <si>
    <t>31567916</t>
  </si>
  <si>
    <t>KOMAD spol. s r.o.</t>
  </si>
  <si>
    <t>Krásno nad Kysucou</t>
  </si>
  <si>
    <t>292</t>
  </si>
  <si>
    <t>SK60651100003</t>
  </si>
  <si>
    <t>09.11.2011</t>
  </si>
  <si>
    <t>SK52741100002</t>
  </si>
  <si>
    <t>44765878</t>
  </si>
  <si>
    <t>KOMAX SK s. r. o.</t>
  </si>
  <si>
    <t>SK51610800002</t>
  </si>
  <si>
    <t>31589138</t>
  </si>
  <si>
    <t>KOMERX palivá, s.r.o.</t>
  </si>
  <si>
    <t>Lieskovec</t>
  </si>
  <si>
    <t>Lieskovská cesta 2675</t>
  </si>
  <si>
    <t>12.03.2008</t>
  </si>
  <si>
    <t>SK56001100046</t>
  </si>
  <si>
    <t>31720595</t>
  </si>
  <si>
    <t>KOMES PLUS, s.r.o.</t>
  </si>
  <si>
    <t>Tatranská Lomnica</t>
  </si>
  <si>
    <t>14750</t>
  </si>
  <si>
    <t>SK61821800003</t>
  </si>
  <si>
    <t>51747987</t>
  </si>
  <si>
    <t>KOMIRSSA, s.r.o.</t>
  </si>
  <si>
    <t>Bratislavská 4</t>
  </si>
  <si>
    <t>SK60691300002</t>
  </si>
  <si>
    <t>44784198</t>
  </si>
  <si>
    <t>KOMTERM energy SK, s.r.o.</t>
  </si>
  <si>
    <t>Na stanicu 22</t>
  </si>
  <si>
    <t>SK60691300004</t>
  </si>
  <si>
    <t>25.02.2013</t>
  </si>
  <si>
    <t>SK52000800052</t>
  </si>
  <si>
    <t>35792604</t>
  </si>
  <si>
    <t>KOMTERM Slovensko, a.s.</t>
  </si>
  <si>
    <t>SK60781700003</t>
  </si>
  <si>
    <t>06.10.2017</t>
  </si>
  <si>
    <t>SK61552000007</t>
  </si>
  <si>
    <t>36537870</t>
  </si>
  <si>
    <t>KOMVaK - Vodárne a kanalizácie mesta Komárna, a.s.</t>
  </si>
  <si>
    <t>E.B. Lukáča 25</t>
  </si>
  <si>
    <t>SK61552000009</t>
  </si>
  <si>
    <t>30.03.2020</t>
  </si>
  <si>
    <t>SK61552000008</t>
  </si>
  <si>
    <t>SK52742300057</t>
  </si>
  <si>
    <t>00684104</t>
  </si>
  <si>
    <t>KON - RAD spol. s r.o.</t>
  </si>
  <si>
    <t>Cesta na Senec 15725/24</t>
  </si>
  <si>
    <t>SK52742300058</t>
  </si>
  <si>
    <t>SK52001500033</t>
  </si>
  <si>
    <t>28.09.2015</t>
  </si>
  <si>
    <t>SK52010400035</t>
  </si>
  <si>
    <t>11.05.2004</t>
  </si>
  <si>
    <t>SK60762200003</t>
  </si>
  <si>
    <t>46523812</t>
  </si>
  <si>
    <t>KONECNY Business, s.r.o.</t>
  </si>
  <si>
    <t>Radlinského 1732</t>
  </si>
  <si>
    <t>SK60761100007</t>
  </si>
  <si>
    <t>Konečný Július, Mgr.</t>
  </si>
  <si>
    <t>Hviezdoslavova 191/31</t>
  </si>
  <si>
    <t>SK62621300004</t>
  </si>
  <si>
    <t>36509973</t>
  </si>
  <si>
    <t>KONTACT SERVIS s.r.o.</t>
  </si>
  <si>
    <t>Jasenovská 2497</t>
  </si>
  <si>
    <t>SK56712200005</t>
  </si>
  <si>
    <t>31659772</t>
  </si>
  <si>
    <t>KONZEKO spol. s r.o.</t>
  </si>
  <si>
    <t>Markušovce</t>
  </si>
  <si>
    <t>Areál NPZ 510</t>
  </si>
  <si>
    <t>SK56712200004</t>
  </si>
  <si>
    <t>SK66721200007</t>
  </si>
  <si>
    <t>35920572</t>
  </si>
  <si>
    <t>KOPGER s.r.o.</t>
  </si>
  <si>
    <t>Hlavná 979/21</t>
  </si>
  <si>
    <t>SK66732300003</t>
  </si>
  <si>
    <t>36321761</t>
  </si>
  <si>
    <t>KORA a.s.</t>
  </si>
  <si>
    <t>Zlatovská 27</t>
  </si>
  <si>
    <t>SK66001400005</t>
  </si>
  <si>
    <t>SK66721300002</t>
  </si>
  <si>
    <t>35767308</t>
  </si>
  <si>
    <t>KORD SIPOX a.s.</t>
  </si>
  <si>
    <t>Bánovce nad Bebravou</t>
  </si>
  <si>
    <t>Partizánska 73</t>
  </si>
  <si>
    <t>SK66721300003</t>
  </si>
  <si>
    <t>SK66721900001</t>
  </si>
  <si>
    <t>SK52742300089</t>
  </si>
  <si>
    <t>35845210</t>
  </si>
  <si>
    <t>Korok Jelínek spol. s r.o.</t>
  </si>
  <si>
    <t>Pri Šajbách   9766/4B</t>
  </si>
  <si>
    <t>SK60782300008</t>
  </si>
  <si>
    <t>46444181</t>
  </si>
  <si>
    <t>KORONA Svrčinovec, s. r. o.</t>
  </si>
  <si>
    <t>Hodžova 13</t>
  </si>
  <si>
    <t>SK60781600002</t>
  </si>
  <si>
    <t>19.02.2016</t>
  </si>
  <si>
    <t>SK60001200001</t>
  </si>
  <si>
    <t>SK52001000027</t>
  </si>
  <si>
    <t>36245313</t>
  </si>
  <si>
    <t>KORUND desktop, spol. s r.o.</t>
  </si>
  <si>
    <t>24.05.2010</t>
  </si>
  <si>
    <t>SK52001000099</t>
  </si>
  <si>
    <t>36318400</t>
  </si>
  <si>
    <t>KORY, s.r.o.</t>
  </si>
  <si>
    <t>Chrasťová 43/A</t>
  </si>
  <si>
    <t>SK61571600001</t>
  </si>
  <si>
    <t>48141640</t>
  </si>
  <si>
    <t>Kosičanka, s.r.o.</t>
  </si>
  <si>
    <t>Hronské Kosihy</t>
  </si>
  <si>
    <t>SK56001400004</t>
  </si>
  <si>
    <t>36205214</t>
  </si>
  <si>
    <t>KOSIT a.s.</t>
  </si>
  <si>
    <t>SK60650800008</t>
  </si>
  <si>
    <t>31630103</t>
  </si>
  <si>
    <t>KOS-Kysucká obchodná spoločnosť, s.r.o. skrátený názov: KOS, s.r.o.</t>
  </si>
  <si>
    <t>Hviezdoslavova 1699</t>
  </si>
  <si>
    <t>SK56001300011</t>
  </si>
  <si>
    <t>36597112</t>
  </si>
  <si>
    <t>Košická energetická spoločnosť, a.s.</t>
  </si>
  <si>
    <t xml:space="preserve">Južná trieda 82 </t>
  </si>
  <si>
    <t>29.05.2013</t>
  </si>
  <si>
    <t>SK60631300009</t>
  </si>
  <si>
    <t>Košútová Emília</t>
  </si>
  <si>
    <t>Jazernica</t>
  </si>
  <si>
    <t>SK60750800005</t>
  </si>
  <si>
    <t>36423084</t>
  </si>
  <si>
    <t>KOTLY LOKCA, s.r.o.</t>
  </si>
  <si>
    <t>Urbárska 509/9</t>
  </si>
  <si>
    <t>SK66721400001</t>
  </si>
  <si>
    <t>34108629</t>
  </si>
  <si>
    <t>Kováčik s.r.o.</t>
  </si>
  <si>
    <t>Livina</t>
  </si>
  <si>
    <t>18.11.2014</t>
  </si>
  <si>
    <t>SK58611200007</t>
  </si>
  <si>
    <t>Kovaľ Slavomír, Mgr.</t>
  </si>
  <si>
    <t>Starhradská 3223/12</t>
  </si>
  <si>
    <t>28.02.2012</t>
  </si>
  <si>
    <t>SK60651200002</t>
  </si>
  <si>
    <t>36404837</t>
  </si>
  <si>
    <t>KOVELO elektro, spol. s.r.o.</t>
  </si>
  <si>
    <t>Námestie Slobody č. 58</t>
  </si>
  <si>
    <t>SK60770800014</t>
  </si>
  <si>
    <t>31621732</t>
  </si>
  <si>
    <t>Kovo Bohunka, výrobné družstvo</t>
  </si>
  <si>
    <t>Korytnická 324</t>
  </si>
  <si>
    <t>SK58610700003</t>
  </si>
  <si>
    <t>36246841</t>
  </si>
  <si>
    <t>KOVO HORVÁTH, s.r.o.</t>
  </si>
  <si>
    <t>Krajná 727/7</t>
  </si>
  <si>
    <t>03.12.2007</t>
  </si>
  <si>
    <t>SK52741300158</t>
  </si>
  <si>
    <t>36200867</t>
  </si>
  <si>
    <t>KOVOHUTY, a.s.</t>
  </si>
  <si>
    <t>ul. 29. augusta 586</t>
  </si>
  <si>
    <t>SK52741300159</t>
  </si>
  <si>
    <t>04.07.2008</t>
  </si>
  <si>
    <t>SK52741300157</t>
  </si>
  <si>
    <t>02.07.2008</t>
  </si>
  <si>
    <t>SK56001900004</t>
  </si>
  <si>
    <t>10.06.2019</t>
  </si>
  <si>
    <t>SK60740800010</t>
  </si>
  <si>
    <t>31646697</t>
  </si>
  <si>
    <t>KOVOHUTY Dolný Kubín, s.r.o.</t>
  </si>
  <si>
    <t>Nábrežie Oravy 625/12</t>
  </si>
  <si>
    <t>03.09.2008</t>
  </si>
  <si>
    <t>SK60631200019</t>
  </si>
  <si>
    <t>36383864</t>
  </si>
  <si>
    <t>KOVOINVENT, s.r.o.</t>
  </si>
  <si>
    <t>Sladkovičova 4</t>
  </si>
  <si>
    <t>05.04.2012</t>
  </si>
  <si>
    <t>SK56522200001</t>
  </si>
  <si>
    <t>50863053</t>
  </si>
  <si>
    <t>Kozarik Slovakia s.r.o.</t>
  </si>
  <si>
    <t>Hanojská 2547/5</t>
  </si>
  <si>
    <t>14.01.2022</t>
  </si>
  <si>
    <t>SK56001600011</t>
  </si>
  <si>
    <t>36600334</t>
  </si>
  <si>
    <t>KRAFT s.r.o.</t>
  </si>
  <si>
    <t>Čoltovo</t>
  </si>
  <si>
    <t>14.09.2016</t>
  </si>
  <si>
    <t>SK53641800001</t>
  </si>
  <si>
    <t>51051257</t>
  </si>
  <si>
    <t>Kráľovská elektrárenská, a.s.</t>
  </si>
  <si>
    <t>Milhostov 72</t>
  </si>
  <si>
    <t>21.03.2018</t>
  </si>
  <si>
    <t>SK51001400004</t>
  </si>
  <si>
    <t>47597194</t>
  </si>
  <si>
    <t>KRALUPOL SK s.r.o.</t>
  </si>
  <si>
    <t>Zvolenská cesta 13</t>
  </si>
  <si>
    <t>SK66631200011</t>
  </si>
  <si>
    <t>Kravárik Milan , Ing.</t>
  </si>
  <si>
    <t>Horný rad 558/29</t>
  </si>
  <si>
    <t>SK52001500023</t>
  </si>
  <si>
    <t>47013711</t>
  </si>
  <si>
    <t>KREKOM SR - organizačná zložka</t>
  </si>
  <si>
    <t>Pri strelnici 1,3</t>
  </si>
  <si>
    <t>08.07.2015</t>
  </si>
  <si>
    <t>SK51611300021</t>
  </si>
  <si>
    <t>31596819</t>
  </si>
  <si>
    <t>Kremnická banská spoločnosť, s.r.o.</t>
  </si>
  <si>
    <t>J. Horvátha 889/8</t>
  </si>
  <si>
    <t>SK51611300022</t>
  </si>
  <si>
    <t>SK51641200005</t>
  </si>
  <si>
    <t>45402302</t>
  </si>
  <si>
    <t>KRESANDA, s.r.o.</t>
  </si>
  <si>
    <t>Seberiniho 1</t>
  </si>
  <si>
    <t>SK61001200008</t>
  </si>
  <si>
    <t>41171829</t>
  </si>
  <si>
    <t>Kristián Lelovics</t>
  </si>
  <si>
    <t>Kráľová nad Váhom 628</t>
  </si>
  <si>
    <t>03.02.2012</t>
  </si>
  <si>
    <t>SK62722300003</t>
  </si>
  <si>
    <t>31701361</t>
  </si>
  <si>
    <t>KRISTIÁN, spol. s r.o. Stará Ľubovňa</t>
  </si>
  <si>
    <t>SK52741300042</t>
  </si>
  <si>
    <t>46766812</t>
  </si>
  <si>
    <t>KRON ENERGY, s. r. o.</t>
  </si>
  <si>
    <t>23.04.2013</t>
  </si>
  <si>
    <t>SK60010400002</t>
  </si>
  <si>
    <t>31591957</t>
  </si>
  <si>
    <t>KRUPA, spol. s r.o.</t>
  </si>
  <si>
    <t>Košťany nad Turcom</t>
  </si>
  <si>
    <t>Košťany nad Turcom  69</t>
  </si>
  <si>
    <t>01.05.2004</t>
  </si>
  <si>
    <t>SK60631200025</t>
  </si>
  <si>
    <t>20.04.2012</t>
  </si>
  <si>
    <t>SK51611200027</t>
  </si>
  <si>
    <t>Kubošník Juraj</t>
  </si>
  <si>
    <t>gen. Svobodu 1980/33</t>
  </si>
  <si>
    <t>SK62631200001</t>
  </si>
  <si>
    <t xml:space="preserve">Kuchárová Edita </t>
  </si>
  <si>
    <t>Krivany</t>
  </si>
  <si>
    <t>Ľadová 147/10</t>
  </si>
  <si>
    <t>13.01.2012</t>
  </si>
  <si>
    <t>SK52001800024</t>
  </si>
  <si>
    <t>35700521</t>
  </si>
  <si>
    <t xml:space="preserve">KUK SLOVAKIA, s.r.o. </t>
  </si>
  <si>
    <t xml:space="preserve">Bratislava  </t>
  </si>
  <si>
    <t xml:space="preserve">Zvolenská 32 </t>
  </si>
  <si>
    <t>06.08.2018</t>
  </si>
  <si>
    <t>SK58001300019</t>
  </si>
  <si>
    <t>47090804</t>
  </si>
  <si>
    <t>Kukkonia s.r.o.</t>
  </si>
  <si>
    <t>Povodská 169/14</t>
  </si>
  <si>
    <t>15.07.2013</t>
  </si>
  <si>
    <t>SK58002000007</t>
  </si>
  <si>
    <t>52604144</t>
  </si>
  <si>
    <t>KUNAMI, s.r.o.</t>
  </si>
  <si>
    <t>Korzo Bélu Bartóka 1191</t>
  </si>
  <si>
    <t>18.05.2020</t>
  </si>
  <si>
    <t>SK51642200004</t>
  </si>
  <si>
    <t>44456760</t>
  </si>
  <si>
    <t>KUPS, s.r.o.</t>
  </si>
  <si>
    <t>Lučenecká cesta 1335/21</t>
  </si>
  <si>
    <t>09.05.2022</t>
  </si>
  <si>
    <t>SK51760500008</t>
  </si>
  <si>
    <t>36039101</t>
  </si>
  <si>
    <t>KUTE &amp; BOVI, s.r.o.</t>
  </si>
  <si>
    <t>Šurice</t>
  </si>
  <si>
    <t>SK52001600010</t>
  </si>
  <si>
    <t>44365055</t>
  </si>
  <si>
    <t>Kvál s. r. o.</t>
  </si>
  <si>
    <t>Novomeského 8</t>
  </si>
  <si>
    <t>23.03.2016</t>
  </si>
  <si>
    <t>SK66712200002</t>
  </si>
  <si>
    <t>36306380</t>
  </si>
  <si>
    <t>KVANTUM, spol. s r. o.</t>
  </si>
  <si>
    <t>Považská Teplá 6</t>
  </si>
  <si>
    <t>15.12.2022</t>
  </si>
  <si>
    <t>SK56521900008</t>
  </si>
  <si>
    <t>50565290</t>
  </si>
  <si>
    <t>KVZ s.r.o.</t>
  </si>
  <si>
    <t>Košice - mestská časť Pereš</t>
  </si>
  <si>
    <t>Perešská 2423/26A</t>
  </si>
  <si>
    <t>SK60650800020</t>
  </si>
  <si>
    <t>36145076</t>
  </si>
  <si>
    <t>Kysucké múzeum</t>
  </si>
  <si>
    <t>Moyzesova ul. č. 50</t>
  </si>
  <si>
    <t>SK60731100011</t>
  </si>
  <si>
    <t>36369209</t>
  </si>
  <si>
    <t>KZLM-TILIA, spol. s r.o.</t>
  </si>
  <si>
    <t>Garbiarska 2032</t>
  </si>
  <si>
    <t>SK52001100011</t>
  </si>
  <si>
    <t>44101392</t>
  </si>
  <si>
    <t>L - Industry Park s. r. o.</t>
  </si>
  <si>
    <t xml:space="preserve">Hattalova 12/C </t>
  </si>
  <si>
    <t>26.01.2011</t>
  </si>
  <si>
    <t>SK61001200018</t>
  </si>
  <si>
    <t>36555720</t>
  </si>
  <si>
    <t>L &amp; Š, s.r.o.</t>
  </si>
  <si>
    <t>Novozámocká 199</t>
  </si>
  <si>
    <t>SK52001000003</t>
  </si>
  <si>
    <t>31432409</t>
  </si>
  <si>
    <t>L. U. CH. spol. s r. o.</t>
  </si>
  <si>
    <t>Šenkvická 14/A</t>
  </si>
  <si>
    <t>20.01.2010</t>
  </si>
  <si>
    <t>SK52742300073</t>
  </si>
  <si>
    <t>SK52742300072</t>
  </si>
  <si>
    <t>SK56001400028</t>
  </si>
  <si>
    <t>46465154</t>
  </si>
  <si>
    <t>La Bello s.r.o.</t>
  </si>
  <si>
    <t>24.10.2014</t>
  </si>
  <si>
    <t>SK62001600001</t>
  </si>
  <si>
    <t>46163026</t>
  </si>
  <si>
    <t>LA CASA DI PIEMONTE, s.r.o.</t>
  </si>
  <si>
    <t>Štefánikova 8</t>
  </si>
  <si>
    <t>13.01.2016</t>
  </si>
  <si>
    <t>SK66711100006</t>
  </si>
  <si>
    <t>45941998</t>
  </si>
  <si>
    <t>La Panthera, s.r.o.</t>
  </si>
  <si>
    <t>07.12.2011</t>
  </si>
  <si>
    <t>SK51001400008</t>
  </si>
  <si>
    <t>44675071</t>
  </si>
  <si>
    <t>LA SECCHIA, s.r.o.</t>
  </si>
  <si>
    <t>Terézie Vansovej 429</t>
  </si>
  <si>
    <t>SK56521900001</t>
  </si>
  <si>
    <t>36183181</t>
  </si>
  <si>
    <t xml:space="preserve">LABAŠ s.r.o. </t>
  </si>
  <si>
    <t xml:space="preserve">Textilná 1 </t>
  </si>
  <si>
    <t>18.01.2019</t>
  </si>
  <si>
    <t>21.01.2019</t>
  </si>
  <si>
    <t>SK56001100037</t>
  </si>
  <si>
    <t>SK61001400001</t>
  </si>
  <si>
    <t>11710969</t>
  </si>
  <si>
    <t>Ladislav Kahler - TRANS</t>
  </si>
  <si>
    <t>Prowazekova 3</t>
  </si>
  <si>
    <t>08.01.2014</t>
  </si>
  <si>
    <t>SK62721200001</t>
  </si>
  <si>
    <t>10773304</t>
  </si>
  <si>
    <t>Ladislav Myttník EMI</t>
  </si>
  <si>
    <t>Nová Ľubovňa 428</t>
  </si>
  <si>
    <t>SK66671300003</t>
  </si>
  <si>
    <t>30427894</t>
  </si>
  <si>
    <t>Ladislav Žiško LAMI</t>
  </si>
  <si>
    <t>Čereňany</t>
  </si>
  <si>
    <t>Kamenná 8/13</t>
  </si>
  <si>
    <t>24.07.2013</t>
  </si>
  <si>
    <t>SK52001400021</t>
  </si>
  <si>
    <t>47574810</t>
  </si>
  <si>
    <t>Lahcim, s.r.o.</t>
  </si>
  <si>
    <t>Tematínska 3233/6</t>
  </si>
  <si>
    <t>SK58001800014</t>
  </si>
  <si>
    <t>47581735</t>
  </si>
  <si>
    <t>LAKLA s.r.o.</t>
  </si>
  <si>
    <t>Nám. Hrdinov 3715/13A</t>
  </si>
  <si>
    <t>SK58001800010</t>
  </si>
  <si>
    <t>07.11.2018</t>
  </si>
  <si>
    <t>SK61001100025</t>
  </si>
  <si>
    <t>36698237</t>
  </si>
  <si>
    <t>Lakum SK spol. s.r.o.</t>
  </si>
  <si>
    <t>SK52741100113</t>
  </si>
  <si>
    <t>45890935</t>
  </si>
  <si>
    <t>LAMA energy a. s. - organizačná zložka</t>
  </si>
  <si>
    <t>07.09.2011</t>
  </si>
  <si>
    <t>SK52742200009</t>
  </si>
  <si>
    <t>LAMA energy a.s.</t>
  </si>
  <si>
    <t>Hradec nad Moravicí</t>
  </si>
  <si>
    <t>Gudrichova 763</t>
  </si>
  <si>
    <t>17.03.2022</t>
  </si>
  <si>
    <t>SK52002100022</t>
  </si>
  <si>
    <t>35848189</t>
  </si>
  <si>
    <t>Lambda Life a.s.</t>
  </si>
  <si>
    <t>Levočská 3</t>
  </si>
  <si>
    <t>SK56001200045</t>
  </si>
  <si>
    <t>31663184</t>
  </si>
  <si>
    <t>LAMET, s.r.o.</t>
  </si>
  <si>
    <t>Bellova 3</t>
  </si>
  <si>
    <t>05.06.2012</t>
  </si>
  <si>
    <t>SK52001400016</t>
  </si>
  <si>
    <t>44930844</t>
  </si>
  <si>
    <t>LAMPOGAS.sk s. r. o.</t>
  </si>
  <si>
    <t>Námestie Andreja Hlinku 3</t>
  </si>
  <si>
    <t>11.04.2014</t>
  </si>
  <si>
    <t>SK52000900091</t>
  </si>
  <si>
    <t>21.12.2009</t>
  </si>
  <si>
    <t>SK52000800165</t>
  </si>
  <si>
    <t>36659312</t>
  </si>
  <si>
    <t>Larea s.r.o.</t>
  </si>
  <si>
    <t>SK53002000004</t>
  </si>
  <si>
    <t>51981947</t>
  </si>
  <si>
    <t>LATARE s.r.o.</t>
  </si>
  <si>
    <t>Hlavná 146</t>
  </si>
  <si>
    <t>24.11.2020</t>
  </si>
  <si>
    <t>SK51641900001</t>
  </si>
  <si>
    <t>13.05.2019</t>
  </si>
  <si>
    <t>SK52001400036</t>
  </si>
  <si>
    <t>35863421</t>
  </si>
  <si>
    <t>Latintrade, s.r.o.</t>
  </si>
  <si>
    <t>Sládkovičova 2</t>
  </si>
  <si>
    <t>04.08.2014</t>
  </si>
  <si>
    <t>SK51611500003</t>
  </si>
  <si>
    <t>47933399</t>
  </si>
  <si>
    <t>LBK PERLIT, s.r.o.</t>
  </si>
  <si>
    <t>Lehôtka pod Brehmi</t>
  </si>
  <si>
    <t>Lehôtka pod Brehmi 52</t>
  </si>
  <si>
    <t>05.03.2015</t>
  </si>
  <si>
    <t>SK51611500002</t>
  </si>
  <si>
    <t>SK52741300003</t>
  </si>
  <si>
    <t>45663599</t>
  </si>
  <si>
    <t>LCB Group s.r.o.</t>
  </si>
  <si>
    <t>Tomášikova 30</t>
  </si>
  <si>
    <t>17.01.2013</t>
  </si>
  <si>
    <t>SK60731000005</t>
  </si>
  <si>
    <t>45504997</t>
  </si>
  <si>
    <t>LD - Power, s. r. o.</t>
  </si>
  <si>
    <t>Nábrežie Janka Kráľa 967/14</t>
  </si>
  <si>
    <t>04.11.2010</t>
  </si>
  <si>
    <t>SK61571400004</t>
  </si>
  <si>
    <t>47574721</t>
  </si>
  <si>
    <t>LDK, s.r.o.</t>
  </si>
  <si>
    <t>Horné Turovce</t>
  </si>
  <si>
    <t>312</t>
  </si>
  <si>
    <t>SK61001400017</t>
  </si>
  <si>
    <t>SK52741400014</t>
  </si>
  <si>
    <t>47372931</t>
  </si>
  <si>
    <t>LE Trading a. s.</t>
  </si>
  <si>
    <t>Miletičova 21</t>
  </si>
  <si>
    <t>11.03.2014</t>
  </si>
  <si>
    <t>SK52741800012</t>
  </si>
  <si>
    <t>10.10.2018</t>
  </si>
  <si>
    <t>SK62652300002</t>
  </si>
  <si>
    <t>36508047</t>
  </si>
  <si>
    <t>LECHMANN, s.r.o.</t>
  </si>
  <si>
    <t>Francovce 27/828</t>
  </si>
  <si>
    <t>SK62650600001</t>
  </si>
  <si>
    <t>17.05.2006</t>
  </si>
  <si>
    <t>SK60761200019</t>
  </si>
  <si>
    <t>46821775</t>
  </si>
  <si>
    <t>LEHTO s.r.o.</t>
  </si>
  <si>
    <t>Zochova 1128/57</t>
  </si>
  <si>
    <t>SK52742200055</t>
  </si>
  <si>
    <t>44338163</t>
  </si>
  <si>
    <t>Leitech s. r. o.</t>
  </si>
  <si>
    <t>Nám. SNP 15</t>
  </si>
  <si>
    <t>SK52742300134</t>
  </si>
  <si>
    <t>35686367</t>
  </si>
  <si>
    <t xml:space="preserve">LEJA spol. s r.o. </t>
  </si>
  <si>
    <t xml:space="preserve">Myjavská 11/b </t>
  </si>
  <si>
    <t>SK52001800016</t>
  </si>
  <si>
    <t>SK58742300038</t>
  </si>
  <si>
    <t>36737607</t>
  </si>
  <si>
    <t>LEKAMED, spol. s r. o.</t>
  </si>
  <si>
    <t>Trhová 4</t>
  </si>
  <si>
    <t>SK53641200002</t>
  </si>
  <si>
    <t>31689469</t>
  </si>
  <si>
    <t>LEKOS, s.r.o. Trebišov</t>
  </si>
  <si>
    <t>Kollárova 455</t>
  </si>
  <si>
    <t>SK60632200003</t>
  </si>
  <si>
    <t>36717231</t>
  </si>
  <si>
    <t>LEMA Group s.r.o.</t>
  </si>
  <si>
    <t>Kollárova 85A</t>
  </si>
  <si>
    <t>23.12.2022</t>
  </si>
  <si>
    <t>SK60652300007</t>
  </si>
  <si>
    <t>52431428</t>
  </si>
  <si>
    <t>Lemitas s. r. o.</t>
  </si>
  <si>
    <t>141</t>
  </si>
  <si>
    <t>SK60782300007</t>
  </si>
  <si>
    <t>45620032</t>
  </si>
  <si>
    <t>Lenka Trnovcová</t>
  </si>
  <si>
    <t>Mojš</t>
  </si>
  <si>
    <t>SK60762100007</t>
  </si>
  <si>
    <t>53428927</t>
  </si>
  <si>
    <t>Lenobo s.r.o.</t>
  </si>
  <si>
    <t>Revišné 326</t>
  </si>
  <si>
    <t>09.11.2021</t>
  </si>
  <si>
    <t>SK52740900001</t>
  </si>
  <si>
    <t>35717301</t>
  </si>
  <si>
    <t>Lentimex spol. s r.o.</t>
  </si>
  <si>
    <t>Hviezdoslavovo nám. 15</t>
  </si>
  <si>
    <t>16.04.2009</t>
  </si>
  <si>
    <t>SK62731100020</t>
  </si>
  <si>
    <t>36820407</t>
  </si>
  <si>
    <t>Lesna Development, s. r. o.</t>
  </si>
  <si>
    <t>Dostojevského 4532/67</t>
  </si>
  <si>
    <t>11.08.2011</t>
  </si>
  <si>
    <t>SK51720800024</t>
  </si>
  <si>
    <t>45020639</t>
  </si>
  <si>
    <t>Lesná spoločnosť Žičovská, pozemkové spoločenstvo</t>
  </si>
  <si>
    <t>Lovinobaňa</t>
  </si>
  <si>
    <t>Uderiná 91</t>
  </si>
  <si>
    <t>16.10.2008</t>
  </si>
  <si>
    <t>SK56640500004</t>
  </si>
  <si>
    <t>36579343</t>
  </si>
  <si>
    <t>Letisko Košice - Airport Košice,  a.s.</t>
  </si>
  <si>
    <t>SK52000800212</t>
  </si>
  <si>
    <t>35884916</t>
  </si>
  <si>
    <t xml:space="preserve">Letisko M.R.Štefánika - Airport Bratislava, a.s. (BTS) </t>
  </si>
  <si>
    <t>Bratislava II</t>
  </si>
  <si>
    <t>Letisko M.R.Štefánika</t>
  </si>
  <si>
    <t>SK52741300147</t>
  </si>
  <si>
    <t>16.12.2008</t>
  </si>
  <si>
    <t>SK52741300148</t>
  </si>
  <si>
    <t>SK58620500002</t>
  </si>
  <si>
    <t>36266906</t>
  </si>
  <si>
    <t>Letisko Piešťany, a.s.</t>
  </si>
  <si>
    <t>Žilinská cesta 597/81</t>
  </si>
  <si>
    <t>01.01.2005</t>
  </si>
  <si>
    <t>06.10.2008</t>
  </si>
  <si>
    <t>SK62730500002</t>
  </si>
  <si>
    <t>35912651</t>
  </si>
  <si>
    <t>Letisko Poprad - Tatry, a.s.</t>
  </si>
  <si>
    <t>Na letisko 100</t>
  </si>
  <si>
    <t>27.06.2022</t>
  </si>
  <si>
    <t>22.06.2022</t>
  </si>
  <si>
    <t>SK52001800008</t>
  </si>
  <si>
    <t>50607511</t>
  </si>
  <si>
    <t>LEVANDULAND s.r.o.</t>
  </si>
  <si>
    <t>Malé Leváre</t>
  </si>
  <si>
    <t>Malé Leváre 229</t>
  </si>
  <si>
    <t>19.03.2018</t>
  </si>
  <si>
    <t>SK52741900018</t>
  </si>
  <si>
    <t>51468506</t>
  </si>
  <si>
    <t>LEVEL ENERGY SLOVAKIA s.r.o.</t>
  </si>
  <si>
    <t>Boženy Němcovej 8</t>
  </si>
  <si>
    <t>23.10.2019</t>
  </si>
  <si>
    <t>SK52741400031</t>
  </si>
  <si>
    <t>47520981</t>
  </si>
  <si>
    <t>LEVIATAN ENERGY PLUS s. r. o.</t>
  </si>
  <si>
    <t>Železničná 26A</t>
  </si>
  <si>
    <t>16.07.2014</t>
  </si>
  <si>
    <t>SK60782200002</t>
  </si>
  <si>
    <t>36009962</t>
  </si>
  <si>
    <t>LHODOL, s.r.o.</t>
  </si>
  <si>
    <t>Rajec</t>
  </si>
  <si>
    <t>Dolkam Šuja</t>
  </si>
  <si>
    <t>SK60782300013</t>
  </si>
  <si>
    <t>31620795</t>
  </si>
  <si>
    <t>LIBEX, s.r.o.</t>
  </si>
  <si>
    <t>Bytčianska 114</t>
  </si>
  <si>
    <t>SK60782300015</t>
  </si>
  <si>
    <t>SK60001500002</t>
  </si>
  <si>
    <t>SK66731100001</t>
  </si>
  <si>
    <t>37380192</t>
  </si>
  <si>
    <t>Libor Kulich - SAMBARLI</t>
  </si>
  <si>
    <t>Opatovce</t>
  </si>
  <si>
    <t>Opatovce 153</t>
  </si>
  <si>
    <t>SK66010400009</t>
  </si>
  <si>
    <t>35793783</t>
  </si>
  <si>
    <t>Lidl Slovenská republika, v.o.s.</t>
  </si>
  <si>
    <t>Ružinovská 1E</t>
  </si>
  <si>
    <t>11.06.2004</t>
  </si>
  <si>
    <t>SK52742300110</t>
  </si>
  <si>
    <t>SK52742300109</t>
  </si>
  <si>
    <t>SK52742100011</t>
  </si>
  <si>
    <t>28.09.2021</t>
  </si>
  <si>
    <t>SK66680500002</t>
  </si>
  <si>
    <t>36315401</t>
  </si>
  <si>
    <t>LIESKOVANKA ,s.r.o.</t>
  </si>
  <si>
    <t>č.63</t>
  </si>
  <si>
    <t>SK58741000001</t>
  </si>
  <si>
    <t>44634838</t>
  </si>
  <si>
    <t>LIKÉRKA ČERNÝ, s.r.o.</t>
  </si>
  <si>
    <t>Gaštanová 3203</t>
  </si>
  <si>
    <t>12.03.2010</t>
  </si>
  <si>
    <t>SK53641300007</t>
  </si>
  <si>
    <t>44606958</t>
  </si>
  <si>
    <t>LIKOLA, s.r.o.</t>
  </si>
  <si>
    <t>Slivník</t>
  </si>
  <si>
    <t>Hlavná 94</t>
  </si>
  <si>
    <t>23.10.2013</t>
  </si>
  <si>
    <t>SK52742300138</t>
  </si>
  <si>
    <t>31373861</t>
  </si>
  <si>
    <t>Linde Gas s. r. o.</t>
  </si>
  <si>
    <t>Tuhovská 3</t>
  </si>
  <si>
    <t>SK52742300099</t>
  </si>
  <si>
    <t>SK52742100001</t>
  </si>
  <si>
    <t>35973901</t>
  </si>
  <si>
    <t>Lindner Immo Slovakia s.r.o.</t>
  </si>
  <si>
    <t>Galvániho 15B</t>
  </si>
  <si>
    <t>SK66732300009</t>
  </si>
  <si>
    <t>36299421</t>
  </si>
  <si>
    <t>LINEA Slovensko, spol. s r.o.</t>
  </si>
  <si>
    <t>Dolný Šianec 1</t>
  </si>
  <si>
    <t>SK56001400011</t>
  </si>
  <si>
    <t>45608024</t>
  </si>
  <si>
    <t>Link Ventures s.r.o.</t>
  </si>
  <si>
    <t>Zámocká 30</t>
  </si>
  <si>
    <t>17.06.2014</t>
  </si>
  <si>
    <t>SK58712300011</t>
  </si>
  <si>
    <t>36804517</t>
  </si>
  <si>
    <t>LIPERA SK s.r.o.</t>
  </si>
  <si>
    <t>D.Štúra 4397/5A</t>
  </si>
  <si>
    <t>SK58712300012</t>
  </si>
  <si>
    <t>SK58002100008</t>
  </si>
  <si>
    <t>29.12.2021</t>
  </si>
  <si>
    <t>SK60000600001</t>
  </si>
  <si>
    <t>36403466</t>
  </si>
  <si>
    <t>LIPTAL, s.r.o.</t>
  </si>
  <si>
    <t>Za mostom 666/25</t>
  </si>
  <si>
    <t>04.07.2006</t>
  </si>
  <si>
    <t>SK60732000003</t>
  </si>
  <si>
    <t>36672441</t>
  </si>
  <si>
    <t>Liptovská vodárenská spoločnosť, a.s.</t>
  </si>
  <si>
    <t>Revolučná 595</t>
  </si>
  <si>
    <t>04.03.2020</t>
  </si>
  <si>
    <t>SK60731300009</t>
  </si>
  <si>
    <t>SK52742300048</t>
  </si>
  <si>
    <t>44162391</t>
  </si>
  <si>
    <t>LIQUI MOLY SK s. r. o.</t>
  </si>
  <si>
    <t>Stromová 13</t>
  </si>
  <si>
    <t>SK52002000019</t>
  </si>
  <si>
    <t>51867630</t>
  </si>
  <si>
    <t>Liquid Academy s.r.o.</t>
  </si>
  <si>
    <t>Jégého 10</t>
  </si>
  <si>
    <t>12.06.2020</t>
  </si>
  <si>
    <t>SK52001200033</t>
  </si>
  <si>
    <t>45717842</t>
  </si>
  <si>
    <t>LIVELLO s. r. o.</t>
  </si>
  <si>
    <t>Dvořákovo nábrežie 4</t>
  </si>
  <si>
    <t>27.12.2012</t>
  </si>
  <si>
    <t>SK60731300006</t>
  </si>
  <si>
    <t>36402605</t>
  </si>
  <si>
    <t>L.K.L. Partners, s.r.o.</t>
  </si>
  <si>
    <t xml:space="preserve">Ružomberok </t>
  </si>
  <si>
    <t>Šoltésovej 4887</t>
  </si>
  <si>
    <t>SK52742200046</t>
  </si>
  <si>
    <t>31596061</t>
  </si>
  <si>
    <t>LKQ SK s.r.o.</t>
  </si>
  <si>
    <t>Stará Vajnorská 15</t>
  </si>
  <si>
    <t>SK52742200044</t>
  </si>
  <si>
    <t>SK52002100035</t>
  </si>
  <si>
    <t>45895813</t>
  </si>
  <si>
    <t>LL Wine s.r.o.</t>
  </si>
  <si>
    <t>Bosákova 3783/7</t>
  </si>
  <si>
    <t>27.07.2021</t>
  </si>
  <si>
    <t>SK60731200009</t>
  </si>
  <si>
    <t>36403814</t>
  </si>
  <si>
    <t>L&amp;M Slovakia a.s.</t>
  </si>
  <si>
    <t>Priemyselná 1</t>
  </si>
  <si>
    <t>SK52741300030</t>
  </si>
  <si>
    <t>46923349</t>
  </si>
  <si>
    <t>LMONTANA, s. r. o.</t>
  </si>
  <si>
    <t>SK56001400024</t>
  </si>
  <si>
    <t>36866067</t>
  </si>
  <si>
    <t>Loacker renewable Energy Mokrance s.r.o.</t>
  </si>
  <si>
    <t>Cesta do Hanisky 11</t>
  </si>
  <si>
    <t>19.09.2014</t>
  </si>
  <si>
    <t>SK53621400002</t>
  </si>
  <si>
    <t>47882727</t>
  </si>
  <si>
    <t>LOfCO, s.r.o.</t>
  </si>
  <si>
    <t>Pod záhradami 19/15</t>
  </si>
  <si>
    <t>13.11.2014</t>
  </si>
  <si>
    <t>SK52002100016</t>
  </si>
  <si>
    <t>51704099</t>
  </si>
  <si>
    <t>LOFT HOTEL, s.r.o.</t>
  </si>
  <si>
    <t>Štefánikova 4</t>
  </si>
  <si>
    <t>SK51722300004</t>
  </si>
  <si>
    <t>36672394</t>
  </si>
  <si>
    <t>LOGISTICKÉ CENTRUM STRED, a.s.</t>
  </si>
  <si>
    <t>Trieda Osloboditeľov 932/18</t>
  </si>
  <si>
    <t>SK52741100131</t>
  </si>
  <si>
    <t>45293074</t>
  </si>
  <si>
    <t>LOJECT s.r.o.</t>
  </si>
  <si>
    <t>Šoltésovej 2</t>
  </si>
  <si>
    <t>03.11.2011</t>
  </si>
  <si>
    <t>SK52741100089</t>
  </si>
  <si>
    <t>45476438</t>
  </si>
  <si>
    <t>LOJECT 1 s.r.o.</t>
  </si>
  <si>
    <t>SK52741100088</t>
  </si>
  <si>
    <t>45476551</t>
  </si>
  <si>
    <t>LOJECT 2 s.r.o.</t>
  </si>
  <si>
    <t>SK52741100086</t>
  </si>
  <si>
    <t>45476616</t>
  </si>
  <si>
    <t>LOJECT 3 s.r.o.</t>
  </si>
  <si>
    <t>SK52741100081</t>
  </si>
  <si>
    <t>45476691</t>
  </si>
  <si>
    <t>LOJECT 4 s.r.o.</t>
  </si>
  <si>
    <t>SK52741100082</t>
  </si>
  <si>
    <t>45476756</t>
  </si>
  <si>
    <t>LOJECT 5 s.r.o.</t>
  </si>
  <si>
    <t>SK52741100083</t>
  </si>
  <si>
    <t>45476896</t>
  </si>
  <si>
    <t>LOJECT 6 s.r.o.</t>
  </si>
  <si>
    <t>SK61000800031</t>
  </si>
  <si>
    <t>36564443</t>
  </si>
  <si>
    <t>LOKORAIL, a.s.</t>
  </si>
  <si>
    <t>Horárska 12</t>
  </si>
  <si>
    <t>SK52741300175</t>
  </si>
  <si>
    <t>Longauer Jaroslav, Ing., PhD.</t>
  </si>
  <si>
    <t>Bratislava-Nové Mesto</t>
  </si>
  <si>
    <t>Sibírska 1610/10</t>
  </si>
  <si>
    <t>SK51611200007</t>
  </si>
  <si>
    <t>Longauer Jaroslav, prof., Ing., CSc.</t>
  </si>
  <si>
    <t>Budča</t>
  </si>
  <si>
    <t>Stromová 249/27</t>
  </si>
  <si>
    <t>SK61002300002</t>
  </si>
  <si>
    <t>43867383</t>
  </si>
  <si>
    <t>Lontov Farm s.r.o.</t>
  </si>
  <si>
    <t>Svätoplukova 4388/1</t>
  </si>
  <si>
    <t>SK60631100009</t>
  </si>
  <si>
    <t>45308063</t>
  </si>
  <si>
    <t>Lota s.r.o.</t>
  </si>
  <si>
    <t>Kláštor pod Znievom</t>
  </si>
  <si>
    <t>Rybníky</t>
  </si>
  <si>
    <t>SK52741200095</t>
  </si>
  <si>
    <t>31359591</t>
  </si>
  <si>
    <t>LOVA spol. s r.o.</t>
  </si>
  <si>
    <t>Záhradnícka 800/13</t>
  </si>
  <si>
    <t>SK56002200002</t>
  </si>
  <si>
    <t>50157833</t>
  </si>
  <si>
    <t>LOVIS plus s.r.o.</t>
  </si>
  <si>
    <t>Gemerská 3</t>
  </si>
  <si>
    <t>SK51001800001</t>
  </si>
  <si>
    <t>51085372</t>
  </si>
  <si>
    <t>LPG FAMILY s.r.o.</t>
  </si>
  <si>
    <t>Kirejevská 1173/41</t>
  </si>
  <si>
    <t>27.02.2018</t>
  </si>
  <si>
    <t>SK56521000002</t>
  </si>
  <si>
    <t>44490305</t>
  </si>
  <si>
    <t>LPG Logistics s.r.o.</t>
  </si>
  <si>
    <t>05.05.2010</t>
  </si>
  <si>
    <t>SK61002100010</t>
  </si>
  <si>
    <t>52744531</t>
  </si>
  <si>
    <t>LPP gmbh, s. r. o.</t>
  </si>
  <si>
    <t>Malé Chyndice</t>
  </si>
  <si>
    <t>Malé Chyndice 74</t>
  </si>
  <si>
    <t>SK52002100006</t>
  </si>
  <si>
    <t>47188065</t>
  </si>
  <si>
    <t>LSP Group s. r. o.</t>
  </si>
  <si>
    <t>Nová Dedinka</t>
  </si>
  <si>
    <t>Agátová 37</t>
  </si>
  <si>
    <t>19.03.2021</t>
  </si>
  <si>
    <t>SK52000800196</t>
  </si>
  <si>
    <t>35845961</t>
  </si>
  <si>
    <t>LTE Logistik a Transport Slovakia s.r.o.</t>
  </si>
  <si>
    <t>Kopčianska 21</t>
  </si>
  <si>
    <t>SK51751200007</t>
  </si>
  <si>
    <t>44711832</t>
  </si>
  <si>
    <t>LUBAJ s.r.o.</t>
  </si>
  <si>
    <t>Rimavská Baňa</t>
  </si>
  <si>
    <t>Repno 172</t>
  </si>
  <si>
    <t>25.07.2012</t>
  </si>
  <si>
    <t>SK56522300005</t>
  </si>
  <si>
    <t>46093079</t>
  </si>
  <si>
    <t>LubeMAX s.r.o.</t>
  </si>
  <si>
    <t>Hlavná 71</t>
  </si>
  <si>
    <t>SK56522300004</t>
  </si>
  <si>
    <t>SK60652300008</t>
  </si>
  <si>
    <t>46668047</t>
  </si>
  <si>
    <t>LUBEX, s.r.o.</t>
  </si>
  <si>
    <t>Zborov nad Bystricou</t>
  </si>
  <si>
    <t>Zborov nad Bystricou 712</t>
  </si>
  <si>
    <t>SK52742200054</t>
  </si>
  <si>
    <t>46296280</t>
  </si>
  <si>
    <t>Lubexpert Slovakia s. r. o.</t>
  </si>
  <si>
    <t>Grösslingová 5</t>
  </si>
  <si>
    <t>27.12.2022</t>
  </si>
  <si>
    <t>SK52742200051</t>
  </si>
  <si>
    <t>SK53611100001</t>
  </si>
  <si>
    <t>34831215</t>
  </si>
  <si>
    <t>Ľubica Ryniková</t>
  </si>
  <si>
    <t>Horňa</t>
  </si>
  <si>
    <t>SK52002100046</t>
  </si>
  <si>
    <t>35781530</t>
  </si>
  <si>
    <t>LUBOCONS CHEMICALS, s.r.o.</t>
  </si>
  <si>
    <t>Dlhá 1</t>
  </si>
  <si>
    <t>SK51611300003</t>
  </si>
  <si>
    <t>34788905</t>
  </si>
  <si>
    <t>Ľubomír Dado</t>
  </si>
  <si>
    <t>Osloboditeľov 931/17</t>
  </si>
  <si>
    <t>28.02.2013</t>
  </si>
  <si>
    <t>SK51710800001</t>
  </si>
  <si>
    <t>10917942</t>
  </si>
  <si>
    <t>Ľubomír Haško PALIVÁ</t>
  </si>
  <si>
    <t>Banícka 39</t>
  </si>
  <si>
    <t>08.04.2008</t>
  </si>
  <si>
    <t>SK62651100001</t>
  </si>
  <si>
    <t>34828397</t>
  </si>
  <si>
    <t>Ľubomír Madzin</t>
  </si>
  <si>
    <t>Nižná Olšava</t>
  </si>
  <si>
    <t>Nižná Olšava 70</t>
  </si>
  <si>
    <t>05.01.2011</t>
  </si>
  <si>
    <t>SK60761200015</t>
  </si>
  <si>
    <t>40605671</t>
  </si>
  <si>
    <t>Ľubomír Maslák</t>
  </si>
  <si>
    <t>Hladovka</t>
  </si>
  <si>
    <t>SK66721500001</t>
  </si>
  <si>
    <t>41683781</t>
  </si>
  <si>
    <t>Ľubomír Šmatlák</t>
  </si>
  <si>
    <t>Nadlice</t>
  </si>
  <si>
    <t>Nadlice 117</t>
  </si>
  <si>
    <t>SK58741700001</t>
  </si>
  <si>
    <t>33554561</t>
  </si>
  <si>
    <t>Ľuboš Klimo - KLIMEX</t>
  </si>
  <si>
    <t>Mikovíniho 2/A</t>
  </si>
  <si>
    <t>02.01.2017</t>
  </si>
  <si>
    <t>SK60652300003</t>
  </si>
  <si>
    <t>47338903</t>
  </si>
  <si>
    <t>LubriTEC SK, s.r.o.</t>
  </si>
  <si>
    <t>Májová 1098</t>
  </si>
  <si>
    <t>SK52742300039</t>
  </si>
  <si>
    <t>48011061</t>
  </si>
  <si>
    <t>LUBSTAR, s. r. o.</t>
  </si>
  <si>
    <t>SK52001500025</t>
  </si>
  <si>
    <t>SK52742300040</t>
  </si>
  <si>
    <t>SK52742300003</t>
  </si>
  <si>
    <t>50169971</t>
  </si>
  <si>
    <t>LUCULLUS s.r.o.</t>
  </si>
  <si>
    <t>03.01.2023</t>
  </si>
  <si>
    <t>SK62651000004</t>
  </si>
  <si>
    <t>Lučanská Magdaléna</t>
  </si>
  <si>
    <t>Brezová 3170/37</t>
  </si>
  <si>
    <t>SK51721200004</t>
  </si>
  <si>
    <t>46321853</t>
  </si>
  <si>
    <t>Lučenecká pálenica, spol. s r.o.</t>
  </si>
  <si>
    <t>Rázusova 47/4825</t>
  </si>
  <si>
    <t>SK51010400017</t>
  </si>
  <si>
    <t>42005248</t>
  </si>
  <si>
    <t>Ľudmila Fodorová</t>
  </si>
  <si>
    <t>Riečka</t>
  </si>
  <si>
    <t>Cintorínska 65/9</t>
  </si>
  <si>
    <t>23.06.2004</t>
  </si>
  <si>
    <t>SK51610700001</t>
  </si>
  <si>
    <t>45016984</t>
  </si>
  <si>
    <t>Ľudmila Rajčoková</t>
  </si>
  <si>
    <t>Hronský Beňadik</t>
  </si>
  <si>
    <t>Rakovec 41</t>
  </si>
  <si>
    <t>05.10.2007</t>
  </si>
  <si>
    <t>SK66731400002</t>
  </si>
  <si>
    <t>36306673</t>
  </si>
  <si>
    <t>LUDOPRINT, a.s.</t>
  </si>
  <si>
    <t>Bobot</t>
  </si>
  <si>
    <t>č. 338</t>
  </si>
  <si>
    <t>18.06.2014</t>
  </si>
  <si>
    <t>SK61001100033</t>
  </si>
  <si>
    <t>14144701</t>
  </si>
  <si>
    <t>Ľudovít Keresztes - Q8 MOBILMARKT</t>
  </si>
  <si>
    <t>Ul. Komenského 42/64</t>
  </si>
  <si>
    <t>28.10.2011</t>
  </si>
  <si>
    <t>SK56001400017</t>
  </si>
  <si>
    <t>Lukácsová Katarína</t>
  </si>
  <si>
    <t>Peder</t>
  </si>
  <si>
    <t>89</t>
  </si>
  <si>
    <t>13.08.2014</t>
  </si>
  <si>
    <t>SK60650900003</t>
  </si>
  <si>
    <t>43480454</t>
  </si>
  <si>
    <t>Lukáš Bielek</t>
  </si>
  <si>
    <t>Rieka 1188</t>
  </si>
  <si>
    <t>SK60650800026</t>
  </si>
  <si>
    <t>36370215</t>
  </si>
  <si>
    <t>LUKOS-obchodná a sprostredkovateľská spoločnosť, s.r.o.</t>
  </si>
  <si>
    <t>Čadečka 2694</t>
  </si>
  <si>
    <t>SK51611300010</t>
  </si>
  <si>
    <t>36057258</t>
  </si>
  <si>
    <t xml:space="preserve">Lukromtel, s.r.o. </t>
  </si>
  <si>
    <t>Československej armády 198/31</t>
  </si>
  <si>
    <t>SK61822300014</t>
  </si>
  <si>
    <t>46943439</t>
  </si>
  <si>
    <t>lukytrans s.r.o.</t>
  </si>
  <si>
    <t>Trnovec nad Váhom</t>
  </si>
  <si>
    <t>174</t>
  </si>
  <si>
    <t>SK56510500005</t>
  </si>
  <si>
    <t>36216631</t>
  </si>
  <si>
    <t>LUMARKT, s.r.o.</t>
  </si>
  <si>
    <t>Hutnícka 1</t>
  </si>
  <si>
    <t>20.02.2009</t>
  </si>
  <si>
    <t>14.05.2004</t>
  </si>
  <si>
    <t>SK52000800022</t>
  </si>
  <si>
    <t>36288918</t>
  </si>
  <si>
    <t>Lumen Energy SR a.s.</t>
  </si>
  <si>
    <t>Pražská 11</t>
  </si>
  <si>
    <t>SK52741600020</t>
  </si>
  <si>
    <t>Lumius, spol. s r.o.</t>
  </si>
  <si>
    <t>Sviadnov</t>
  </si>
  <si>
    <t>Horní 700</t>
  </si>
  <si>
    <t>SK62732300007</t>
  </si>
  <si>
    <t>36472549</t>
  </si>
  <si>
    <t>LUNYS, s.r.o.</t>
  </si>
  <si>
    <t>Hlavná 4512/96</t>
  </si>
  <si>
    <t>SK52002200039</t>
  </si>
  <si>
    <t>54521246</t>
  </si>
  <si>
    <t>LUXON Company s.r.o.</t>
  </si>
  <si>
    <t>Špitálska 102203/53</t>
  </si>
  <si>
    <t>SK51722100001</t>
  </si>
  <si>
    <t>51464250</t>
  </si>
  <si>
    <t>LYCOS POWER s.r.o. „v konkurze“</t>
  </si>
  <si>
    <t>19.01.2021</t>
  </si>
  <si>
    <t>SK66010400023</t>
  </si>
  <si>
    <t>36325066</t>
  </si>
  <si>
    <t>L.Z. Bošáca, s.r.o.</t>
  </si>
  <si>
    <t>Bošáca</t>
  </si>
  <si>
    <t>Bošáca 148</t>
  </si>
  <si>
    <t>10.11.2008</t>
  </si>
  <si>
    <t>SK56001200032</t>
  </si>
  <si>
    <t>31683347</t>
  </si>
  <si>
    <t>M FAM, s.r.o.</t>
  </si>
  <si>
    <t>Na Košarisku 28</t>
  </si>
  <si>
    <t>SK56002000007</t>
  </si>
  <si>
    <t>52790991</t>
  </si>
  <si>
    <t>M Skala, s.r.o.</t>
  </si>
  <si>
    <t>Ruskov</t>
  </si>
  <si>
    <t>Olšovany 80</t>
  </si>
  <si>
    <t>10.06.2020</t>
  </si>
  <si>
    <t>SK66722100001</t>
  </si>
  <si>
    <t>50591304</t>
  </si>
  <si>
    <t>MA - pal s. r. o.</t>
  </si>
  <si>
    <t>Oslany</t>
  </si>
  <si>
    <t>Družstevná 444/78</t>
  </si>
  <si>
    <t>SK51722200002</t>
  </si>
  <si>
    <t>44489137</t>
  </si>
  <si>
    <t>MABATA s.r.o.</t>
  </si>
  <si>
    <t>Povstania 600</t>
  </si>
  <si>
    <t>SK52001000085</t>
  </si>
  <si>
    <t>35730846</t>
  </si>
  <si>
    <t>MABO, s.r.o.</t>
  </si>
  <si>
    <t>03.05.2011</t>
  </si>
  <si>
    <t>SK58711300012</t>
  </si>
  <si>
    <t>31347011</t>
  </si>
  <si>
    <t>MACH TRADE, spol. s r.o.</t>
  </si>
  <si>
    <t>Niklová ul.</t>
  </si>
  <si>
    <t>SK58711300013</t>
  </si>
  <si>
    <t>07.07.2008</t>
  </si>
  <si>
    <t>SK58711300011</t>
  </si>
  <si>
    <t>SK52001700015</t>
  </si>
  <si>
    <t>45925721</t>
  </si>
  <si>
    <t>Made in Slovakia, s. r. o.</t>
  </si>
  <si>
    <t>Gajova 3/2504</t>
  </si>
  <si>
    <t>24.07.2017</t>
  </si>
  <si>
    <t>SK66731000004</t>
  </si>
  <si>
    <t>36720721</t>
  </si>
  <si>
    <t>MAEN SK spol. s r.o.</t>
  </si>
  <si>
    <t>Nábrežná 3</t>
  </si>
  <si>
    <t>03.12.2010</t>
  </si>
  <si>
    <t>SK66731100012</t>
  </si>
  <si>
    <t>45628912</t>
  </si>
  <si>
    <t>MAFIS Energy, s.r.o.</t>
  </si>
  <si>
    <t>Gen. M. R. Štefánika 7263/6</t>
  </si>
  <si>
    <t>SK66731200015</t>
  </si>
  <si>
    <t>46509780</t>
  </si>
  <si>
    <t>MAFIS SUSTAINABLE ENERGY, s.r.o.</t>
  </si>
  <si>
    <t>06.08.2012</t>
  </si>
  <si>
    <t>SK52000800031</t>
  </si>
  <si>
    <t>43120288</t>
  </si>
  <si>
    <t>Magdaléna Nagyová</t>
  </si>
  <si>
    <t>Veterná 3</t>
  </si>
  <si>
    <t>SK58621100001</t>
  </si>
  <si>
    <t>35743565</t>
  </si>
  <si>
    <t>MAGNA ENERGIA a.s.</t>
  </si>
  <si>
    <t>Nitrianska 18/7555</t>
  </si>
  <si>
    <t>14.01.2011</t>
  </si>
  <si>
    <t>SK58000800029</t>
  </si>
  <si>
    <t>SK52741100007</t>
  </si>
  <si>
    <t>35969041</t>
  </si>
  <si>
    <t>MAGNIMEX s.r.o.</t>
  </si>
  <si>
    <t>SK58002100003</t>
  </si>
  <si>
    <t>50596063</t>
  </si>
  <si>
    <t>M-AGROSolum s.r.o.</t>
  </si>
  <si>
    <t>Amadeho Kračany 85</t>
  </si>
  <si>
    <t>28.06.2021</t>
  </si>
  <si>
    <t>SK61001200053</t>
  </si>
  <si>
    <t>Magyar Jiří</t>
  </si>
  <si>
    <t>Žilinská 749/38</t>
  </si>
  <si>
    <t>SK60740800001</t>
  </si>
  <si>
    <t>36734063</t>
  </si>
  <si>
    <t>MAHLE Engine Components Slovakia s.r.o.</t>
  </si>
  <si>
    <t>SK52001600013</t>
  </si>
  <si>
    <t>47452765</t>
  </si>
  <si>
    <t>MAHMI, s.r.o.</t>
  </si>
  <si>
    <t>Bratislava - mestská časť Čunovo</t>
  </si>
  <si>
    <t>Konopiská 561/7</t>
  </si>
  <si>
    <t>13.04.2016</t>
  </si>
  <si>
    <t>SK60761100010</t>
  </si>
  <si>
    <t>45497567</t>
  </si>
  <si>
    <t>MAJCHRÁK - SK, s.r.o.</t>
  </si>
  <si>
    <t>Zákamenné</t>
  </si>
  <si>
    <t>Hlavná 309</t>
  </si>
  <si>
    <t>SK51641000009</t>
  </si>
  <si>
    <t>36011801</t>
  </si>
  <si>
    <t>MAJK  s.r.o.</t>
  </si>
  <si>
    <t>Heľpa 1108</t>
  </si>
  <si>
    <t>SK52002200006</t>
  </si>
  <si>
    <t>36701939</t>
  </si>
  <si>
    <t>MAK-IS s.r.o.</t>
  </si>
  <si>
    <t>Ľubľanská 1</t>
  </si>
  <si>
    <t>09.03.2022</t>
  </si>
  <si>
    <t>SK62652000002</t>
  </si>
  <si>
    <t>46621113</t>
  </si>
  <si>
    <t>MALICO s. r. o. v konkurze</t>
  </si>
  <si>
    <t>Lukov</t>
  </si>
  <si>
    <t>SK62651900003</t>
  </si>
  <si>
    <t>SK62651900002</t>
  </si>
  <si>
    <t>16.07.2019</t>
  </si>
  <si>
    <t>SK52001000093</t>
  </si>
  <si>
    <t>36261602</t>
  </si>
  <si>
    <t>MALTECH a.s.</t>
  </si>
  <si>
    <t>SK53612000003</t>
  </si>
  <si>
    <t>36191141</t>
  </si>
  <si>
    <t>MANGINI s.r.o.</t>
  </si>
  <si>
    <t>Michalovská 1</t>
  </si>
  <si>
    <t>SK53611700004</t>
  </si>
  <si>
    <t>14.12.2017</t>
  </si>
  <si>
    <t>SK53611700003</t>
  </si>
  <si>
    <t>SK52741700011</t>
  </si>
  <si>
    <t>44991118</t>
  </si>
  <si>
    <t>MANNAZ, s. r. o.</t>
  </si>
  <si>
    <t>Mraziarenská 6/II.16464</t>
  </si>
  <si>
    <t>11.04.2017</t>
  </si>
  <si>
    <t>SK58001400020</t>
  </si>
  <si>
    <t>47676264</t>
  </si>
  <si>
    <t>Marcela Strákošová</t>
  </si>
  <si>
    <t>Heinolská ulica 7442/24</t>
  </si>
  <si>
    <t>10.10.2014</t>
  </si>
  <si>
    <t>SK53612000004</t>
  </si>
  <si>
    <t>Marcinčák Ján, Ing.</t>
  </si>
  <si>
    <t>Záhor</t>
  </si>
  <si>
    <t>15.06.2020</t>
  </si>
  <si>
    <t>SK52001600006</t>
  </si>
  <si>
    <t>45639523</t>
  </si>
  <si>
    <t>MARCO ITALIANO s.r.o.</t>
  </si>
  <si>
    <t>Tomašiková 3/A</t>
  </si>
  <si>
    <t>SK62650900001</t>
  </si>
  <si>
    <t>33688613</t>
  </si>
  <si>
    <t>Marek Šimco - VÍNO MARK</t>
  </si>
  <si>
    <t>Hlavná 2128/25</t>
  </si>
  <si>
    <t>17.02.2009</t>
  </si>
  <si>
    <t>SK62721400001</t>
  </si>
  <si>
    <t>43371493</t>
  </si>
  <si>
    <t>Marek Tebeľák</t>
  </si>
  <si>
    <t>Čirč 199</t>
  </si>
  <si>
    <t>19.05.2014</t>
  </si>
  <si>
    <t>SK51001900008</t>
  </si>
  <si>
    <t>52250351</t>
  </si>
  <si>
    <t>Marenostrum s.r.o.</t>
  </si>
  <si>
    <t>22.05.2019</t>
  </si>
  <si>
    <t>SK56521600008</t>
  </si>
  <si>
    <t>50505343</t>
  </si>
  <si>
    <t>MARGES ONE s.r.o.</t>
  </si>
  <si>
    <t>07.08.2017</t>
  </si>
  <si>
    <t>16.12.2016</t>
  </si>
  <si>
    <t>09.01.2017</t>
  </si>
  <si>
    <t>SK61000800050</t>
  </si>
  <si>
    <t>40926427</t>
  </si>
  <si>
    <t>Mária Hajdamárová HA - MAR PALIVÁ</t>
  </si>
  <si>
    <t>Čata</t>
  </si>
  <si>
    <t>Staničná 39/3</t>
  </si>
  <si>
    <t>SK62621300003</t>
  </si>
  <si>
    <t>35460890</t>
  </si>
  <si>
    <t>Mária Hriseňková - MH BYSTRÁ</t>
  </si>
  <si>
    <t>Kukorelliho 1497/6</t>
  </si>
  <si>
    <t>SK58000800055</t>
  </si>
  <si>
    <t>32307641</t>
  </si>
  <si>
    <t>Mária Kohušová Obchod s palivami a stav. materiálom</t>
  </si>
  <si>
    <t>Bratislavská 84</t>
  </si>
  <si>
    <t>15.10.2008</t>
  </si>
  <si>
    <t>SK56000800001</t>
  </si>
  <si>
    <t>43259600</t>
  </si>
  <si>
    <t>Mária Vanacká</t>
  </si>
  <si>
    <t>Jána Francisciho 1701/22</t>
  </si>
  <si>
    <t>26.03.2008</t>
  </si>
  <si>
    <t>SK62721300002</t>
  </si>
  <si>
    <t>33077681</t>
  </si>
  <si>
    <t>Mária Vyšovská - MARIANNA</t>
  </si>
  <si>
    <t>Nám. sv. Mikuláša 21</t>
  </si>
  <si>
    <t>02.07.2013</t>
  </si>
  <si>
    <t>SK66651100025</t>
  </si>
  <si>
    <t>17973660</t>
  </si>
  <si>
    <t>Marián Chovanec</t>
  </si>
  <si>
    <t>Nábrežie slobody 1926/4</t>
  </si>
  <si>
    <t>SK58621600001</t>
  </si>
  <si>
    <t>50120701</t>
  </si>
  <si>
    <t>Marián Hlaváč</t>
  </si>
  <si>
    <t>Husárska 15</t>
  </si>
  <si>
    <t>22.06.2016</t>
  </si>
  <si>
    <t>SK62730500005</t>
  </si>
  <si>
    <t>10722963</t>
  </si>
  <si>
    <t>Marián Mintal - Dubiňak</t>
  </si>
  <si>
    <t>Hranovnica</t>
  </si>
  <si>
    <t>Víťazstva 366</t>
  </si>
  <si>
    <t>SK62631100032</t>
  </si>
  <si>
    <t>31279945</t>
  </si>
  <si>
    <t>Marián Vojtek</t>
  </si>
  <si>
    <t>Chmeľovec</t>
  </si>
  <si>
    <t>Chmeľovec 104</t>
  </si>
  <si>
    <t>SK60631700001</t>
  </si>
  <si>
    <t>47010754</t>
  </si>
  <si>
    <t>Marián Zubko</t>
  </si>
  <si>
    <t>Turany</t>
  </si>
  <si>
    <t>Rybárska 1035/13</t>
  </si>
  <si>
    <t>06.07.2017</t>
  </si>
  <si>
    <t>SK60762000006</t>
  </si>
  <si>
    <t>36390861</t>
  </si>
  <si>
    <t>MARIE, s. r. o.</t>
  </si>
  <si>
    <t>Hviezdoslavova 342</t>
  </si>
  <si>
    <t>05.10.2020</t>
  </si>
  <si>
    <t>SK58732300003</t>
  </si>
  <si>
    <t>43709559</t>
  </si>
  <si>
    <t>Mário Polák  AL - TRANS</t>
  </si>
  <si>
    <t>Kúty</t>
  </si>
  <si>
    <t>Bratislavská 190</t>
  </si>
  <si>
    <t>SK58001400016</t>
  </si>
  <si>
    <t>35109831</t>
  </si>
  <si>
    <t>Mário Prokop</t>
  </si>
  <si>
    <t>Hájska 1194/2B</t>
  </si>
  <si>
    <t>SK61552000010</t>
  </si>
  <si>
    <t>51731282</t>
  </si>
  <si>
    <t>Mariol trade s.r.o.</t>
  </si>
  <si>
    <t>22.06.2020</t>
  </si>
  <si>
    <t>SK52741700026</t>
  </si>
  <si>
    <t>72121526</t>
  </si>
  <si>
    <t>MARIUSZ WOJTYLA Firma Uslugowo-Handlowa „KOMPLEX-POL"</t>
  </si>
  <si>
    <t>Cisiec</t>
  </si>
  <si>
    <t>ul. PRYMASA STEFANA WYSZYŃSKIEGO</t>
  </si>
  <si>
    <t>17.10.2017</t>
  </si>
  <si>
    <t>SK52742300137</t>
  </si>
  <si>
    <t>53263839</t>
  </si>
  <si>
    <t>Market Gastro Centrum a.s.</t>
  </si>
  <si>
    <t>Felcánova 1467/33</t>
  </si>
  <si>
    <t>SK60631300005</t>
  </si>
  <si>
    <t>36718301</t>
  </si>
  <si>
    <t>Marko MT, s.r.o.</t>
  </si>
  <si>
    <t>Kollárova 79/5592</t>
  </si>
  <si>
    <t>SK56522200006</t>
  </si>
  <si>
    <t>53025547</t>
  </si>
  <si>
    <t>MARKVEL s.r.o.</t>
  </si>
  <si>
    <t>Košice - mestská časť Košická Nová Ves</t>
  </si>
  <si>
    <t>Zelená stráň 9</t>
  </si>
  <si>
    <t>01.07.2022</t>
  </si>
  <si>
    <t>SK60001400005</t>
  </si>
  <si>
    <t>36391085</t>
  </si>
  <si>
    <t>MARPIN, s.r.o.</t>
  </si>
  <si>
    <t>30.06.2014</t>
  </si>
  <si>
    <t>SK52002200019</t>
  </si>
  <si>
    <t>51727439</t>
  </si>
  <si>
    <t>Marschollek &amp; Adamko s.r.o.</t>
  </si>
  <si>
    <t>Zámocká 8</t>
  </si>
  <si>
    <t>SK52742300047</t>
  </si>
  <si>
    <t>SK52742300050</t>
  </si>
  <si>
    <t>SK60731100018</t>
  </si>
  <si>
    <t>32596120</t>
  </si>
  <si>
    <t>Marta Beňová MB SERVIS</t>
  </si>
  <si>
    <t>Čsl.Brigády 19</t>
  </si>
  <si>
    <t>25.08.2011</t>
  </si>
  <si>
    <t>SK60731100016</t>
  </si>
  <si>
    <t>12.08.2011</t>
  </si>
  <si>
    <t>SK56650900004</t>
  </si>
  <si>
    <t>37343629</t>
  </si>
  <si>
    <t>Marta Ivánová - AGRIPO</t>
  </si>
  <si>
    <t>Silická Jablonica</t>
  </si>
  <si>
    <t>Silická Jablonica 146</t>
  </si>
  <si>
    <t>13.05.2016</t>
  </si>
  <si>
    <t>08.12.2009</t>
  </si>
  <si>
    <t>SK51721100029</t>
  </si>
  <si>
    <t>36631787</t>
  </si>
  <si>
    <t>MARTEL Gemer, s.r.o.</t>
  </si>
  <si>
    <t>Škultétyho 103</t>
  </si>
  <si>
    <t>SK60731100021</t>
  </si>
  <si>
    <t>36427411</t>
  </si>
  <si>
    <t>MARTEL Liptov, s.r.o.</t>
  </si>
  <si>
    <t>Jesenského 4364</t>
  </si>
  <si>
    <t>31.10.2011</t>
  </si>
  <si>
    <t>SK60631100024</t>
  </si>
  <si>
    <t>36398276</t>
  </si>
  <si>
    <t>MARTEL SLOVAKIA, s.r.o</t>
  </si>
  <si>
    <t>SK60631100017</t>
  </si>
  <si>
    <t>37136399</t>
  </si>
  <si>
    <t>Martin Feldsam</t>
  </si>
  <si>
    <t>Mokraď 12</t>
  </si>
  <si>
    <t>SK60761200014</t>
  </si>
  <si>
    <t>35376503</t>
  </si>
  <si>
    <t>Martin Homola</t>
  </si>
  <si>
    <t>Kolónia 350/47</t>
  </si>
  <si>
    <t>09.07.2012</t>
  </si>
  <si>
    <t>SK56001200059</t>
  </si>
  <si>
    <t>44026293</t>
  </si>
  <si>
    <t>Martin Kušnír - MK STAV</t>
  </si>
  <si>
    <t>Košice-Juh</t>
  </si>
  <si>
    <t>Krakovská 6</t>
  </si>
  <si>
    <t>13.08.2012</t>
  </si>
  <si>
    <t>SK66631000002</t>
  </si>
  <si>
    <t>43130283</t>
  </si>
  <si>
    <t>Martin Šimovec - MŠ TRADE</t>
  </si>
  <si>
    <t>Dolné Srnie</t>
  </si>
  <si>
    <t>Dolné Srnie 325</t>
  </si>
  <si>
    <t>22.09.2010</t>
  </si>
  <si>
    <t>SK56521200002</t>
  </si>
  <si>
    <t>46008071</t>
  </si>
  <si>
    <t>Martin Toporčák - pestovateľská pálenica Poproč</t>
  </si>
  <si>
    <t>Ružová 513/50</t>
  </si>
  <si>
    <t>26.06.2012</t>
  </si>
  <si>
    <t>SK58001000001</t>
  </si>
  <si>
    <t>36261696</t>
  </si>
  <si>
    <t>Márton &amp; Márton s.r.o.</t>
  </si>
  <si>
    <t>Hotel Tevel, Fučíkova 458/252</t>
  </si>
  <si>
    <t>03.09.2010</t>
  </si>
  <si>
    <t>SK51611300011</t>
  </si>
  <si>
    <t>Maruniak Ľuboš</t>
  </si>
  <si>
    <t>SNP 1792/26A</t>
  </si>
  <si>
    <t>SK52001200003</t>
  </si>
  <si>
    <t>45904391</t>
  </si>
  <si>
    <t>MARUVIN s. r. o.</t>
  </si>
  <si>
    <t>Haburská 17</t>
  </si>
  <si>
    <t>03.04.2020</t>
  </si>
  <si>
    <t>SK66731200001</t>
  </si>
  <si>
    <t>Masár František , Ing.</t>
  </si>
  <si>
    <t>Dolný Šianec 3368/11</t>
  </si>
  <si>
    <t>11.01.2012</t>
  </si>
  <si>
    <t>SK52002200018</t>
  </si>
  <si>
    <t>45296138</t>
  </si>
  <si>
    <t>Maspex Slovakia Trade s. r. o.</t>
  </si>
  <si>
    <t>Slovnaftská 102</t>
  </si>
  <si>
    <t>20.07.2022</t>
  </si>
  <si>
    <t>SK66730800006</t>
  </si>
  <si>
    <t>36312207</t>
  </si>
  <si>
    <t>MaSTAV, s.r.o.</t>
  </si>
  <si>
    <t>Bratislavská 402</t>
  </si>
  <si>
    <t>SK66001600004</t>
  </si>
  <si>
    <t>35695366</t>
  </si>
  <si>
    <t>Mast-Jaegermeister SK s.r.o.</t>
  </si>
  <si>
    <t>Košická 56</t>
  </si>
  <si>
    <t>01.07.2016</t>
  </si>
  <si>
    <t>SK61822300016</t>
  </si>
  <si>
    <t>31411801</t>
  </si>
  <si>
    <t>MATADOR Automotive Vráble, a.s.</t>
  </si>
  <si>
    <t>Staničná 1045</t>
  </si>
  <si>
    <t>SK66651500001</t>
  </si>
  <si>
    <t>36294268</t>
  </si>
  <si>
    <t>MATADOR HOLDING, a.s.</t>
  </si>
  <si>
    <t>SK58731200002</t>
  </si>
  <si>
    <t>36267961</t>
  </si>
  <si>
    <t>Matej Krajčík, s.r.o.</t>
  </si>
  <si>
    <t>SK52741100008</t>
  </si>
  <si>
    <t>35723424</t>
  </si>
  <si>
    <t>MATRIMEX, spol. s r. o.</t>
  </si>
  <si>
    <t>SK52741200104</t>
  </si>
  <si>
    <t>35761504</t>
  </si>
  <si>
    <t>MATTON, s.r.o.</t>
  </si>
  <si>
    <t>Galvaniho 12</t>
  </si>
  <si>
    <t>01.10.2012</t>
  </si>
  <si>
    <t>SK56001900001</t>
  </si>
  <si>
    <t>31700357</t>
  </si>
  <si>
    <t>MAVEL s.r.o.</t>
  </si>
  <si>
    <t>Stromová 10482/48</t>
  </si>
  <si>
    <t>19.03.2019</t>
  </si>
  <si>
    <t>SK52741900011</t>
  </si>
  <si>
    <t>MaxiCommodities, a.s.</t>
  </si>
  <si>
    <t>Mikuláše z Husi 519/10, Nusle</t>
  </si>
  <si>
    <t>03.06.2019</t>
  </si>
  <si>
    <t>SK52742300060</t>
  </si>
  <si>
    <t>46841024</t>
  </si>
  <si>
    <t>MAXMOTORSPORT s.r.o.</t>
  </si>
  <si>
    <t>Lichardova 7</t>
  </si>
  <si>
    <t>SK56001100008</t>
  </si>
  <si>
    <t>31720773</t>
  </si>
  <si>
    <t>Max-Pro s.r.o.</t>
  </si>
  <si>
    <t>Južná trieda 8</t>
  </si>
  <si>
    <t>SK66651200011</t>
  </si>
  <si>
    <t>31593089</t>
  </si>
  <si>
    <t>MBT, a. s.</t>
  </si>
  <si>
    <t>Dvory 581</t>
  </si>
  <si>
    <t>SK52000900076</t>
  </si>
  <si>
    <t>35846011</t>
  </si>
  <si>
    <t>McCarter a.s.</t>
  </si>
  <si>
    <t>Bajkalská 25</t>
  </si>
  <si>
    <t>SK52741100129</t>
  </si>
  <si>
    <t>46242198</t>
  </si>
  <si>
    <t>MCT Slovakia s.r.o.</t>
  </si>
  <si>
    <t>Vlčie hrdlo 1</t>
  </si>
  <si>
    <t>26.10.2011</t>
  </si>
  <si>
    <t>SK60782300011</t>
  </si>
  <si>
    <t>46879226</t>
  </si>
  <si>
    <t>MDL plus, s.r.o.</t>
  </si>
  <si>
    <t>Belá</t>
  </si>
  <si>
    <t>Nižné Kamence 876</t>
  </si>
  <si>
    <t>05.03.2023</t>
  </si>
  <si>
    <t>SK60002100001</t>
  </si>
  <si>
    <t>44820313</t>
  </si>
  <si>
    <t>meander invest s.r.o.</t>
  </si>
  <si>
    <t>M. R. Štefánika 1821</t>
  </si>
  <si>
    <t>27.01.2021</t>
  </si>
  <si>
    <t>SK61552300001</t>
  </si>
  <si>
    <t>47668989</t>
  </si>
  <si>
    <t>MEBEX, s.r.o.</t>
  </si>
  <si>
    <t>Zlievarenská 2285/22</t>
  </si>
  <si>
    <t>04.02.2023</t>
  </si>
  <si>
    <t>SK60762200004</t>
  </si>
  <si>
    <t>36433080</t>
  </si>
  <si>
    <t>MECASYS s. r. o.</t>
  </si>
  <si>
    <t>Oravská Polhora 1117</t>
  </si>
  <si>
    <t>SK66652100003</t>
  </si>
  <si>
    <t>31615007</t>
  </si>
  <si>
    <t>MEDEKO CAST s.r.o.</t>
  </si>
  <si>
    <t>Orlové 255</t>
  </si>
  <si>
    <t>SK66650800010</t>
  </si>
  <si>
    <t>SK58621200003</t>
  </si>
  <si>
    <t>36275034</t>
  </si>
  <si>
    <t>MEDIMAC, s.r.o.</t>
  </si>
  <si>
    <t>Pod Párovcami 25/4757</t>
  </si>
  <si>
    <t>SK52741200108</t>
  </si>
  <si>
    <t>17312001</t>
  </si>
  <si>
    <t>MEDITRADE spol. s r. o.</t>
  </si>
  <si>
    <t>Levočská 1/1201</t>
  </si>
  <si>
    <t>18.10.2012</t>
  </si>
  <si>
    <t>SK52741200008</t>
  </si>
  <si>
    <t>Medvec Dobroslav, Ing.</t>
  </si>
  <si>
    <t>Bratislava-Záhorská Bystrica</t>
  </si>
  <si>
    <t>Brumovická 8419/10</t>
  </si>
  <si>
    <t>SK66731100002</t>
  </si>
  <si>
    <t>45231354</t>
  </si>
  <si>
    <t>MEETING, s.r.o.</t>
  </si>
  <si>
    <t>Cintorínska 9</t>
  </si>
  <si>
    <t>SK52000800110</t>
  </si>
  <si>
    <t>MEGA - IMPEX, spol. s r.o.</t>
  </si>
  <si>
    <t>Praha 2 - Nusle</t>
  </si>
  <si>
    <t>Jaromírova 686/41</t>
  </si>
  <si>
    <t>10.07.2008</t>
  </si>
  <si>
    <t>SK60651100004</t>
  </si>
  <si>
    <t>36409057</t>
  </si>
  <si>
    <t>MEGA spol. s r. o.</t>
  </si>
  <si>
    <t>Podzávoz 1135</t>
  </si>
  <si>
    <t>SK61821200003</t>
  </si>
  <si>
    <t>17330165</t>
  </si>
  <si>
    <t>MENERT spol. s r.o.</t>
  </si>
  <si>
    <t>Hlboká 3</t>
  </si>
  <si>
    <t>20.08.2012</t>
  </si>
  <si>
    <t>SK52741100077</t>
  </si>
  <si>
    <t>46102221</t>
  </si>
  <si>
    <t>MEOPTA solar s. r. o.</t>
  </si>
  <si>
    <t>SK52741200068</t>
  </si>
  <si>
    <t>31371485</t>
  </si>
  <si>
    <t>MEOPTIS, s.r.o.</t>
  </si>
  <si>
    <t>J. Hagaru 9</t>
  </si>
  <si>
    <t>SK62632200001</t>
  </si>
  <si>
    <t>44885598</t>
  </si>
  <si>
    <t>Mercedes-Travel s.r.o.</t>
  </si>
  <si>
    <t>Petrovanská 36</t>
  </si>
  <si>
    <t>SK52002100037</t>
  </si>
  <si>
    <t>51083523</t>
  </si>
  <si>
    <t>Merck Life Science spol. s r. o.</t>
  </si>
  <si>
    <t>17.08.2021</t>
  </si>
  <si>
    <t>SK52742300049</t>
  </si>
  <si>
    <t>SK52742200036</t>
  </si>
  <si>
    <t>Mercuria Energy Trading B.V.</t>
  </si>
  <si>
    <t>Rotterdam</t>
  </si>
  <si>
    <t>3013AL</t>
  </si>
  <si>
    <t>Weena 335</t>
  </si>
  <si>
    <t>16.11.2022</t>
  </si>
  <si>
    <t>SK52001000044</t>
  </si>
  <si>
    <t>MERCURIA ENERGY TRADING SA</t>
  </si>
  <si>
    <t>Ženeva</t>
  </si>
  <si>
    <t>rue du Rhône 50</t>
  </si>
  <si>
    <t>28.07.2010</t>
  </si>
  <si>
    <t>SK52001000024</t>
  </si>
  <si>
    <t>18.05.2010</t>
  </si>
  <si>
    <t>SK52741200040</t>
  </si>
  <si>
    <t>36867756</t>
  </si>
  <si>
    <t>MERCURIA ENERGY TRADING SA -organizačná zložka</t>
  </si>
  <si>
    <t>Kollárovo námestie 20</t>
  </si>
  <si>
    <t>SK52001000054</t>
  </si>
  <si>
    <t>35944838</t>
  </si>
  <si>
    <t>MERCURY PLUS s.r.o.</t>
  </si>
  <si>
    <t>Palkovičova   7</t>
  </si>
  <si>
    <t>07.09.2010</t>
  </si>
  <si>
    <t>SK62631800003</t>
  </si>
  <si>
    <t>51231735</t>
  </si>
  <si>
    <t>MERKURY SHOP s.r.o.</t>
  </si>
  <si>
    <t>Duklianska 11</t>
  </si>
  <si>
    <t>08.11.2018</t>
  </si>
  <si>
    <t>SK58000800001</t>
  </si>
  <si>
    <t>35775203</t>
  </si>
  <si>
    <t>MEROCO, a.s.</t>
  </si>
  <si>
    <t>14.02.2008</t>
  </si>
  <si>
    <t>SK58742300007</t>
  </si>
  <si>
    <t>SK58742300016</t>
  </si>
  <si>
    <t>SK52000900002</t>
  </si>
  <si>
    <t>43979823</t>
  </si>
  <si>
    <t>MERRILL LYNCH COMMODITIES (EUROPE) LIMITED, organizačná zložka zahraničnej osoby</t>
  </si>
  <si>
    <t>Merrill Lynch Financial Centre, King Edward Street 2</t>
  </si>
  <si>
    <t>05.01.2009</t>
  </si>
  <si>
    <t>SK52000800040</t>
  </si>
  <si>
    <t>31335853</t>
  </si>
  <si>
    <t>Messer Slovnaft s.r.o.</t>
  </si>
  <si>
    <t>Vlčie Hrdlo 1/B</t>
  </si>
  <si>
    <t>SK52742000062</t>
  </si>
  <si>
    <t>00685852</t>
  </si>
  <si>
    <t>Messer Tatragas, spol. s r.o.</t>
  </si>
  <si>
    <t>Chalúpkova 9</t>
  </si>
  <si>
    <t>SK52742300084</t>
  </si>
  <si>
    <t>SK61821600003</t>
  </si>
  <si>
    <t>44443048</t>
  </si>
  <si>
    <t>Mestská elektráreň Nitra, a.s.</t>
  </si>
  <si>
    <t>Námestie Jána Pavla II. 2</t>
  </si>
  <si>
    <t>15.03.2016</t>
  </si>
  <si>
    <t>SK61821500004</t>
  </si>
  <si>
    <t>SK61821400003</t>
  </si>
  <si>
    <t>04.02.2014</t>
  </si>
  <si>
    <t>SK58000800022</t>
  </si>
  <si>
    <t>34112502</t>
  </si>
  <si>
    <t>Mestský podnik bytového hospodárstva, s.r.o.</t>
  </si>
  <si>
    <t>M. Corvína 1232/20</t>
  </si>
  <si>
    <t>SK66010400017</t>
  </si>
  <si>
    <t>36315109</t>
  </si>
  <si>
    <t>Mestský podnik služieb Nemšová, s.r.o.</t>
  </si>
  <si>
    <t>Rybárska 92/15</t>
  </si>
  <si>
    <t>10.08.2004</t>
  </si>
  <si>
    <t>SK58002300001</t>
  </si>
  <si>
    <t>54887054</t>
  </si>
  <si>
    <t>Měšťanský pivovar Kojetín s.r.o.</t>
  </si>
  <si>
    <t>J. Kráľa 738/12</t>
  </si>
  <si>
    <t>SK52742200014</t>
  </si>
  <si>
    <t>MET Austria Energy Trade GmbH</t>
  </si>
  <si>
    <t>Karl-Waldbrunner-Platz 1</t>
  </si>
  <si>
    <t>18.05.2022</t>
  </si>
  <si>
    <t>SK52741700028</t>
  </si>
  <si>
    <t>11627245</t>
  </si>
  <si>
    <t>MET International AG</t>
  </si>
  <si>
    <t>ZUG</t>
  </si>
  <si>
    <t>Baarerstrasse 141</t>
  </si>
  <si>
    <t>25.10.2017</t>
  </si>
  <si>
    <t>SK52741500025</t>
  </si>
  <si>
    <t>45860637</t>
  </si>
  <si>
    <t>MET Slovakia, a. s.</t>
  </si>
  <si>
    <t>Rajská 7</t>
  </si>
  <si>
    <t>05.11.2015</t>
  </si>
  <si>
    <t>SK52001000063</t>
  </si>
  <si>
    <t>26.10.2010</t>
  </si>
  <si>
    <t>SK61001700003</t>
  </si>
  <si>
    <t>46305009</t>
  </si>
  <si>
    <t>METABOND SLOVAKIA, s.r.o.</t>
  </si>
  <si>
    <t>Hviezdoslavova 1666/6</t>
  </si>
  <si>
    <t>22.03.2017</t>
  </si>
  <si>
    <t>SK60761300001</t>
  </si>
  <si>
    <t>36390101</t>
  </si>
  <si>
    <t>METAL STEEL INDUSTRY, spol. s r.o.</t>
  </si>
  <si>
    <t>Mjr. Archipova 230</t>
  </si>
  <si>
    <t>SK52741200060</t>
  </si>
  <si>
    <t>METALIMEX a.s.</t>
  </si>
  <si>
    <t>Štěpánská 621/34</t>
  </si>
  <si>
    <t>17.04.2012</t>
  </si>
  <si>
    <t>SK60761800003</t>
  </si>
  <si>
    <t>51229994</t>
  </si>
  <si>
    <t>METALWOOD DM s.r.o.</t>
  </si>
  <si>
    <t>Družstevná 834</t>
  </si>
  <si>
    <t>25.10.2018</t>
  </si>
  <si>
    <t>SK52742300125</t>
  </si>
  <si>
    <t>45952671</t>
  </si>
  <si>
    <t>METRO Cash &amp; Carry SR s. r. o.</t>
  </si>
  <si>
    <t>Senecká cesta 1881</t>
  </si>
  <si>
    <t>SK60690800034</t>
  </si>
  <si>
    <t>36381306</t>
  </si>
  <si>
    <t>Metsa Tissue Slovakia s.r.o.</t>
  </si>
  <si>
    <t>Celulózka 3494</t>
  </si>
  <si>
    <t>13.08.2008</t>
  </si>
  <si>
    <t>SK60691100009</t>
  </si>
  <si>
    <t>31.03.2011</t>
  </si>
  <si>
    <t>SK56000800029</t>
  </si>
  <si>
    <t>36815349</t>
  </si>
  <si>
    <t>MEZEI s.r.o.</t>
  </si>
  <si>
    <t>Trieda SNP 84</t>
  </si>
  <si>
    <t>SK52741800011</t>
  </si>
  <si>
    <t>MFGK Austria GmbH</t>
  </si>
  <si>
    <t>Am Euro Platz 2, budova G, Schodisko 5, 1. poschodie</t>
  </si>
  <si>
    <t>25.09.2018</t>
  </si>
  <si>
    <t>SK56001300002</t>
  </si>
  <si>
    <t>41801199</t>
  </si>
  <si>
    <t>Mgr. Ján Ondarišin</t>
  </si>
  <si>
    <t>Ovocinárska ulica 215/50</t>
  </si>
  <si>
    <t>21.01.2013</t>
  </si>
  <si>
    <t>SK60650800011</t>
  </si>
  <si>
    <t>34764127</t>
  </si>
  <si>
    <t>Mgr. Jana Pieronová</t>
  </si>
  <si>
    <t>Nesluša</t>
  </si>
  <si>
    <t>č. 850</t>
  </si>
  <si>
    <t>SK62631400002</t>
  </si>
  <si>
    <t>10667164</t>
  </si>
  <si>
    <t>Mgr. Jozef Baloga - MeRa Service</t>
  </si>
  <si>
    <t>Lubochnianska 16</t>
  </si>
  <si>
    <t>24.02.2014</t>
  </si>
  <si>
    <t>SK51641900005</t>
  </si>
  <si>
    <t>52677273</t>
  </si>
  <si>
    <t>Mgr. Juraj Hajkovský</t>
  </si>
  <si>
    <t>Dolná ulica 461/22</t>
  </si>
  <si>
    <t>SK52001900010</t>
  </si>
  <si>
    <t>43475761</t>
  </si>
  <si>
    <t>Mgr. Michal Krajčovič</t>
  </si>
  <si>
    <t>Bélu Bartóka 1105/14</t>
  </si>
  <si>
    <t>29.04.2019</t>
  </si>
  <si>
    <t>SK66731200008</t>
  </si>
  <si>
    <t>44949782</t>
  </si>
  <si>
    <t>MGTA, s. r. o.</t>
  </si>
  <si>
    <t>Bagarova 6</t>
  </si>
  <si>
    <t>SK66732100001</t>
  </si>
  <si>
    <t>30.08.2021</t>
  </si>
  <si>
    <t>SK56001300022</t>
  </si>
  <si>
    <t>36211541</t>
  </si>
  <si>
    <t>MH Teplárenský holding, a.s.</t>
  </si>
  <si>
    <t>SK56521300009</t>
  </si>
  <si>
    <t>SK52742200013</t>
  </si>
  <si>
    <t>01.05.2022</t>
  </si>
  <si>
    <t>SK52742200012</t>
  </si>
  <si>
    <t>29.04.2022</t>
  </si>
  <si>
    <t>SK56521300010</t>
  </si>
  <si>
    <t>SK52742000043</t>
  </si>
  <si>
    <t>50694791</t>
  </si>
  <si>
    <t>Mi TEAM s. r. o.</t>
  </si>
  <si>
    <t>Za stanicou 10</t>
  </si>
  <si>
    <t>22.04.2020</t>
  </si>
  <si>
    <t>SK51001000010</t>
  </si>
  <si>
    <t>41859014</t>
  </si>
  <si>
    <t>Michaela Tiralová - KONGO</t>
  </si>
  <si>
    <t>Tomašovská 2</t>
  </si>
  <si>
    <t>SK56001100016</t>
  </si>
  <si>
    <t>33058482</t>
  </si>
  <si>
    <t>Michal Girgaš</t>
  </si>
  <si>
    <t>Tatranská 118</t>
  </si>
  <si>
    <t>SK62721200008</t>
  </si>
  <si>
    <t>10768637</t>
  </si>
  <si>
    <t>Michal Hutník</t>
  </si>
  <si>
    <t>Letná 16</t>
  </si>
  <si>
    <t>07.06.2012</t>
  </si>
  <si>
    <t>SK52741300072</t>
  </si>
  <si>
    <t>31111041</t>
  </si>
  <si>
    <t>Michal Szalay</t>
  </si>
  <si>
    <t>Kostolná 734</t>
  </si>
  <si>
    <t>13.08.2013</t>
  </si>
  <si>
    <t>SK66711100005</t>
  </si>
  <si>
    <t>41461428</t>
  </si>
  <si>
    <t>Michal Vašek - PROFICOM</t>
  </si>
  <si>
    <t>Partizánska 1280/10</t>
  </si>
  <si>
    <t>02.12.2011</t>
  </si>
  <si>
    <t>SK60631400003</t>
  </si>
  <si>
    <t>36697591</t>
  </si>
  <si>
    <t>MICHALSKÁ pálenica s.r.o.</t>
  </si>
  <si>
    <t>Turčianske Teplice</t>
  </si>
  <si>
    <t>SNP 1368</t>
  </si>
  <si>
    <t>23.12.2014</t>
  </si>
  <si>
    <t>SK51641200010</t>
  </si>
  <si>
    <t>31643761</t>
  </si>
  <si>
    <t>MICRONIX spol. s r.o.</t>
  </si>
  <si>
    <t>Jegorovova 14036/37</t>
  </si>
  <si>
    <t>11.04.2012</t>
  </si>
  <si>
    <t>SK62652100002</t>
  </si>
  <si>
    <t>51936488</t>
  </si>
  <si>
    <t>MIDEAN Slovakia, s.r.o.</t>
  </si>
  <si>
    <t>T.H.Ševčenka 22</t>
  </si>
  <si>
    <t>26.07.2021</t>
  </si>
  <si>
    <t>SK52002300002</t>
  </si>
  <si>
    <t>46619712</t>
  </si>
  <si>
    <t>MIDOX SLOVAKIA s. r. o.</t>
  </si>
  <si>
    <t>Hrušovská 8674/37</t>
  </si>
  <si>
    <t>SK52742300121</t>
  </si>
  <si>
    <t>SK62631900004</t>
  </si>
  <si>
    <t>47815752</t>
  </si>
  <si>
    <t>MIHOPOL, s.r.o.</t>
  </si>
  <si>
    <t>07.03.2019</t>
  </si>
  <si>
    <t>SK66651100002</t>
  </si>
  <si>
    <t>31570364</t>
  </si>
  <si>
    <t>MIKONA s.r.o.</t>
  </si>
  <si>
    <t>Trenčianska 452</t>
  </si>
  <si>
    <t>SK66651500002</t>
  </si>
  <si>
    <t>25.03.2015</t>
  </si>
  <si>
    <t>SK52001900009</t>
  </si>
  <si>
    <t>46484281</t>
  </si>
  <si>
    <t>Mikrochem Development, spol. s r. o.</t>
  </si>
  <si>
    <t>Za dráhou   33</t>
  </si>
  <si>
    <t>12.04.2019</t>
  </si>
  <si>
    <t>SK52742200052</t>
  </si>
  <si>
    <t>35948655</t>
  </si>
  <si>
    <t>Mikrochem Trade, spol. s r.o.</t>
  </si>
  <si>
    <t>Za dráhou 33</t>
  </si>
  <si>
    <t>SK52742200053</t>
  </si>
  <si>
    <t>SK52002000005</t>
  </si>
  <si>
    <t>41472063</t>
  </si>
  <si>
    <t>Milan Adamík</t>
  </si>
  <si>
    <t>Fedinova 6</t>
  </si>
  <si>
    <t>SK51642100001</t>
  </si>
  <si>
    <t>34544933</t>
  </si>
  <si>
    <t>Milan Fáber</t>
  </si>
  <si>
    <t>Michalská 1298/9</t>
  </si>
  <si>
    <t>23.02.2021</t>
  </si>
  <si>
    <t>SK58000800037</t>
  </si>
  <si>
    <t>43045499</t>
  </si>
  <si>
    <t>Milan Kimlíček - KIPA</t>
  </si>
  <si>
    <t>Moravský Svätý Ján</t>
  </si>
  <si>
    <t>Moravský Svätý Ján 469</t>
  </si>
  <si>
    <t>SK61010400005</t>
  </si>
  <si>
    <t>30009413</t>
  </si>
  <si>
    <t>Milan Kišš</t>
  </si>
  <si>
    <t>Mojmírovce</t>
  </si>
  <si>
    <t>č.1265</t>
  </si>
  <si>
    <t>SK60650800001</t>
  </si>
  <si>
    <t>30548985</t>
  </si>
  <si>
    <t>Milan Kubošník</t>
  </si>
  <si>
    <t>Makov</t>
  </si>
  <si>
    <t>Makov 336</t>
  </si>
  <si>
    <t>SK62731200007</t>
  </si>
  <si>
    <t>32880944</t>
  </si>
  <si>
    <t>Milan Kurnát - SEVEK - SERVIS VÝŤAHY - ELEKTRO</t>
  </si>
  <si>
    <t>Horská 569/16</t>
  </si>
  <si>
    <t>SK60631000009</t>
  </si>
  <si>
    <t>33931283</t>
  </si>
  <si>
    <t>Milan Líška</t>
  </si>
  <si>
    <t>Černík 399/24</t>
  </si>
  <si>
    <t>13.12.2010</t>
  </si>
  <si>
    <t>SK58731500001</t>
  </si>
  <si>
    <t>33517932</t>
  </si>
  <si>
    <t>Milan Matovič</t>
  </si>
  <si>
    <t>Hradište pod Vrátnom</t>
  </si>
  <si>
    <t>15.01.2015</t>
  </si>
  <si>
    <t>SK61822100003</t>
  </si>
  <si>
    <t>53767047</t>
  </si>
  <si>
    <t>Milan Nergeš</t>
  </si>
  <si>
    <t>Horné Lefantovce</t>
  </si>
  <si>
    <t>Parková ulica 408/18</t>
  </si>
  <si>
    <t>23.08.2021</t>
  </si>
  <si>
    <t>SK61572200001</t>
  </si>
  <si>
    <t>53585704</t>
  </si>
  <si>
    <t>Milan Ošust</t>
  </si>
  <si>
    <t>Devičany</t>
  </si>
  <si>
    <t>Devičany 61</t>
  </si>
  <si>
    <t>SK62721200005</t>
  </si>
  <si>
    <t>33083851</t>
  </si>
  <si>
    <t>Milan Roba</t>
  </si>
  <si>
    <t>Čirč 301</t>
  </si>
  <si>
    <t>SK51010400016</t>
  </si>
  <si>
    <t>33156140</t>
  </si>
  <si>
    <t>Milan Sučák</t>
  </si>
  <si>
    <t>SNP 44/20</t>
  </si>
  <si>
    <t>SK52001900033</t>
  </si>
  <si>
    <t>52135675</t>
  </si>
  <si>
    <t>MILANO SERVICE s.r.o.</t>
  </si>
  <si>
    <t>Hlavná 83</t>
  </si>
  <si>
    <t>06.12.2019</t>
  </si>
  <si>
    <t>SK60691000011</t>
  </si>
  <si>
    <t>45873461</t>
  </si>
  <si>
    <t>Miloš Hlucháň - DOPRAVA s.r.o.</t>
  </si>
  <si>
    <t>Horný Hričov 418</t>
  </si>
  <si>
    <t>SK60782300010</t>
  </si>
  <si>
    <t>48316521</t>
  </si>
  <si>
    <t>Miloš Hronček</t>
  </si>
  <si>
    <t>Hečkova 2534/18</t>
  </si>
  <si>
    <t>SK60001600003</t>
  </si>
  <si>
    <t>13.07.2016</t>
  </si>
  <si>
    <t>SK61001200050</t>
  </si>
  <si>
    <t>Minárová Martina, Mgr.</t>
  </si>
  <si>
    <t>Záborského 460/23</t>
  </si>
  <si>
    <t>26.10.2012</t>
  </si>
  <si>
    <t>SK60731800003</t>
  </si>
  <si>
    <t>50835050</t>
  </si>
  <si>
    <t>Minata, s.r.o.</t>
  </si>
  <si>
    <t>Revolučná 426/12</t>
  </si>
  <si>
    <t>SK62632200004</t>
  </si>
  <si>
    <t>31711464</t>
  </si>
  <si>
    <t>MINERÁLNE VODY a.s.</t>
  </si>
  <si>
    <t>Slovenská 9</t>
  </si>
  <si>
    <t>08.08.2022</t>
  </si>
  <si>
    <t>SK52000800023</t>
  </si>
  <si>
    <t>31401333</t>
  </si>
  <si>
    <t>MINERFIN, a.s.</t>
  </si>
  <si>
    <t>Námestie Ľudovíta Štúra 2</t>
  </si>
  <si>
    <t>SK61822200008</t>
  </si>
  <si>
    <t>52711773</t>
  </si>
  <si>
    <t>MINI-comp s. r. o.</t>
  </si>
  <si>
    <t>Murániho 29/7</t>
  </si>
  <si>
    <t>07.10.2022</t>
  </si>
  <si>
    <t>SK66651200009</t>
  </si>
  <si>
    <t>36016454</t>
  </si>
  <si>
    <t>MIRALEX, s.r.o.</t>
  </si>
  <si>
    <t>Štefánikova 828</t>
  </si>
  <si>
    <t>SK53001300001</t>
  </si>
  <si>
    <t>43895123</t>
  </si>
  <si>
    <t>MIRIMEX, s.r.o.</t>
  </si>
  <si>
    <t>Chlmec</t>
  </si>
  <si>
    <t>18.02.2013</t>
  </si>
  <si>
    <t>SK51611200002</t>
  </si>
  <si>
    <t>34324003</t>
  </si>
  <si>
    <t>Miroslav Babic - STAVSTROJ</t>
  </si>
  <si>
    <t>Školská 1570/15</t>
  </si>
  <si>
    <t>SK62731400004</t>
  </si>
  <si>
    <t>14281813</t>
  </si>
  <si>
    <t>Miroslav Galica</t>
  </si>
  <si>
    <t>Spišské Hanušovce</t>
  </si>
  <si>
    <t>Nová 169</t>
  </si>
  <si>
    <t>07.07.2014</t>
  </si>
  <si>
    <t>SK66670800002</t>
  </si>
  <si>
    <t>30423554</t>
  </si>
  <si>
    <t>Miroslav Grimmel G+G</t>
  </si>
  <si>
    <t>Záhradnícka 8</t>
  </si>
  <si>
    <t>11.04.2008</t>
  </si>
  <si>
    <t>SK66712300008</t>
  </si>
  <si>
    <t>36937746</t>
  </si>
  <si>
    <t>Miroslav Janúch</t>
  </si>
  <si>
    <t>Domaniža</t>
  </si>
  <si>
    <t>Domaniža 403</t>
  </si>
  <si>
    <t>SK66670600002</t>
  </si>
  <si>
    <t>37452665</t>
  </si>
  <si>
    <t>Miroslav Kozinka</t>
  </si>
  <si>
    <t>Partizánska 1194/76</t>
  </si>
  <si>
    <t>02.06.2006</t>
  </si>
  <si>
    <t>SK51611100006</t>
  </si>
  <si>
    <t>33305013</t>
  </si>
  <si>
    <t>Miroslav Michelík - ROMI, Janka Michelíková - právny nástupca</t>
  </si>
  <si>
    <t>Hontianske Nemce</t>
  </si>
  <si>
    <t>Hontianske Nemce 230</t>
  </si>
  <si>
    <t>28.03.2011</t>
  </si>
  <si>
    <t>SK56001100070</t>
  </si>
  <si>
    <t>10764518</t>
  </si>
  <si>
    <t>Miroslav Neuwirth, právny nástupca - Helena Neuwirthová</t>
  </si>
  <si>
    <t>Iliašovce</t>
  </si>
  <si>
    <t>Iliašovce 152</t>
  </si>
  <si>
    <t>SK62732000013</t>
  </si>
  <si>
    <t>37115855</t>
  </si>
  <si>
    <t>Miroslav Novotný - TOP PACK</t>
  </si>
  <si>
    <t>Vernár</t>
  </si>
  <si>
    <t>Vernár 268</t>
  </si>
  <si>
    <t>24.09.2020</t>
  </si>
  <si>
    <t>SK53611500001</t>
  </si>
  <si>
    <t>37317181</t>
  </si>
  <si>
    <t>Miroslav Šimon AUTODOPRAVA</t>
  </si>
  <si>
    <t>Jovsa</t>
  </si>
  <si>
    <t>Poruba pod Vihorlatom 126</t>
  </si>
  <si>
    <t>SK51001500005</t>
  </si>
  <si>
    <t>48254746</t>
  </si>
  <si>
    <t>MISSTIC vins s.r.o.</t>
  </si>
  <si>
    <t>Dobrá Niva</t>
  </si>
  <si>
    <t>Slobody 527/45</t>
  </si>
  <si>
    <t>21.09.2015</t>
  </si>
  <si>
    <t>SK66651100011</t>
  </si>
  <si>
    <t>36809802</t>
  </si>
  <si>
    <t>MISTA Plus, s.r.o.</t>
  </si>
  <si>
    <t>J. Kráľa 1112/53</t>
  </si>
  <si>
    <t>SK66001500001</t>
  </si>
  <si>
    <t>45341877</t>
  </si>
  <si>
    <t>MIWO s. r. o.</t>
  </si>
  <si>
    <t>Urbánkova 19/5</t>
  </si>
  <si>
    <t>02.02.2015</t>
  </si>
  <si>
    <t>27.04.2018</t>
  </si>
  <si>
    <t>SK61821300010</t>
  </si>
  <si>
    <t>46026398</t>
  </si>
  <si>
    <t>MK - AUTO s.r.o.</t>
  </si>
  <si>
    <t>Šuranská 1</t>
  </si>
  <si>
    <t>19.09.2013</t>
  </si>
  <si>
    <t>SK51641600006</t>
  </si>
  <si>
    <t>47564067</t>
  </si>
  <si>
    <t>MK MARTIN KOVÁČ, s.r.o.</t>
  </si>
  <si>
    <t>Jasenie 371</t>
  </si>
  <si>
    <t>SK62722300004</t>
  </si>
  <si>
    <t>31714358</t>
  </si>
  <si>
    <t>mkem, spol. s r.o.</t>
  </si>
  <si>
    <t>Továrenská 15</t>
  </si>
  <si>
    <t>SK60781300017</t>
  </si>
  <si>
    <t>36701548</t>
  </si>
  <si>
    <t>MKM - servis, s.r.o.</t>
  </si>
  <si>
    <t xml:space="preserve">Žilina </t>
  </si>
  <si>
    <t xml:space="preserve">Dlhá 88 </t>
  </si>
  <si>
    <t>SK52731100047</t>
  </si>
  <si>
    <t>45426872</t>
  </si>
  <si>
    <t>ML  X, s.r.o.</t>
  </si>
  <si>
    <t>SK52742200041</t>
  </si>
  <si>
    <t>36710113</t>
  </si>
  <si>
    <t>ML Lubservis, a.s.</t>
  </si>
  <si>
    <t>Malokarpatské nám. 3</t>
  </si>
  <si>
    <t>SK52742200042</t>
  </si>
  <si>
    <t>SK52001300023</t>
  </si>
  <si>
    <t>SK61001600001</t>
  </si>
  <si>
    <t>46184830</t>
  </si>
  <si>
    <t>MM PARTS PLUS s.r.o.</t>
  </si>
  <si>
    <t>Novozámocká 56/60</t>
  </si>
  <si>
    <t>11.02.2016</t>
  </si>
  <si>
    <t>SK61002300007</t>
  </si>
  <si>
    <t>35972408</t>
  </si>
  <si>
    <t>M+M s.r.o.</t>
  </si>
  <si>
    <t>SK52741300033</t>
  </si>
  <si>
    <t>46923241</t>
  </si>
  <si>
    <t>MMONTANA, s.r.o.</t>
  </si>
  <si>
    <t>SK52741700004</t>
  </si>
  <si>
    <t>MND a.s.</t>
  </si>
  <si>
    <t>Hodonín</t>
  </si>
  <si>
    <t>Úprkova 807/6</t>
  </si>
  <si>
    <t>20.02.2017</t>
  </si>
  <si>
    <t>SK52741700003</t>
  </si>
  <si>
    <t>SK52741700031</t>
  </si>
  <si>
    <t>35014640</t>
  </si>
  <si>
    <t>MODOM PODHALE SPÓLKA Z ORGANICZONA ODPOWIEDZIALNOŚCIA</t>
  </si>
  <si>
    <t>Szaflary</t>
  </si>
  <si>
    <t>ul. Zakopiańska, č. 18</t>
  </si>
  <si>
    <t>18.12.2017</t>
  </si>
  <si>
    <t>SK52010400073</t>
  </si>
  <si>
    <t>34147713</t>
  </si>
  <si>
    <t>"MODRÝ STROM", s.r.o.</t>
  </si>
  <si>
    <t>Záhradnícka 93</t>
  </si>
  <si>
    <t>04.05.2004</t>
  </si>
  <si>
    <t>SK52000800112</t>
  </si>
  <si>
    <t>36492663</t>
  </si>
  <si>
    <t>MOF  HOLDING, a.s.</t>
  </si>
  <si>
    <t>SK52001000020</t>
  </si>
  <si>
    <t>31.03.2010</t>
  </si>
  <si>
    <t>SK51001300003</t>
  </si>
  <si>
    <t>36006718</t>
  </si>
  <si>
    <t>MOKAS, a.s.</t>
  </si>
  <si>
    <t>Záhorce</t>
  </si>
  <si>
    <t>Selešťany 69</t>
  </si>
  <si>
    <t>27.06.2013</t>
  </si>
  <si>
    <t>SK51721300003</t>
  </si>
  <si>
    <t>SK52742000052</t>
  </si>
  <si>
    <t>MOL Commodity Trading Korlátolt Felelösségű Társaság</t>
  </si>
  <si>
    <t>Budapešť</t>
  </si>
  <si>
    <t>Október huszonharmadika utca 18.</t>
  </si>
  <si>
    <t>SK56001500005</t>
  </si>
  <si>
    <t>44976372</t>
  </si>
  <si>
    <t>MOLTO s. r. o.</t>
  </si>
  <si>
    <t>Levočská 83</t>
  </si>
  <si>
    <t>09.02.2015</t>
  </si>
  <si>
    <t>SK60731300015</t>
  </si>
  <si>
    <t>31637051</t>
  </si>
  <si>
    <t>Mondi SCP, a.s.</t>
  </si>
  <si>
    <t>Tatranská cesta 3</t>
  </si>
  <si>
    <t>SK60731300016</t>
  </si>
  <si>
    <t>SK60731300017</t>
  </si>
  <si>
    <t>18.09.2008</t>
  </si>
  <si>
    <t>SK56001400019</t>
  </si>
  <si>
    <t>31657095</t>
  </si>
  <si>
    <t>MONTRÚR s. r. o. Košice</t>
  </si>
  <si>
    <t>Medená 21</t>
  </si>
  <si>
    <t>SK52741200085</t>
  </si>
  <si>
    <t>35740892</t>
  </si>
  <si>
    <t>MONZAR spol. s r.o.</t>
  </si>
  <si>
    <t>Slovnaftská 106</t>
  </si>
  <si>
    <t>SK51002100001</t>
  </si>
  <si>
    <t>52193284</t>
  </si>
  <si>
    <t>Moonshine Brothers s.r.o.</t>
  </si>
  <si>
    <t>Hviezdoslavova 280/12</t>
  </si>
  <si>
    <t>SK52001300020</t>
  </si>
  <si>
    <t>46432175</t>
  </si>
  <si>
    <t>MORDOR s. r. o.</t>
  </si>
  <si>
    <t>Lazaretská 31</t>
  </si>
  <si>
    <t>07.05.2013</t>
  </si>
  <si>
    <t>SK52001000056</t>
  </si>
  <si>
    <t>Morgan Stanley Capital Group Energy Europe Limited</t>
  </si>
  <si>
    <t>E144AD</t>
  </si>
  <si>
    <t>Bank Street, Canary Wharf 20</t>
  </si>
  <si>
    <t>28.09.2010</t>
  </si>
  <si>
    <t>SK66631100008</t>
  </si>
  <si>
    <t>45425302</t>
  </si>
  <si>
    <t>MORGHAN, spol. s r. o.</t>
  </si>
  <si>
    <t>Bradáčova 254/10</t>
  </si>
  <si>
    <t>SK56001200068</t>
  </si>
  <si>
    <t>46057943</t>
  </si>
  <si>
    <t>MOSCO s.r.o.</t>
  </si>
  <si>
    <t>Rázusova 49</t>
  </si>
  <si>
    <t>SK52010400044</t>
  </si>
  <si>
    <t>31379125</t>
  </si>
  <si>
    <t>MOSTEX spol. s r.o.</t>
  </si>
  <si>
    <t>Černockého 6</t>
  </si>
  <si>
    <t>SK62721200009</t>
  </si>
  <si>
    <t>36471330</t>
  </si>
  <si>
    <t>MOSUPO J&amp;M spol. s r.o.</t>
  </si>
  <si>
    <t xml:space="preserve">Stará Ľubovňa </t>
  </si>
  <si>
    <t xml:space="preserve">Levočská 23 </t>
  </si>
  <si>
    <t>SK62631600001</t>
  </si>
  <si>
    <t>36458236</t>
  </si>
  <si>
    <t>Motor-Car Prešov, s.r.o.</t>
  </si>
  <si>
    <t>16.02.2016</t>
  </si>
  <si>
    <t>SK52741200035</t>
  </si>
  <si>
    <t>Motyčka Jozef, Ing.</t>
  </si>
  <si>
    <t>Drotárska cesta 6165/92</t>
  </si>
  <si>
    <t>SK62632100002</t>
  </si>
  <si>
    <t>53736877</t>
  </si>
  <si>
    <t>MOUNTAIN-GREEN-GRASS s. r. o.</t>
  </si>
  <si>
    <t>Lipovce</t>
  </si>
  <si>
    <t>Lačnov 37</t>
  </si>
  <si>
    <t>29.07.2021</t>
  </si>
  <si>
    <t>SK60632300001</t>
  </si>
  <si>
    <t>36377147</t>
  </si>
  <si>
    <t>Mountfield SK, s.r.o.</t>
  </si>
  <si>
    <t>Kollárova 85</t>
  </si>
  <si>
    <t>SK60632200007</t>
  </si>
  <si>
    <t>SK51710500006</t>
  </si>
  <si>
    <t>31617824</t>
  </si>
  <si>
    <t>MOVINO, spol. s r.o.</t>
  </si>
  <si>
    <t>SK51722300008</t>
  </si>
  <si>
    <t>SK61001300017</t>
  </si>
  <si>
    <t>Mozoli Alexander, Ing.</t>
  </si>
  <si>
    <t>Tešedíkovo</t>
  </si>
  <si>
    <t>840</t>
  </si>
  <si>
    <t>SK51721300019</t>
  </si>
  <si>
    <t>47341271</t>
  </si>
  <si>
    <t>MPB Company, s.r.o.</t>
  </si>
  <si>
    <t>Stredné Plachtince</t>
  </si>
  <si>
    <t>315</t>
  </si>
  <si>
    <t>SK58000800004</t>
  </si>
  <si>
    <t>36261611</t>
  </si>
  <si>
    <t>MPBH ŠAMORÍN, s.r.o.</t>
  </si>
  <si>
    <t>Školská 37</t>
  </si>
  <si>
    <t>SK61821900014</t>
  </si>
  <si>
    <t>36830941</t>
  </si>
  <si>
    <t>MPconnect s.r.o.</t>
  </si>
  <si>
    <t>P. Pazmáňa 49/3</t>
  </si>
  <si>
    <t>SK61821900015</t>
  </si>
  <si>
    <t>06.11.2019</t>
  </si>
  <si>
    <t>SK62652200001</t>
  </si>
  <si>
    <t>47185481</t>
  </si>
  <si>
    <t>MR - EXPORT, s. r. o.</t>
  </si>
  <si>
    <t>Partizánska 45</t>
  </si>
  <si>
    <t>13.01.2022</t>
  </si>
  <si>
    <t>SK60691100035</t>
  </si>
  <si>
    <t>46160540</t>
  </si>
  <si>
    <t>MRC - KOVO, s. r. o.</t>
  </si>
  <si>
    <t>Pšurnovická 1070</t>
  </si>
  <si>
    <t>SK62651200003</t>
  </si>
  <si>
    <t>36712281</t>
  </si>
  <si>
    <t>MS - Technology, s.r.o.</t>
  </si>
  <si>
    <t>Bardejovská Nová Ves 3092</t>
  </si>
  <si>
    <t>SK56002100002</t>
  </si>
  <si>
    <t>36206156</t>
  </si>
  <si>
    <t>MS systém s.r.o.</t>
  </si>
  <si>
    <t>21.06.2021</t>
  </si>
  <si>
    <t>SK52742300080</t>
  </si>
  <si>
    <t>36774600</t>
  </si>
  <si>
    <t>MS TRAINING s.r.o.</t>
  </si>
  <si>
    <t>Furdekova 6</t>
  </si>
  <si>
    <t>SK61821900009</t>
  </si>
  <si>
    <t>51806151</t>
  </si>
  <si>
    <t>MSG 1, s.r.o.</t>
  </si>
  <si>
    <t>Bernolákova 53</t>
  </si>
  <si>
    <t>SK61821900004</t>
  </si>
  <si>
    <t>SK62631300006</t>
  </si>
  <si>
    <t>36496669</t>
  </si>
  <si>
    <t>MSM - Pack, s.r.o. Prešov</t>
  </si>
  <si>
    <t>Sabinovská 15</t>
  </si>
  <si>
    <t>23.05.2013</t>
  </si>
  <si>
    <t>SK60651100001</t>
  </si>
  <si>
    <t>45539596</t>
  </si>
  <si>
    <t>MTSK 1 s.r.o.</t>
  </si>
  <si>
    <t>Moskovská 13</t>
  </si>
  <si>
    <t>30.03.2011</t>
  </si>
  <si>
    <t>SK61010400055</t>
  </si>
  <si>
    <t>33709122</t>
  </si>
  <si>
    <t>MUDr. Zuzana Korčeková - Pestovateľská mini pálenica</t>
  </si>
  <si>
    <t>Chmeľová dolina 25</t>
  </si>
  <si>
    <t>04.08.2004</t>
  </si>
  <si>
    <t>SK66671200001</t>
  </si>
  <si>
    <t>42197147</t>
  </si>
  <si>
    <t>MUDr.Stanislav Köszegy</t>
  </si>
  <si>
    <t>Trubín 180</t>
  </si>
  <si>
    <t>04.01.2012</t>
  </si>
  <si>
    <t>SK52741200039</t>
  </si>
  <si>
    <t>31431852</t>
  </si>
  <si>
    <t>MURAT, s.r.o.</t>
  </si>
  <si>
    <t>Bratislavská 87</t>
  </si>
  <si>
    <t>SK62621800002</t>
  </si>
  <si>
    <t>51667509</t>
  </si>
  <si>
    <t>MÚZA GROUP, s.r.o.</t>
  </si>
  <si>
    <t>Pri prachárni 5</t>
  </si>
  <si>
    <t>SK52742300101</t>
  </si>
  <si>
    <t>00608033</t>
  </si>
  <si>
    <t>Múzeum obchodu Bratislava</t>
  </si>
  <si>
    <t>Linzbothova 16</t>
  </si>
  <si>
    <t>SK51721100005</t>
  </si>
  <si>
    <t>36865451</t>
  </si>
  <si>
    <t>MV - ENERGY, s.r.o.</t>
  </si>
  <si>
    <t>Dlhá 52</t>
  </si>
  <si>
    <t>SK60731100005</t>
  </si>
  <si>
    <t>31700748</t>
  </si>
  <si>
    <t>MVE Abovce, s.r.o.</t>
  </si>
  <si>
    <t>Bajzova 1</t>
  </si>
  <si>
    <t>SK52741200113</t>
  </si>
  <si>
    <t>36681270</t>
  </si>
  <si>
    <t>MVE Chynoriansky Mlyn s.r.o.</t>
  </si>
  <si>
    <t>Pod Hájom 230/28</t>
  </si>
  <si>
    <t>SK56001500002</t>
  </si>
  <si>
    <t>36688428</t>
  </si>
  <si>
    <t>MVE Družstevná pri Hornáde s.r.o.</t>
  </si>
  <si>
    <t>Družstevná pri Hornáde</t>
  </si>
  <si>
    <t>Elektrárenská 1/373</t>
  </si>
  <si>
    <t>SK60731800004</t>
  </si>
  <si>
    <t>51193680</t>
  </si>
  <si>
    <t>MVE Lehotský, s. r. o.</t>
  </si>
  <si>
    <t>Važec</t>
  </si>
  <si>
    <t>Važec 1048</t>
  </si>
  <si>
    <t>SK66721300001</t>
  </si>
  <si>
    <t>47194855</t>
  </si>
  <si>
    <t>MVE Nadlice s.r.o.</t>
  </si>
  <si>
    <t>06.09.2013</t>
  </si>
  <si>
    <t>SK66732200003</t>
  </si>
  <si>
    <t>47061383</t>
  </si>
  <si>
    <t>MVE Nové zdroje s. r. o.</t>
  </si>
  <si>
    <t>SK56001500004</t>
  </si>
  <si>
    <t>36198137</t>
  </si>
  <si>
    <t>MVE OPÁTSKE, spol. s r.o.</t>
  </si>
  <si>
    <t>Jenisejská 47/A</t>
  </si>
  <si>
    <t>20.01.2015</t>
  </si>
  <si>
    <t>SK66711700001</t>
  </si>
  <si>
    <t>31654827</t>
  </si>
  <si>
    <t>MVE Prešov, s.r.o.</t>
  </si>
  <si>
    <t>Andreja Hlinku 1514/86</t>
  </si>
  <si>
    <t>SK66721800001</t>
  </si>
  <si>
    <t>44571470</t>
  </si>
  <si>
    <t>MVE Rybany, s. r. o.</t>
  </si>
  <si>
    <t>SK51611000005</t>
  </si>
  <si>
    <t>31605940</t>
  </si>
  <si>
    <t>MVE Slovakia, s.r.o.</t>
  </si>
  <si>
    <t>Novomeského 122/6</t>
  </si>
  <si>
    <t>04.06.2010</t>
  </si>
  <si>
    <t>SK51641000008</t>
  </si>
  <si>
    <t>31581544</t>
  </si>
  <si>
    <t>MVE spol. s r. o.</t>
  </si>
  <si>
    <t>03.11.2010</t>
  </si>
  <si>
    <t>SK61571500003</t>
  </si>
  <si>
    <t>36565229</t>
  </si>
  <si>
    <t>MVE Šarovce, s.r.o.</t>
  </si>
  <si>
    <t>SK66632000003</t>
  </si>
  <si>
    <t>52943755</t>
  </si>
  <si>
    <t>MVE TATRANSKÁ KOTLINA s.r.o.</t>
  </si>
  <si>
    <t>Tehelná 7</t>
  </si>
  <si>
    <t>04.06.2020</t>
  </si>
  <si>
    <t>SK66731500001</t>
  </si>
  <si>
    <t>47062801</t>
  </si>
  <si>
    <t>MVE Trenčín s.r.o.</t>
  </si>
  <si>
    <t>SK60730900007</t>
  </si>
  <si>
    <t>36009709</t>
  </si>
  <si>
    <t>MVE Váh, s.r.o.</t>
  </si>
  <si>
    <t>Ul. M. M. Hodžu 2075/2</t>
  </si>
  <si>
    <t>26.05.2009</t>
  </si>
  <si>
    <t>SK62731700001</t>
  </si>
  <si>
    <t>47857358</t>
  </si>
  <si>
    <t>MVE Veľká Franková s.r.o.</t>
  </si>
  <si>
    <t>Veľká Franková</t>
  </si>
  <si>
    <t>06.11.2017</t>
  </si>
  <si>
    <t>SK51641500011</t>
  </si>
  <si>
    <t>31642586</t>
  </si>
  <si>
    <t>MVE-Lopej, s.r.o.</t>
  </si>
  <si>
    <t>Na Troskách 3</t>
  </si>
  <si>
    <t>07.12.2015</t>
  </si>
  <si>
    <t>SK52741900021</t>
  </si>
  <si>
    <t>50060872</t>
  </si>
  <si>
    <t>MVM CEEnergy Slovakia s.r.o.</t>
  </si>
  <si>
    <t>Ivánska cesta 30/B</t>
  </si>
  <si>
    <t>SK52741600014</t>
  </si>
  <si>
    <t>16.05.2016</t>
  </si>
  <si>
    <t>SK52741300047</t>
  </si>
  <si>
    <t>MVM Partner Energiakereskedelmi Zártkörűen Működő Részvénytársaság</t>
  </si>
  <si>
    <t>Szentendrei út 207-209</t>
  </si>
  <si>
    <t>09.05.2013</t>
  </si>
  <si>
    <t>SK51611300023</t>
  </si>
  <si>
    <t>36650021</t>
  </si>
  <si>
    <t>MWS Casting s.r.o.</t>
  </si>
  <si>
    <t>Priemyselná ulica 908</t>
  </si>
  <si>
    <t>SK51611300024</t>
  </si>
  <si>
    <t>SK52001000025</t>
  </si>
  <si>
    <t>31345671</t>
  </si>
  <si>
    <t>MY &amp; MI s. r. o.</t>
  </si>
  <si>
    <t>Stará Vajnorská 3A</t>
  </si>
  <si>
    <t>24.08.2010</t>
  </si>
  <si>
    <t>20.05.2010</t>
  </si>
  <si>
    <t>SK52010400007</t>
  </si>
  <si>
    <t>13.07.2006</t>
  </si>
  <si>
    <t>SK52741100093</t>
  </si>
  <si>
    <t>45304289</t>
  </si>
  <si>
    <t>MyEnergy SPV 16, s. r. o.</t>
  </si>
  <si>
    <t>Votrubova 28</t>
  </si>
  <si>
    <t>SK52741100112</t>
  </si>
  <si>
    <t>SK52741100095</t>
  </si>
  <si>
    <t>45304343</t>
  </si>
  <si>
    <t>MyEnergy SPV 17, s. r. o.</t>
  </si>
  <si>
    <t>SK52741100109</t>
  </si>
  <si>
    <t>SK52741100108</t>
  </si>
  <si>
    <t>45304386</t>
  </si>
  <si>
    <t>MyEnergy SPV 19, s.r.o.</t>
  </si>
  <si>
    <t>SK52741100096</t>
  </si>
  <si>
    <t>SK52741100092</t>
  </si>
  <si>
    <t>44789459</t>
  </si>
  <si>
    <t>MyEnergy SPV 4, s.r.o.</t>
  </si>
  <si>
    <t>SK52741100111</t>
  </si>
  <si>
    <t>SK66630600005</t>
  </si>
  <si>
    <t>36657271</t>
  </si>
  <si>
    <t>Myjavská pálenica, s.r.o.</t>
  </si>
  <si>
    <t>Žaboškreky 214/17</t>
  </si>
  <si>
    <t>01.12.2006</t>
  </si>
  <si>
    <t>SK66002200007</t>
  </si>
  <si>
    <t>SK60690800035</t>
  </si>
  <si>
    <t>36692131</t>
  </si>
  <si>
    <t>MYMA Invest, s. r. o.</t>
  </si>
  <si>
    <t>M. R. Štefánika 73</t>
  </si>
  <si>
    <t>01.10.2008</t>
  </si>
  <si>
    <t>SK52000800069</t>
  </si>
  <si>
    <t>35697385</t>
  </si>
  <si>
    <t>MÝTO SKI CENTRUM akciová spoločnosť</t>
  </si>
  <si>
    <t>Odborárska 23</t>
  </si>
  <si>
    <t>SK51642200010</t>
  </si>
  <si>
    <t>36693979</t>
  </si>
  <si>
    <t>myWood Polomka Timber, s.r.o.</t>
  </si>
  <si>
    <t xml:space="preserve">Polomka </t>
  </si>
  <si>
    <t xml:space="preserve">Osloboditeľov 50 </t>
  </si>
  <si>
    <t>SK53611100002</t>
  </si>
  <si>
    <t>45917639</t>
  </si>
  <si>
    <t>MŽ-ALKOTRANSEXPRESS-EU s.r.o.</t>
  </si>
  <si>
    <t>Nám. Slobody 581</t>
  </si>
  <si>
    <t>SK52742300135</t>
  </si>
  <si>
    <t>47508191</t>
  </si>
  <si>
    <t>Nadja a Andrej Miklušičák s.r.o.</t>
  </si>
  <si>
    <t>Prostredná 31</t>
  </si>
  <si>
    <t>SK52002200010</t>
  </si>
  <si>
    <t>SK52741200022</t>
  </si>
  <si>
    <t>36286192</t>
  </si>
  <si>
    <t>NAFTA a.s.</t>
  </si>
  <si>
    <t>Votrubova 1</t>
  </si>
  <si>
    <t>01.01.2012</t>
  </si>
  <si>
    <t>SK52741300161</t>
  </si>
  <si>
    <t>12.01.2009</t>
  </si>
  <si>
    <t>SK52741300162</t>
  </si>
  <si>
    <t>SK52741300160</t>
  </si>
  <si>
    <t>SK52742000033</t>
  </si>
  <si>
    <t>NAFTA-GAZ TRADING LTD.</t>
  </si>
  <si>
    <t>Hünenberg</t>
  </si>
  <si>
    <t>Bösch 71</t>
  </si>
  <si>
    <t>24.02.2020</t>
  </si>
  <si>
    <t>SK52741700021</t>
  </si>
  <si>
    <t>Naftogaz Trading Europe AG</t>
  </si>
  <si>
    <t>Bahnhofplatz</t>
  </si>
  <si>
    <t>02.08.2017</t>
  </si>
  <si>
    <t>SK53641300002</t>
  </si>
  <si>
    <t>Nagy Radovan, Bc.</t>
  </si>
  <si>
    <t>Trnávka</t>
  </si>
  <si>
    <t>Družstevná 17/13</t>
  </si>
  <si>
    <t>14.02.2013</t>
  </si>
  <si>
    <t>SK56001200020</t>
  </si>
  <si>
    <t>36217727</t>
  </si>
  <si>
    <t>NAJ - REAL, s.r.o.</t>
  </si>
  <si>
    <t>SK52742300021</t>
  </si>
  <si>
    <t>35763680</t>
  </si>
  <si>
    <t>NAMASTE INDIA, s.r.o.</t>
  </si>
  <si>
    <t>Pekná 761/34</t>
  </si>
  <si>
    <t>SK52742100008</t>
  </si>
  <si>
    <t>53412982</t>
  </si>
  <si>
    <t>Nano Energies Slovensko s.r.o.</t>
  </si>
  <si>
    <t>Mlynské nivy 48</t>
  </si>
  <si>
    <t>27.08.2021</t>
  </si>
  <si>
    <t>SK56001100089</t>
  </si>
  <si>
    <t>44964919</t>
  </si>
  <si>
    <t>NAS TRADE s.r.o.</t>
  </si>
  <si>
    <t xml:space="preserve">Biskupická 18 </t>
  </si>
  <si>
    <t>SK58731200016</t>
  </si>
  <si>
    <t>44940017</t>
  </si>
  <si>
    <t>Nature Power, s.r.o.</t>
  </si>
  <si>
    <t>SK52001200031</t>
  </si>
  <si>
    <t>31341187</t>
  </si>
  <si>
    <t>NATURPRODUKT, spol. s r. o.</t>
  </si>
  <si>
    <t>Nádražná 20</t>
  </si>
  <si>
    <t>SK66671000004</t>
  </si>
  <si>
    <t>36309729</t>
  </si>
  <si>
    <t>NAVI SLOVAKIA, spol. s r.o.</t>
  </si>
  <si>
    <t>09.07.2010</t>
  </si>
  <si>
    <t>SK52741200066</t>
  </si>
  <si>
    <t>35913037</t>
  </si>
  <si>
    <t>Nawitas Development s.r.o</t>
  </si>
  <si>
    <t>Donská 7506/71</t>
  </si>
  <si>
    <t>24.05.2012</t>
  </si>
  <si>
    <t>SK52742300046</t>
  </si>
  <si>
    <t>34096043</t>
  </si>
  <si>
    <t>NCH SLOVAKIA s.r.o.</t>
  </si>
  <si>
    <t>Drieňová 34</t>
  </si>
  <si>
    <t>SK52010400086</t>
  </si>
  <si>
    <t>19.05.2004</t>
  </si>
  <si>
    <t>SK60761300006</t>
  </si>
  <si>
    <t>31636225</t>
  </si>
  <si>
    <t>NEALKO ORAVAN, spol. s.r.o.</t>
  </si>
  <si>
    <t>Priemyselná 392</t>
  </si>
  <si>
    <t>SK60761200011</t>
  </si>
  <si>
    <t>Nehaj Jozef</t>
  </si>
  <si>
    <t>Istebné</t>
  </si>
  <si>
    <t>SK51001700003</t>
  </si>
  <si>
    <t>50510045</t>
  </si>
  <si>
    <t>Nelve s.r.o.</t>
  </si>
  <si>
    <t>Štúrova 1612/86</t>
  </si>
  <si>
    <t>30.01.2017</t>
  </si>
  <si>
    <t>SK51611300045</t>
  </si>
  <si>
    <t>36042773</t>
  </si>
  <si>
    <t>Nemak Slovakia s.r.o.</t>
  </si>
  <si>
    <t>Vieska 394</t>
  </si>
  <si>
    <t>SK51611300046</t>
  </si>
  <si>
    <t>21.05.2008</t>
  </si>
  <si>
    <t>SK58611200010</t>
  </si>
  <si>
    <t>Németh Michal , Ing., CSc.</t>
  </si>
  <si>
    <t>Nová Osada 754/17</t>
  </si>
  <si>
    <t>22.05.2012</t>
  </si>
  <si>
    <t>SK56001700002</t>
  </si>
  <si>
    <t>36597341</t>
  </si>
  <si>
    <t>Nemocnica s poliklinikou sv. Barbory Rožňava, a.s.</t>
  </si>
  <si>
    <t>Ul.Špitálska 1</t>
  </si>
  <si>
    <t>05.05.2017</t>
  </si>
  <si>
    <t>SK53641400001</t>
  </si>
  <si>
    <t>36597376</t>
  </si>
  <si>
    <t>Nemocnica s poliklinikou Trebišov, a.s.</t>
  </si>
  <si>
    <t>SNP 1079/76</t>
  </si>
  <si>
    <t>28.04.2014</t>
  </si>
  <si>
    <t>SK60652300002</t>
  </si>
  <si>
    <t>47843578</t>
  </si>
  <si>
    <t>Neofyt spol. s r.o., organizačná zložka</t>
  </si>
  <si>
    <t>Rudina</t>
  </si>
  <si>
    <t>Rudina 493</t>
  </si>
  <si>
    <t>SK52741200081</t>
  </si>
  <si>
    <t>36049336</t>
  </si>
  <si>
    <t>Nertex, s.r.o.</t>
  </si>
  <si>
    <t>Boženy Nemcovej 8</t>
  </si>
  <si>
    <t>12.07.2012</t>
  </si>
  <si>
    <t>SK56002100001</t>
  </si>
  <si>
    <t>53490801</t>
  </si>
  <si>
    <t>NextTradeEurope s.r.o.</t>
  </si>
  <si>
    <t>Fatranská 1A</t>
  </si>
  <si>
    <t>21.05.2021</t>
  </si>
  <si>
    <t>SK52001700006</t>
  </si>
  <si>
    <t>50498860</t>
  </si>
  <si>
    <t>Niche group s.r.o.</t>
  </si>
  <si>
    <t>Gercenova 6</t>
  </si>
  <si>
    <t>SK51721300001</t>
  </si>
  <si>
    <t>31583466</t>
  </si>
  <si>
    <t>NICHOLTRACKT, s.r.o.</t>
  </si>
  <si>
    <t>Fiľakovská 24</t>
  </si>
  <si>
    <t>22.02.2013</t>
  </si>
  <si>
    <t>SK52001400062</t>
  </si>
  <si>
    <t>46225625</t>
  </si>
  <si>
    <t>Nier Fine Wines SK, s. r. o.</t>
  </si>
  <si>
    <t>Hattalova 12/A</t>
  </si>
  <si>
    <t>28.02.2022</t>
  </si>
  <si>
    <t>SK52742200060</t>
  </si>
  <si>
    <t>14.01.2023</t>
  </si>
  <si>
    <t>09.12.2014</t>
  </si>
  <si>
    <t>SK51001300001</t>
  </si>
  <si>
    <t>36047546</t>
  </si>
  <si>
    <t>NIKALIKÉR s.r.o.</t>
  </si>
  <si>
    <t>SK58732300012</t>
  </si>
  <si>
    <t>54727707</t>
  </si>
  <si>
    <t>Nikola Ralbovská</t>
  </si>
  <si>
    <t>M. R. Štefánika 182/257</t>
  </si>
  <si>
    <t>SK61821400001</t>
  </si>
  <si>
    <t>47425890</t>
  </si>
  <si>
    <t>NiPalGas s.r.o.</t>
  </si>
  <si>
    <t>Počašie 50</t>
  </si>
  <si>
    <t>03.01.2014</t>
  </si>
  <si>
    <t>SK61821400004</t>
  </si>
  <si>
    <t>36550604</t>
  </si>
  <si>
    <t>Nitrianska teplárenská spoločnosť, a.s. (v skratke NTS, a.s.)</t>
  </si>
  <si>
    <t>Janka Kráľa 122</t>
  </si>
  <si>
    <t>12.02.2014</t>
  </si>
  <si>
    <t>SK61821400002</t>
  </si>
  <si>
    <t>20.01.2014</t>
  </si>
  <si>
    <t>SK52741900024</t>
  </si>
  <si>
    <t>Nitrogénművek Vegyipari Zártkörűen Működő Részvénytársaság</t>
  </si>
  <si>
    <t>Pétfürdő</t>
  </si>
  <si>
    <t>Hősök tere 14</t>
  </si>
  <si>
    <t>04.12.2019</t>
  </si>
  <si>
    <t>SK61821600006</t>
  </si>
  <si>
    <t>47580445</t>
  </si>
  <si>
    <t>NIZO-stavebniny s.r.o.</t>
  </si>
  <si>
    <t>Tešedíkovo 1105</t>
  </si>
  <si>
    <t>19.08.2016</t>
  </si>
  <si>
    <t>SK51771600002</t>
  </si>
  <si>
    <t>36626252</t>
  </si>
  <si>
    <t>NOBA - Trans, s.r.o.</t>
  </si>
  <si>
    <t>Bernolákova 27</t>
  </si>
  <si>
    <t>19.09.2016</t>
  </si>
  <si>
    <t>SK52742300144</t>
  </si>
  <si>
    <t>50887670</t>
  </si>
  <si>
    <t>Nobilitas s.r.o.</t>
  </si>
  <si>
    <t>Miletičova 5B</t>
  </si>
  <si>
    <t>SK52741900013</t>
  </si>
  <si>
    <t>51274205</t>
  </si>
  <si>
    <t>Nordest Slovensko, s.r.o.</t>
  </si>
  <si>
    <t>02.07.2019</t>
  </si>
  <si>
    <t>SK52741900014</t>
  </si>
  <si>
    <t>SK56521300006</t>
  </si>
  <si>
    <t>36202291</t>
  </si>
  <si>
    <t>NORMA, s.r.o.</t>
  </si>
  <si>
    <t>Terchovská 2645/1</t>
  </si>
  <si>
    <t>04.10.2013</t>
  </si>
  <si>
    <t>SK61001100005</t>
  </si>
  <si>
    <t>35946393</t>
  </si>
  <si>
    <t>N.O.S. Construction, s.r.o.</t>
  </si>
  <si>
    <t>10.02.2011</t>
  </si>
  <si>
    <t>SK60650800012</t>
  </si>
  <si>
    <t>36004766</t>
  </si>
  <si>
    <t>NOVEL, s.r.o.</t>
  </si>
  <si>
    <t>Palárikova 88</t>
  </si>
  <si>
    <t>SK52002100043</t>
  </si>
  <si>
    <t>53348800</t>
  </si>
  <si>
    <t>NOViNO, s.r.o.</t>
  </si>
  <si>
    <t>Krížna 44</t>
  </si>
  <si>
    <t>16.09.2021</t>
  </si>
  <si>
    <t>SK61581500001</t>
  </si>
  <si>
    <t>31427294</t>
  </si>
  <si>
    <t>NOVOFRUCT SK, s.r.o.</t>
  </si>
  <si>
    <t>Komárňanská cesta 13</t>
  </si>
  <si>
    <t>03.03.2015</t>
  </si>
  <si>
    <t>SK60781800002</t>
  </si>
  <si>
    <t>51194431</t>
  </si>
  <si>
    <t>NSREA, s.r.o.</t>
  </si>
  <si>
    <t>Prielohy 1012/1C</t>
  </si>
  <si>
    <t>SK61000800015</t>
  </si>
  <si>
    <t>31445969</t>
  </si>
  <si>
    <t>NUS s.r.o.</t>
  </si>
  <si>
    <t>Považská 40</t>
  </si>
  <si>
    <t>SK52000900051</t>
  </si>
  <si>
    <t>36857459</t>
  </si>
  <si>
    <t>N.V. Nuon Energy Trade &amp; Wholesale - organizačná zložka</t>
  </si>
  <si>
    <t>10.06.2009</t>
  </si>
  <si>
    <t>SK61001200016</t>
  </si>
  <si>
    <t>36537861</t>
  </si>
  <si>
    <t>NZES, s.r.o.</t>
  </si>
  <si>
    <t>Vinohrady 1</t>
  </si>
  <si>
    <t>SK56640900002</t>
  </si>
  <si>
    <t>44792093</t>
  </si>
  <si>
    <t>Obchod s dobrým vínom, s.r.o.</t>
  </si>
  <si>
    <t>Trieda SNP 10</t>
  </si>
  <si>
    <t>09.07.2009</t>
  </si>
  <si>
    <t>SK60781500004</t>
  </si>
  <si>
    <t>36400467</t>
  </si>
  <si>
    <t>OBCHOD S PALIVAMI, s.r.o.</t>
  </si>
  <si>
    <t>Cesta k vodojemu 1178/52</t>
  </si>
  <si>
    <t>22.07.2015</t>
  </si>
  <si>
    <t>SK51641800003</t>
  </si>
  <si>
    <t>51424843</t>
  </si>
  <si>
    <t>OBCHOD S PALIVOM BB s.r.o.</t>
  </si>
  <si>
    <t>Sládkovičova 37/A</t>
  </si>
  <si>
    <t>28.05.2018</t>
  </si>
  <si>
    <t>SK51640800068</t>
  </si>
  <si>
    <t>36018457</t>
  </si>
  <si>
    <t>OBCHOD S PALIVOM, s.r.o.</t>
  </si>
  <si>
    <t>11.07.2008</t>
  </si>
  <si>
    <t>SK61000800052</t>
  </si>
  <si>
    <t>34122648</t>
  </si>
  <si>
    <t>Obchodné centrum ZORA, spol. s r.o.</t>
  </si>
  <si>
    <t>Šurany</t>
  </si>
  <si>
    <t>SK66650500001</t>
  </si>
  <si>
    <t>00317063</t>
  </si>
  <si>
    <t>Obec Beluša</t>
  </si>
  <si>
    <t>Farská 1045/6</t>
  </si>
  <si>
    <t>16.06.2004</t>
  </si>
  <si>
    <t>SK66630600004</t>
  </si>
  <si>
    <t>00309435</t>
  </si>
  <si>
    <t>Obec Brestovec</t>
  </si>
  <si>
    <t>Brestovec</t>
  </si>
  <si>
    <t>273/273</t>
  </si>
  <si>
    <t>09.11.2006</t>
  </si>
  <si>
    <t>SK56001500003</t>
  </si>
  <si>
    <t>00324035</t>
  </si>
  <si>
    <t>Obec Buzica</t>
  </si>
  <si>
    <t>Buzica</t>
  </si>
  <si>
    <t>Buzica 130</t>
  </si>
  <si>
    <t>19.01.2015</t>
  </si>
  <si>
    <t>SK66010400021</t>
  </si>
  <si>
    <t>00311472</t>
  </si>
  <si>
    <t>Obec Častkovce</t>
  </si>
  <si>
    <t>Častkovce</t>
  </si>
  <si>
    <t>27.08.2004</t>
  </si>
  <si>
    <t>SK51010400032</t>
  </si>
  <si>
    <t>00313335</t>
  </si>
  <si>
    <t>Obec Čerín</t>
  </si>
  <si>
    <t>Čerín</t>
  </si>
  <si>
    <t>Čerín 11</t>
  </si>
  <si>
    <t>28.12.2004</t>
  </si>
  <si>
    <t>SK60730800002</t>
  </si>
  <si>
    <t>00315176</t>
  </si>
  <si>
    <t>Obec Dúbrava</t>
  </si>
  <si>
    <t>SK56650500005</t>
  </si>
  <si>
    <t>00328308</t>
  </si>
  <si>
    <t>Obec Hrušov</t>
  </si>
  <si>
    <t>Hrušov</t>
  </si>
  <si>
    <t>Hrušov 5</t>
  </si>
  <si>
    <t>SK51721900001</t>
  </si>
  <si>
    <t>00649121</t>
  </si>
  <si>
    <t>Obec Kalonda</t>
  </si>
  <si>
    <t>Kalonda</t>
  </si>
  <si>
    <t>Mierová 104/67</t>
  </si>
  <si>
    <t>26.09.2019</t>
  </si>
  <si>
    <t>SK66650500008</t>
  </si>
  <si>
    <t>00317454</t>
  </si>
  <si>
    <t>Obec Lednica</t>
  </si>
  <si>
    <t>Lednica</t>
  </si>
  <si>
    <t>.</t>
  </si>
  <si>
    <t>26.11.2004</t>
  </si>
  <si>
    <t>SK60750900001</t>
  </si>
  <si>
    <t>00314633</t>
  </si>
  <si>
    <t>Obec Lomná</t>
  </si>
  <si>
    <t>Lomná</t>
  </si>
  <si>
    <t>Lomná 22</t>
  </si>
  <si>
    <t>07.08.2009</t>
  </si>
  <si>
    <t>SK58611700001</t>
  </si>
  <si>
    <t>00800210</t>
  </si>
  <si>
    <t>Obec Malé Dvorníky</t>
  </si>
  <si>
    <t>Malé Dvorníky</t>
  </si>
  <si>
    <t>Dunajskostredská 153</t>
  </si>
  <si>
    <t>10.03.2017</t>
  </si>
  <si>
    <t>SK53620600001</t>
  </si>
  <si>
    <t>00331716</t>
  </si>
  <si>
    <t>OBEC MALÉ TRAKANY</t>
  </si>
  <si>
    <t>Malé Trakany</t>
  </si>
  <si>
    <t>A.Petrika č.208</t>
  </si>
  <si>
    <t>27.02.2006</t>
  </si>
  <si>
    <t>SK66650500004</t>
  </si>
  <si>
    <t>00317519</t>
  </si>
  <si>
    <t>Obec Mestečko</t>
  </si>
  <si>
    <t xml:space="preserve"> Mestečko</t>
  </si>
  <si>
    <t>24.09.2004</t>
  </si>
  <si>
    <t>SK66630600003</t>
  </si>
  <si>
    <t>00311791</t>
  </si>
  <si>
    <t>Obec Moravské Lieskové</t>
  </si>
  <si>
    <t>Moravské Lieskové</t>
  </si>
  <si>
    <t>657</t>
  </si>
  <si>
    <t>08.11.2006</t>
  </si>
  <si>
    <t>SK66652100004</t>
  </si>
  <si>
    <t>00317608</t>
  </si>
  <si>
    <t>Obec Plevník - Drienové</t>
  </si>
  <si>
    <t>Plevník-Drienové</t>
  </si>
  <si>
    <t>255</t>
  </si>
  <si>
    <t>26.10.2021</t>
  </si>
  <si>
    <t>SK51010400030</t>
  </si>
  <si>
    <t>00320935</t>
  </si>
  <si>
    <t>OBEC PODHORIE</t>
  </si>
  <si>
    <t>Podhorie</t>
  </si>
  <si>
    <t>Podhorie 84</t>
  </si>
  <si>
    <t>22.11.2004</t>
  </si>
  <si>
    <t>SK51010400003</t>
  </si>
  <si>
    <t>00320943</t>
  </si>
  <si>
    <t>Obec Prenčov</t>
  </si>
  <si>
    <t>Prenčov</t>
  </si>
  <si>
    <t>Prenčov 300</t>
  </si>
  <si>
    <t>SK56650500011</t>
  </si>
  <si>
    <t>00318990</t>
  </si>
  <si>
    <t>Obec Ratková</t>
  </si>
  <si>
    <t>Ratková</t>
  </si>
  <si>
    <t>09.11.2004</t>
  </si>
  <si>
    <t>SK60010400011</t>
  </si>
  <si>
    <t>00316971</t>
  </si>
  <si>
    <t>Obec Turčianske Kľačany</t>
  </si>
  <si>
    <t>Turčianske Kľačany</t>
  </si>
  <si>
    <t>SK66721200002</t>
  </si>
  <si>
    <t>00311201</t>
  </si>
  <si>
    <t>Obec Uhrovec</t>
  </si>
  <si>
    <t>Uhrovec</t>
  </si>
  <si>
    <t>SNP 86/7</t>
  </si>
  <si>
    <t>SK58730500001</t>
  </si>
  <si>
    <t>00310107</t>
  </si>
  <si>
    <t>Obec Unín</t>
  </si>
  <si>
    <t>Unín</t>
  </si>
  <si>
    <t>Unín 332</t>
  </si>
  <si>
    <t>28.06.2004</t>
  </si>
  <si>
    <t>SK60731100015</t>
  </si>
  <si>
    <t>00315877</t>
  </si>
  <si>
    <t>Obec Vlachy</t>
  </si>
  <si>
    <t>Vlachy</t>
  </si>
  <si>
    <t>Vlachy 126</t>
  </si>
  <si>
    <t>SK51010400018</t>
  </si>
  <si>
    <t>36017272</t>
  </si>
  <si>
    <t>Obecná pálenica Králiky, spol. s r.o.</t>
  </si>
  <si>
    <t>Králiky</t>
  </si>
  <si>
    <t>Králická 96/48</t>
  </si>
  <si>
    <t>SK66650800021</t>
  </si>
  <si>
    <t>43905927</t>
  </si>
  <si>
    <t>OBECNÁ PREVÁDZKA LYSÁ,s.r.o.</t>
  </si>
  <si>
    <t>Lysá pod Makytou</t>
  </si>
  <si>
    <t>Lysá pod Makytou 1</t>
  </si>
  <si>
    <t>SK51750500001</t>
  </si>
  <si>
    <t>35665505</t>
  </si>
  <si>
    <t>Obecná prevádzka služieb</t>
  </si>
  <si>
    <t>Lukovištia</t>
  </si>
  <si>
    <t>SK56650500004</t>
  </si>
  <si>
    <t>31694357</t>
  </si>
  <si>
    <t>Obecná prevádzkáreň Hucín s.r.o.</t>
  </si>
  <si>
    <t>Hucín 96</t>
  </si>
  <si>
    <t>Obecný úrad</t>
  </si>
  <si>
    <t>SK66010400026</t>
  </si>
  <si>
    <t>31444971</t>
  </si>
  <si>
    <t>Obecný úrad Dolná Poruba - Pestovateľská pálenica spol. s r.o.</t>
  </si>
  <si>
    <t>Dolná Poruba 61</t>
  </si>
  <si>
    <t>21.10.2004</t>
  </si>
  <si>
    <t>SK62631100024</t>
  </si>
  <si>
    <t>44873425</t>
  </si>
  <si>
    <t>obnoviteľné zdroje, spol. s r.o.</t>
  </si>
  <si>
    <t>SK52742000065</t>
  </si>
  <si>
    <t>36731765</t>
  </si>
  <si>
    <t>OC PREŠOV, s.r.o.</t>
  </si>
  <si>
    <t>Gorkého 205/3</t>
  </si>
  <si>
    <t>SK62632300006</t>
  </si>
  <si>
    <t>31650139</t>
  </si>
  <si>
    <t>ODEVA, spol. s r.o., Lipany</t>
  </si>
  <si>
    <t>Lipany</t>
  </si>
  <si>
    <t>Kpt. Nálepku 4</t>
  </si>
  <si>
    <t>SK51611200028</t>
  </si>
  <si>
    <t>46274481</t>
  </si>
  <si>
    <t>OdriStav, s.r.o.</t>
  </si>
  <si>
    <t>Lučenecká cesta 2286</t>
  </si>
  <si>
    <t>SK52000800027</t>
  </si>
  <si>
    <t>00681300</t>
  </si>
  <si>
    <t>Odvoz a likvidácia odpadu a.s. v skratke: OLO a.s.</t>
  </si>
  <si>
    <t>Ivanská cesta 22</t>
  </si>
  <si>
    <t>SK62631200006</t>
  </si>
  <si>
    <t>45973164</t>
  </si>
  <si>
    <t>oekostrom Slovakia, s. r. o.</t>
  </si>
  <si>
    <t>SK60761300009</t>
  </si>
  <si>
    <t>36389030</t>
  </si>
  <si>
    <t>OFZ, a.s.</t>
  </si>
  <si>
    <t>Oravský Podzámok</t>
  </si>
  <si>
    <t>Široká 381</t>
  </si>
  <si>
    <t>SK60761300010</t>
  </si>
  <si>
    <t>SK60761300012</t>
  </si>
  <si>
    <t>SK60761300013</t>
  </si>
  <si>
    <t>SK60761300011</t>
  </si>
  <si>
    <t>SK58001700005</t>
  </si>
  <si>
    <t>44748850</t>
  </si>
  <si>
    <t>OG s.r.o.</t>
  </si>
  <si>
    <t>Kolónia 542</t>
  </si>
  <si>
    <t>28.06.2017</t>
  </si>
  <si>
    <t>SK58732300001</t>
  </si>
  <si>
    <t>SK52010400105</t>
  </si>
  <si>
    <t>35882468</t>
  </si>
  <si>
    <t>OHM, s.r.o.</t>
  </si>
  <si>
    <t>Handlovská 26</t>
  </si>
  <si>
    <t>27.07.2004</t>
  </si>
  <si>
    <t>SK58001800012</t>
  </si>
  <si>
    <t>31644945</t>
  </si>
  <si>
    <t>OIL JPM, s.r.o.</t>
  </si>
  <si>
    <t>Hodonínska cesta</t>
  </si>
  <si>
    <t>SK58732200002</t>
  </si>
  <si>
    <t>SK58731800001</t>
  </si>
  <si>
    <t>12.11.2018</t>
  </si>
  <si>
    <t>SK58732000002</t>
  </si>
  <si>
    <t>18.02.2020</t>
  </si>
  <si>
    <t>SK61822300001</t>
  </si>
  <si>
    <t>36538540</t>
  </si>
  <si>
    <t>OIL SLOVAKIA, spol.s r.o.</t>
  </si>
  <si>
    <t>Palackého 3</t>
  </si>
  <si>
    <t>SK61822300002</t>
  </si>
  <si>
    <t>SK56522000005</t>
  </si>
  <si>
    <t>47225467</t>
  </si>
  <si>
    <t>oils4cars s.r.o.</t>
  </si>
  <si>
    <t>21.05.2020</t>
  </si>
  <si>
    <t>SK56521700002</t>
  </si>
  <si>
    <t>28.03.2017</t>
  </si>
  <si>
    <t>SK52741900008</t>
  </si>
  <si>
    <t>OKD, a.s.</t>
  </si>
  <si>
    <t>Stonava</t>
  </si>
  <si>
    <t>Stonava 1077</t>
  </si>
  <si>
    <t>10.04.2019</t>
  </si>
  <si>
    <t>SK60631200018</t>
  </si>
  <si>
    <t>36389366</t>
  </si>
  <si>
    <t>OKER, s.r.o.</t>
  </si>
  <si>
    <t>Kollárova 90</t>
  </si>
  <si>
    <t>SK58000800044</t>
  </si>
  <si>
    <t>00170674</t>
  </si>
  <si>
    <t>Okresné stavebné bytové družstvo, Dunajská Streda</t>
  </si>
  <si>
    <t>Kúpeľná 33</t>
  </si>
  <si>
    <t>28.07.2008</t>
  </si>
  <si>
    <t>SK52001000092</t>
  </si>
  <si>
    <t>45687862</t>
  </si>
  <si>
    <t>OKTE, a.s.</t>
  </si>
  <si>
    <t>SK66010400002</t>
  </si>
  <si>
    <t>36380547</t>
  </si>
  <si>
    <t>OLD HEROLD, s.r.o.</t>
  </si>
  <si>
    <t>Bratislavská 36</t>
  </si>
  <si>
    <t>SK66731200014</t>
  </si>
  <si>
    <t>13.07.2012</t>
  </si>
  <si>
    <t>SK52002100029</t>
  </si>
  <si>
    <t>52425134</t>
  </si>
  <si>
    <t>Old Master s. r. o.</t>
  </si>
  <si>
    <t>Drozdia 4463/50</t>
  </si>
  <si>
    <t>13.07.2021</t>
  </si>
  <si>
    <t>SK66672300004</t>
  </si>
  <si>
    <t>51174961</t>
  </si>
  <si>
    <t>OLI ONE s.r.o.</t>
  </si>
  <si>
    <t>Hečkova 1199/30</t>
  </si>
  <si>
    <t>SK61001100023</t>
  </si>
  <si>
    <t>31348424</t>
  </si>
  <si>
    <t>OLIGO DVORY, spol. s r.o.</t>
  </si>
  <si>
    <t>Hlboká cesta 1987</t>
  </si>
  <si>
    <t>SK52001800006</t>
  </si>
  <si>
    <t>46854347</t>
  </si>
  <si>
    <t>Oliway, s.r.o.</t>
  </si>
  <si>
    <t>Bratislava - Dúbravka</t>
  </si>
  <si>
    <t>Ľuda Zúbka   3167/13</t>
  </si>
  <si>
    <t>13.03.2018</t>
  </si>
  <si>
    <t>SK52742300145</t>
  </si>
  <si>
    <t>SK60781700001</t>
  </si>
  <si>
    <t>36441139</t>
  </si>
  <si>
    <t>OM Trading, s.r.o.</t>
  </si>
  <si>
    <t>Bytčická 89</t>
  </si>
  <si>
    <t>SK52742300075</t>
  </si>
  <si>
    <t>50299964</t>
  </si>
  <si>
    <t>OMA CZ Slovakia, s. r. o.</t>
  </si>
  <si>
    <t>SK52742300083</t>
  </si>
  <si>
    <t>SK58000900008</t>
  </si>
  <si>
    <t>44351313</t>
  </si>
  <si>
    <t>OMEGA Z, s.r.o.</t>
  </si>
  <si>
    <t>Z. Kodálya 787/6</t>
  </si>
  <si>
    <t>05.08.2009</t>
  </si>
  <si>
    <t>SK58712300009</t>
  </si>
  <si>
    <t>SK58712300005</t>
  </si>
  <si>
    <t>03.02.2023</t>
  </si>
  <si>
    <t>SK52741500008</t>
  </si>
  <si>
    <t>47919116</t>
  </si>
  <si>
    <t>OMNI Energy s. r. o.</t>
  </si>
  <si>
    <t>Medveďovej 17</t>
  </si>
  <si>
    <t>SK52001400060</t>
  </si>
  <si>
    <t>SK58741100009</t>
  </si>
  <si>
    <t>36272698</t>
  </si>
  <si>
    <t>OMPRO SK, spol. s r.o</t>
  </si>
  <si>
    <t>Štúrova 34</t>
  </si>
  <si>
    <t>SK52741600001</t>
  </si>
  <si>
    <t>OMV Gas Marketing &amp; Trading GmbH</t>
  </si>
  <si>
    <t>Trabrennstraße 6-8</t>
  </si>
  <si>
    <t>SK52010400002</t>
  </si>
  <si>
    <t>00604381</t>
  </si>
  <si>
    <t>OMV Slovensko, s.r.o.</t>
  </si>
  <si>
    <t>Einsteinova 25</t>
  </si>
  <si>
    <t>26.04.2004</t>
  </si>
  <si>
    <t>SK62632100006</t>
  </si>
  <si>
    <t>35096624</t>
  </si>
  <si>
    <t>Ondrej Hallay</t>
  </si>
  <si>
    <t>Červená Voda</t>
  </si>
  <si>
    <t>Červená Voda 126</t>
  </si>
  <si>
    <t>SK51611100009</t>
  </si>
  <si>
    <t>17996058</t>
  </si>
  <si>
    <t>Ondrej Holík</t>
  </si>
  <si>
    <t>Očová</t>
  </si>
  <si>
    <t>J.R.Poničana 818/105</t>
  </si>
  <si>
    <t>SK51611100008</t>
  </si>
  <si>
    <t>37827740</t>
  </si>
  <si>
    <t>Ondrej Holík ml.</t>
  </si>
  <si>
    <t>J.R. Poničana 818/105</t>
  </si>
  <si>
    <t>SK51641300005</t>
  </si>
  <si>
    <t>43223257</t>
  </si>
  <si>
    <t>Ondrej Skubák - Obchod s ekologickým palivom</t>
  </si>
  <si>
    <t>Polomka</t>
  </si>
  <si>
    <t>Janka Kráľa 852/48</t>
  </si>
  <si>
    <t>18.03.2013</t>
  </si>
  <si>
    <t>SK61631600001</t>
  </si>
  <si>
    <t>44531389</t>
  </si>
  <si>
    <t>Ondrej Števanka ZPMS ENEKO MVE lokalita Podlužany 226, s.r.o.</t>
  </si>
  <si>
    <t>Kovarce</t>
  </si>
  <si>
    <t>Parková 433</t>
  </si>
  <si>
    <t>13.12.2016</t>
  </si>
  <si>
    <t>SK52742300098</t>
  </si>
  <si>
    <t>46896961</t>
  </si>
  <si>
    <t>One More, s. r. o.</t>
  </si>
  <si>
    <t xml:space="preserve">Priehradná 11 </t>
  </si>
  <si>
    <t>SK52001300008</t>
  </si>
  <si>
    <t>07.03.2013</t>
  </si>
  <si>
    <t>SK52742300097</t>
  </si>
  <si>
    <t>SK52741600016</t>
  </si>
  <si>
    <t>ONICO ENERGIA SPÓLKA Z OGRANICZONA ODPOWIEDZIALNOŚCIA SPÓLKA KOMANDYTOWO-AKCYJNA</t>
  </si>
  <si>
    <t>VARŠAVA</t>
  </si>
  <si>
    <t>ul. FLORY 3/4</t>
  </si>
  <si>
    <t>15.06.2016</t>
  </si>
  <si>
    <t>SK56640800002</t>
  </si>
  <si>
    <t>31682782</t>
  </si>
  <si>
    <t>Opta Minerals (Kosice) a.s.</t>
  </si>
  <si>
    <t>Vstupný areál U. S. Steel</t>
  </si>
  <si>
    <t>SK52741600029</t>
  </si>
  <si>
    <t>44337248</t>
  </si>
  <si>
    <t>Optifin Energo, s.r.o.</t>
  </si>
  <si>
    <t>Rusovská cesta 1</t>
  </si>
  <si>
    <t>SK52741600030</t>
  </si>
  <si>
    <t>SK66671200009</t>
  </si>
  <si>
    <t>36326089</t>
  </si>
  <si>
    <t>OQEMA, s.r.o.</t>
  </si>
  <si>
    <t>J. Kalinčiaka 5</t>
  </si>
  <si>
    <t>SK66672300005</t>
  </si>
  <si>
    <t>SK60761300014</t>
  </si>
  <si>
    <t>36672254</t>
  </si>
  <si>
    <t>Oravská vodárenská spoločnosť, a.s. alebo v skratke OVS, a.s.</t>
  </si>
  <si>
    <t>Bysterecká 2180</t>
  </si>
  <si>
    <t>SK60762000003</t>
  </si>
  <si>
    <t>SK61001800006</t>
  </si>
  <si>
    <t>46626263</t>
  </si>
  <si>
    <t>Organica s.r.o.</t>
  </si>
  <si>
    <t>Štefánikova trieda 9</t>
  </si>
  <si>
    <t>20.06.2018</t>
  </si>
  <si>
    <t>SK52742300146</t>
  </si>
  <si>
    <t>50361651</t>
  </si>
  <si>
    <t>Orient SG, s.r.o.</t>
  </si>
  <si>
    <t>Bajkalská 5/C</t>
  </si>
  <si>
    <t>SK62731200018</t>
  </si>
  <si>
    <t>31729029</t>
  </si>
  <si>
    <t>ORIN Poprad, s.r.o.</t>
  </si>
  <si>
    <t>Nám. sv. Egídia 60</t>
  </si>
  <si>
    <t>SK52742300023</t>
  </si>
  <si>
    <t>35777087</t>
  </si>
  <si>
    <t>ORLEN Unipetrol Slovakia s. r. o.</t>
  </si>
  <si>
    <t>Kalinčiakova 14083/33A</t>
  </si>
  <si>
    <t>SK52742300022</t>
  </si>
  <si>
    <t>SK52000500023</t>
  </si>
  <si>
    <t>19.12.2005</t>
  </si>
  <si>
    <t>SK51641200011</t>
  </si>
  <si>
    <t>Ornth Jozef, Ing.</t>
  </si>
  <si>
    <t>Osloboditeľov 27/36</t>
  </si>
  <si>
    <t>SK66671900003</t>
  </si>
  <si>
    <t>52499715</t>
  </si>
  <si>
    <t>OSČ MONČEK s. r. o.</t>
  </si>
  <si>
    <t>Nadjazdová 2</t>
  </si>
  <si>
    <t>14.10.2019</t>
  </si>
  <si>
    <t>SK58001900006</t>
  </si>
  <si>
    <t>17543495</t>
  </si>
  <si>
    <t>Oskár Banák OBCHOD S PALIVAMI</t>
  </si>
  <si>
    <t>Nábrežie Andreja Hlinku 69/27</t>
  </si>
  <si>
    <t>10.09.2019</t>
  </si>
  <si>
    <t>SK52741100029</t>
  </si>
  <si>
    <t>44608144</t>
  </si>
  <si>
    <t>OSKAR 1 s. r. o.</t>
  </si>
  <si>
    <t>16.03.2011</t>
  </si>
  <si>
    <t>SK53642300003</t>
  </si>
  <si>
    <t>31707751</t>
  </si>
  <si>
    <t>Ostrožovič spol. s r.o.</t>
  </si>
  <si>
    <t>Nižná 233</t>
  </si>
  <si>
    <t>SK53642300002</t>
  </si>
  <si>
    <t>SK53641700002</t>
  </si>
  <si>
    <t>SK60731200016</t>
  </si>
  <si>
    <t>Otčenáš Ján, Ing.</t>
  </si>
  <si>
    <t>Kurucká 518/39</t>
  </si>
  <si>
    <t>SK66652200002</t>
  </si>
  <si>
    <t>31721141</t>
  </si>
  <si>
    <t>OTO SYSTEM, s.r.o.</t>
  </si>
  <si>
    <t>Podskalie</t>
  </si>
  <si>
    <t>SK66002100004</t>
  </si>
  <si>
    <t>45952540</t>
  </si>
  <si>
    <t>OTTIMA s. r. o.</t>
  </si>
  <si>
    <t>Smetanova   1649/1</t>
  </si>
  <si>
    <t>02.08.2021</t>
  </si>
  <si>
    <t>SK61550900006</t>
  </si>
  <si>
    <t>11900962</t>
  </si>
  <si>
    <t>Ottó Fördős - F &amp; F</t>
  </si>
  <si>
    <t>Rábska 3164</t>
  </si>
  <si>
    <t>16.07.2009</t>
  </si>
  <si>
    <t>SK51002000001</t>
  </si>
  <si>
    <t>44041705</t>
  </si>
  <si>
    <t>OUTDOORS, s. r. o.</t>
  </si>
  <si>
    <t>Kyjevské námestie 14857/10</t>
  </si>
  <si>
    <t>SK60632300003</t>
  </si>
  <si>
    <t>36789895</t>
  </si>
  <si>
    <t>OZEX, s.r.o.</t>
  </si>
  <si>
    <t>Krpeľany</t>
  </si>
  <si>
    <t>Štefánikova 40/1</t>
  </si>
  <si>
    <t>SK60632300002</t>
  </si>
  <si>
    <t>SK51751200001</t>
  </si>
  <si>
    <t>31721974</t>
  </si>
  <si>
    <t>P M, s.r.o.</t>
  </si>
  <si>
    <t>SK52742000018</t>
  </si>
  <si>
    <t>SK52742000019</t>
  </si>
  <si>
    <t>SK51001700013</t>
  </si>
  <si>
    <t>36634361</t>
  </si>
  <si>
    <t>P O I M E X s.r.o.</t>
  </si>
  <si>
    <t>Nenince</t>
  </si>
  <si>
    <t>Hlavná 526</t>
  </si>
  <si>
    <t>SK52001400048</t>
  </si>
  <si>
    <t>47695421</t>
  </si>
  <si>
    <t>P R O B U G A S a. s.</t>
  </si>
  <si>
    <t>Nám. 1. mája 18</t>
  </si>
  <si>
    <t>04.11.2014</t>
  </si>
  <si>
    <t>SK52002200037</t>
  </si>
  <si>
    <t>50022164</t>
  </si>
  <si>
    <t>PACHO MATRTAJ Z HYBE, s.r.o.</t>
  </si>
  <si>
    <t>Kapitulská 6</t>
  </si>
  <si>
    <t>25.11.2022</t>
  </si>
  <si>
    <t>SK61551100004</t>
  </si>
  <si>
    <t>37556983</t>
  </si>
  <si>
    <t>PaedDr. Perla Pappová - PERLA</t>
  </si>
  <si>
    <t>Kravany nad Dunajom</t>
  </si>
  <si>
    <t>Poštová 297</t>
  </si>
  <si>
    <t>SK66721400002</t>
  </si>
  <si>
    <t>47571756</t>
  </si>
  <si>
    <t>PAL - MIR s.r.o.</t>
  </si>
  <si>
    <t>Biskupice 150</t>
  </si>
  <si>
    <t>02.12.2014</t>
  </si>
  <si>
    <t>SK60691000009</t>
  </si>
  <si>
    <t>45640033</t>
  </si>
  <si>
    <t>Pálenica FRANEK, s.r.o.</t>
  </si>
  <si>
    <t>M. R. Štefánika 403/19</t>
  </si>
  <si>
    <t>10.09.2010</t>
  </si>
  <si>
    <t>SK51611400005</t>
  </si>
  <si>
    <t>47664096</t>
  </si>
  <si>
    <t>Pálenica HONT s.r.o.</t>
  </si>
  <si>
    <t>Hontianske Moravce</t>
  </si>
  <si>
    <t>Rozmarínová 251/1</t>
  </si>
  <si>
    <t>SK52002100038</t>
  </si>
  <si>
    <t>53554523</t>
  </si>
  <si>
    <t>Pálenica Hrádok,s.r.o.</t>
  </si>
  <si>
    <t>Trenčianská   56/b</t>
  </si>
  <si>
    <t>18.08.2021</t>
  </si>
  <si>
    <t>SK52002100040</t>
  </si>
  <si>
    <t>SK56521100011</t>
  </si>
  <si>
    <t>46040064</t>
  </si>
  <si>
    <t>PÁLENICA HUDÁK MYSLAVA, s.r.o.</t>
  </si>
  <si>
    <t>Košice - Myslava</t>
  </si>
  <si>
    <t>Na Kope 32</t>
  </si>
  <si>
    <t>SK51721200008</t>
  </si>
  <si>
    <t>46693424</t>
  </si>
  <si>
    <t>Pálenica Ján Vančo s.r.o.</t>
  </si>
  <si>
    <t>Tolstého 12</t>
  </si>
  <si>
    <t>SK58712100001</t>
  </si>
  <si>
    <t>52495191</t>
  </si>
  <si>
    <t>Pálenica Jelka s. r. o.</t>
  </si>
  <si>
    <t>Jelka</t>
  </si>
  <si>
    <t>Vŕbová 1080/51</t>
  </si>
  <si>
    <t>13.01.2021</t>
  </si>
  <si>
    <t>SK61650700008</t>
  </si>
  <si>
    <t>36771791</t>
  </si>
  <si>
    <t>Pálenica Jelšovce s.r.o.</t>
  </si>
  <si>
    <t>Jelšovce</t>
  </si>
  <si>
    <t>Jelšovce 240</t>
  </si>
  <si>
    <t>10.08.2007</t>
  </si>
  <si>
    <t>SK66670500007</t>
  </si>
  <si>
    <t>36298328</t>
  </si>
  <si>
    <t>Pálenica JOST, s. r. o.</t>
  </si>
  <si>
    <t>Riečna 442</t>
  </si>
  <si>
    <t>23.11.2004</t>
  </si>
  <si>
    <t>SK61001500007</t>
  </si>
  <si>
    <t>36825824</t>
  </si>
  <si>
    <t>Pálenica Karkó s.r.o.</t>
  </si>
  <si>
    <t>Búč</t>
  </si>
  <si>
    <t>Búč 142</t>
  </si>
  <si>
    <t>SK61551500001</t>
  </si>
  <si>
    <t>SK58731900003</t>
  </si>
  <si>
    <t>52357376</t>
  </si>
  <si>
    <t>Pálenica Klvač, s. r. o.</t>
  </si>
  <si>
    <t>Sobotište</t>
  </si>
  <si>
    <t>Sobotište 441</t>
  </si>
  <si>
    <t>18.10.2019</t>
  </si>
  <si>
    <t>SK66650500005</t>
  </si>
  <si>
    <t>00616389</t>
  </si>
  <si>
    <t>PÁLENICA KORČEK a spol. s.r.o.</t>
  </si>
  <si>
    <t>Nimnica</t>
  </si>
  <si>
    <t>Nimnica 175</t>
  </si>
  <si>
    <t>27.09.2004</t>
  </si>
  <si>
    <t>SK60781600007</t>
  </si>
  <si>
    <t>46832173</t>
  </si>
  <si>
    <t>Pálenica Kriváň s.r.o.</t>
  </si>
  <si>
    <t>Stráža</t>
  </si>
  <si>
    <t>02.12.2016</t>
  </si>
  <si>
    <t>SK60691100037</t>
  </si>
  <si>
    <t>46264299</t>
  </si>
  <si>
    <t>Pálenica Kysuce s.r.o.</t>
  </si>
  <si>
    <t>Kukučínova 286/2</t>
  </si>
  <si>
    <t>09.12.2011</t>
  </si>
  <si>
    <t>SK61822100004</t>
  </si>
  <si>
    <t>53643763</t>
  </si>
  <si>
    <t>Pálenica Lehota s.r.o.</t>
  </si>
  <si>
    <t>Lehota</t>
  </si>
  <si>
    <t>Lehota 716</t>
  </si>
  <si>
    <t>31.08.2021</t>
  </si>
  <si>
    <t>SK51721400003</t>
  </si>
  <si>
    <t>46824138</t>
  </si>
  <si>
    <t>Pálenica Ľuboreč s.r.o.</t>
  </si>
  <si>
    <t>Ľuboreč</t>
  </si>
  <si>
    <t>Ľuboreč 65</t>
  </si>
  <si>
    <t>23.10.2014</t>
  </si>
  <si>
    <t>SK66731000002</t>
  </si>
  <si>
    <t>45533245</t>
  </si>
  <si>
    <t>Pálenica Motešice, s.r.o.</t>
  </si>
  <si>
    <t>Motešice</t>
  </si>
  <si>
    <t>Dolné Motešice 293</t>
  </si>
  <si>
    <t>02.09.2010</t>
  </si>
  <si>
    <t>SK66711200003</t>
  </si>
  <si>
    <t>45480125</t>
  </si>
  <si>
    <t>Pálenica pod Hôrkou s. r. o.</t>
  </si>
  <si>
    <t>Košeca</t>
  </si>
  <si>
    <t>Sadová 179/97</t>
  </si>
  <si>
    <t>22.06.2012</t>
  </si>
  <si>
    <t>SK66632100002</t>
  </si>
  <si>
    <t>53341147</t>
  </si>
  <si>
    <t>PÁLENICA POTÚČEK s. r. o.</t>
  </si>
  <si>
    <t>Myjavská   465/24</t>
  </si>
  <si>
    <t>16.02.2021</t>
  </si>
  <si>
    <t>SK66651900001</t>
  </si>
  <si>
    <t>48207985</t>
  </si>
  <si>
    <t>PÁLENICA PREDMIER, s. r. o.</t>
  </si>
  <si>
    <t>Predmier</t>
  </si>
  <si>
    <t>Predmier 518</t>
  </si>
  <si>
    <t>SK66671500003</t>
  </si>
  <si>
    <t>48051381</t>
  </si>
  <si>
    <t>Pálenica Prievidza s.r.o.</t>
  </si>
  <si>
    <t>Ružičkova 678/44B</t>
  </si>
  <si>
    <t>21.10.2015</t>
  </si>
  <si>
    <t>SK52002100007</t>
  </si>
  <si>
    <t>53073894</t>
  </si>
  <si>
    <t>Pálenica Rohožník</t>
  </si>
  <si>
    <t>Martákovej 3156/3</t>
  </si>
  <si>
    <t>15.04.2021</t>
  </si>
  <si>
    <t>SK60691000001</t>
  </si>
  <si>
    <t>44872992</t>
  </si>
  <si>
    <t>PÁLENICA ROSINA s.r.o.</t>
  </si>
  <si>
    <t>Rosina 873</t>
  </si>
  <si>
    <t>07.01.2010</t>
  </si>
  <si>
    <t>SK62732000011</t>
  </si>
  <si>
    <t>51783878</t>
  </si>
  <si>
    <t>Pálenica Rusnák s. r. o.</t>
  </si>
  <si>
    <t>Záhradná 316/32</t>
  </si>
  <si>
    <t>SK58712100003</t>
  </si>
  <si>
    <t>52576086</t>
  </si>
  <si>
    <t>PÁLENICA SÁNDOR - Trstice s.r.o.</t>
  </si>
  <si>
    <t>SK61821500002</t>
  </si>
  <si>
    <t>47945699</t>
  </si>
  <si>
    <t>Pálenica Skýcov, s.r.o.</t>
  </si>
  <si>
    <t>Skýcov</t>
  </si>
  <si>
    <t>Mierová 364</t>
  </si>
  <si>
    <t>SK51002000003</t>
  </si>
  <si>
    <t>52140831</t>
  </si>
  <si>
    <t>Pálenica Sv. Urban s.r.o.</t>
  </si>
  <si>
    <t>Kriváň</t>
  </si>
  <si>
    <t>Kriváň 520</t>
  </si>
  <si>
    <t>27.02.2020</t>
  </si>
  <si>
    <t>SK51722000011</t>
  </si>
  <si>
    <t>SK62651300005</t>
  </si>
  <si>
    <t>46751696</t>
  </si>
  <si>
    <t>Pálenica Šandal, s.r.o.</t>
  </si>
  <si>
    <t>Šandal</t>
  </si>
  <si>
    <t>21.10.2013</t>
  </si>
  <si>
    <t>SK56521400003</t>
  </si>
  <si>
    <t>47698675</t>
  </si>
  <si>
    <t>Pálenica Šarišské Bohdanovce s.r.o.</t>
  </si>
  <si>
    <t>Tyršovo Nábrežie 1682/11</t>
  </si>
  <si>
    <t>22.09.2014</t>
  </si>
  <si>
    <t>SK60010400032</t>
  </si>
  <si>
    <t>31596975</t>
  </si>
  <si>
    <t>Pálenica Štiavnik, s.r.o.</t>
  </si>
  <si>
    <t>Štiavnik</t>
  </si>
  <si>
    <t>29.10.2004</t>
  </si>
  <si>
    <t>SK58741900002</t>
  </si>
  <si>
    <t>51936496</t>
  </si>
  <si>
    <t>Pálenica Šúrovce s.r.o.</t>
  </si>
  <si>
    <t>Seredská 58</t>
  </si>
  <si>
    <t>SK66651100020</t>
  </si>
  <si>
    <t>46226281</t>
  </si>
  <si>
    <t>Pálenica u Drienikov, s. r. o.</t>
  </si>
  <si>
    <t>Lysá pod Makytou 114</t>
  </si>
  <si>
    <t>30.09.2011</t>
  </si>
  <si>
    <t>SK66001700004</t>
  </si>
  <si>
    <t>SK61632200001</t>
  </si>
  <si>
    <t>53370317</t>
  </si>
  <si>
    <t>Pálenica u GOGU, s. r. o.</t>
  </si>
  <si>
    <t>Horné Obdokovce</t>
  </si>
  <si>
    <t>24.11.2022</t>
  </si>
  <si>
    <t>SK58731900002</t>
  </si>
  <si>
    <t>52457001</t>
  </si>
  <si>
    <t>Pálenica u Tatka s.r.o.</t>
  </si>
  <si>
    <t>Jesenského 1016/5</t>
  </si>
  <si>
    <t>18.09.2019</t>
  </si>
  <si>
    <t>SK58002000008</t>
  </si>
  <si>
    <t>09.09.2020</t>
  </si>
  <si>
    <t>SK66710500003</t>
  </si>
  <si>
    <t>31615848</t>
  </si>
  <si>
    <t>Pálenica, verejná obchodná spoločnosť</t>
  </si>
  <si>
    <t>Tuchyňa 152</t>
  </si>
  <si>
    <t>07.09.2004</t>
  </si>
  <si>
    <t>SK66650500006</t>
  </si>
  <si>
    <t>36301981</t>
  </si>
  <si>
    <t>Pálenica Vieska, s.r.o.</t>
  </si>
  <si>
    <t>Vieska 107</t>
  </si>
  <si>
    <t>SK62621100007</t>
  </si>
  <si>
    <t>45257426</t>
  </si>
  <si>
    <t>PÁLENICA VO VTÁČOM ÚDOLÍ s.r.o.</t>
  </si>
  <si>
    <t>Porúbka</t>
  </si>
  <si>
    <t>Porúbka 54</t>
  </si>
  <si>
    <t>05.08.2011</t>
  </si>
  <si>
    <t>SK62621100008</t>
  </si>
  <si>
    <t>SK62652100001</t>
  </si>
  <si>
    <t>53125657</t>
  </si>
  <si>
    <t>Pálenica ZBREHOVICA na vŕšku, s. r. o.</t>
  </si>
  <si>
    <t>Vaniškovce</t>
  </si>
  <si>
    <t>08.04.2021</t>
  </si>
  <si>
    <t>SK62632000005</t>
  </si>
  <si>
    <t>52507688</t>
  </si>
  <si>
    <t>Pálenička HRABKOV, s.r.o.</t>
  </si>
  <si>
    <t>Chminianska Nová Ves</t>
  </si>
  <si>
    <t>Hrabkov 10</t>
  </si>
  <si>
    <t>24.07.2020</t>
  </si>
  <si>
    <t>SK66670800010</t>
  </si>
  <si>
    <t>31580530</t>
  </si>
  <si>
    <t>PALIMPEX, spol. s r.o.</t>
  </si>
  <si>
    <t>Murgaša 1</t>
  </si>
  <si>
    <t>SK60000900006</t>
  </si>
  <si>
    <t>35775599</t>
  </si>
  <si>
    <t>Palírna U Zeleného stromu Slovakia, s.r.o.</t>
  </si>
  <si>
    <t>Aleja Slobody 15</t>
  </si>
  <si>
    <t>SK56000800005</t>
  </si>
  <si>
    <t>36187224</t>
  </si>
  <si>
    <t>Palivá a stavebniny, a.s.</t>
  </si>
  <si>
    <t>Floriánska 16</t>
  </si>
  <si>
    <t>02.04.2008</t>
  </si>
  <si>
    <t>SK61821600004</t>
  </si>
  <si>
    <t>47699035</t>
  </si>
  <si>
    <t>PALIVÁ DUBIS s.r.o.</t>
  </si>
  <si>
    <t>10.05.2016</t>
  </si>
  <si>
    <t>SK62720800001</t>
  </si>
  <si>
    <t>36506052</t>
  </si>
  <si>
    <t>PALIVÁ HK, spol. s r.o.</t>
  </si>
  <si>
    <t>Malý Lipník</t>
  </si>
  <si>
    <t>SK51640800002</t>
  </si>
  <si>
    <t>36024201</t>
  </si>
  <si>
    <t>PALIVO - impex, uhoľné sklady, s.r.o.</t>
  </si>
  <si>
    <t>Zvolenská cesta 21</t>
  </si>
  <si>
    <t>11.03.2008</t>
  </si>
  <si>
    <t>SK52001600036</t>
  </si>
  <si>
    <t>46818481</t>
  </si>
  <si>
    <t>PALK, a. s.</t>
  </si>
  <si>
    <t>Prostredná 13/49</t>
  </si>
  <si>
    <t>31.10.2016</t>
  </si>
  <si>
    <t>SK52742300011</t>
  </si>
  <si>
    <t>SK56001000010</t>
  </si>
  <si>
    <t>Palko Juraj, Ing.</t>
  </si>
  <si>
    <t>Košice-Barca</t>
  </si>
  <si>
    <t>Niklová 1313/5</t>
  </si>
  <si>
    <t>SK52741100009</t>
  </si>
  <si>
    <t>36205931</t>
  </si>
  <si>
    <t>Palm Corp s.r.o.</t>
  </si>
  <si>
    <t>Framborská 12</t>
  </si>
  <si>
    <t>SK62652300001</t>
  </si>
  <si>
    <t>44465963</t>
  </si>
  <si>
    <t>PAMIROL, s. r. o.</t>
  </si>
  <si>
    <t>Bardejovská 220</t>
  </si>
  <si>
    <t>SK66711300004</t>
  </si>
  <si>
    <t>36011011</t>
  </si>
  <si>
    <t>PAMIZ, s.r.o.</t>
  </si>
  <si>
    <t>411</t>
  </si>
  <si>
    <t>SK58001600009</t>
  </si>
  <si>
    <t>47343630</t>
  </si>
  <si>
    <t>Papi Trade s.r.o.</t>
  </si>
  <si>
    <t>Matúškovo</t>
  </si>
  <si>
    <t>616</t>
  </si>
  <si>
    <t>15.12.2016</t>
  </si>
  <si>
    <t>SK58711800001</t>
  </si>
  <si>
    <t>Pappová Alžbeta</t>
  </si>
  <si>
    <t>14.08.2018</t>
  </si>
  <si>
    <t>SK60001300006</t>
  </si>
  <si>
    <t>45996962</t>
  </si>
  <si>
    <t>Paprisvet, s.r.o.</t>
  </si>
  <si>
    <t>Likavka 228</t>
  </si>
  <si>
    <t>18.11.2013</t>
  </si>
  <si>
    <t>SK61010400028</t>
  </si>
  <si>
    <t>36526606</t>
  </si>
  <si>
    <t>PARAPETROL a.s.</t>
  </si>
  <si>
    <t>Štefánikova 15</t>
  </si>
  <si>
    <t>SK61001400007</t>
  </si>
  <si>
    <t>47585919</t>
  </si>
  <si>
    <t>PARR s.r.o.</t>
  </si>
  <si>
    <t>Fraňa Mojtu 14</t>
  </si>
  <si>
    <t>SK66670800009</t>
  </si>
  <si>
    <t>36307530</t>
  </si>
  <si>
    <t>PASPOL SK, spol. s r.o.</t>
  </si>
  <si>
    <t>Pravenec</t>
  </si>
  <si>
    <t>420</t>
  </si>
  <si>
    <t>19.06.2008</t>
  </si>
  <si>
    <t>SK61001200049</t>
  </si>
  <si>
    <t>31437389</t>
  </si>
  <si>
    <t>PASTORKALT a.s.</t>
  </si>
  <si>
    <t>Považská 26</t>
  </si>
  <si>
    <t>SK56001000011</t>
  </si>
  <si>
    <t>45711585</t>
  </si>
  <si>
    <t>PASYMA s.r.o.</t>
  </si>
  <si>
    <t>Rampová 3</t>
  </si>
  <si>
    <t>SK62651800001</t>
  </si>
  <si>
    <t>36456365</t>
  </si>
  <si>
    <t>PAVANNA, spol. s r.o.</t>
  </si>
  <si>
    <t>J. Gagarina   262/17</t>
  </si>
  <si>
    <t>SK58000800019</t>
  </si>
  <si>
    <t>30911265</t>
  </si>
  <si>
    <t>Pavel Gútai - Obchod s palivami a stavebninami</t>
  </si>
  <si>
    <t>Lehnice, Časť Kolónia</t>
  </si>
  <si>
    <t>29.05.2008</t>
  </si>
  <si>
    <t>SK58000800043</t>
  </si>
  <si>
    <t>33815101</t>
  </si>
  <si>
    <t>Pavel Rybnikár - DEMONT - KOVO nákup a predaj</t>
  </si>
  <si>
    <t>Sobotište 212</t>
  </si>
  <si>
    <t>23.07.2008</t>
  </si>
  <si>
    <t>SK62621200003</t>
  </si>
  <si>
    <t>36517569</t>
  </si>
  <si>
    <t>PAVEX s.r.o.</t>
  </si>
  <si>
    <t>Topoľovka</t>
  </si>
  <si>
    <t>Topoľovka - hospodársky dvor</t>
  </si>
  <si>
    <t>SK66672300003</t>
  </si>
  <si>
    <t>46669124</t>
  </si>
  <si>
    <t>Pavla trade, s. r. o.</t>
  </si>
  <si>
    <t>Košovská cesta 28</t>
  </si>
  <si>
    <t>SK66651500009</t>
  </si>
  <si>
    <t>48025437</t>
  </si>
  <si>
    <t>PAVLÍK - VESPA s.r.o.</t>
  </si>
  <si>
    <t>Orlové   170</t>
  </si>
  <si>
    <t>SK66650800019</t>
  </si>
  <si>
    <t>17969271</t>
  </si>
  <si>
    <t>Pavol Fapšo - SOČ - S</t>
  </si>
  <si>
    <t>Prečín</t>
  </si>
  <si>
    <t>Zemianska Závada 76</t>
  </si>
  <si>
    <t>SK66632300003</t>
  </si>
  <si>
    <t>11873299</t>
  </si>
  <si>
    <t>Pavol Ferianec FEPA</t>
  </si>
  <si>
    <t>Brezovská 448/20</t>
  </si>
  <si>
    <t>SK53612000008</t>
  </si>
  <si>
    <t>44270810</t>
  </si>
  <si>
    <t>Pavol Ihnát s.r.o.</t>
  </si>
  <si>
    <t>Poruba pod Vihorlatom</t>
  </si>
  <si>
    <t>24.08.2020</t>
  </si>
  <si>
    <t>SK60002000001</t>
  </si>
  <si>
    <t>33349860</t>
  </si>
  <si>
    <t>Pavol Král, Kral Consulting</t>
  </si>
  <si>
    <t>Janka Kráľa 8373/5</t>
  </si>
  <si>
    <t>16.04.2020</t>
  </si>
  <si>
    <t>SK60651300004</t>
  </si>
  <si>
    <t>35225165</t>
  </si>
  <si>
    <t>Pavol Pastorek - DENO</t>
  </si>
  <si>
    <t>Zákopčie</t>
  </si>
  <si>
    <t>U Kľukov 971</t>
  </si>
  <si>
    <t>30.05.2013</t>
  </si>
  <si>
    <t>SK66001800001</t>
  </si>
  <si>
    <t>36319422</t>
  </si>
  <si>
    <t>Pawal, s.r.o.</t>
  </si>
  <si>
    <t>Tallerova 4</t>
  </si>
  <si>
    <t>30.04.2018</t>
  </si>
  <si>
    <t>SK52741100036</t>
  </si>
  <si>
    <t>44283911</t>
  </si>
  <si>
    <t>PB Tau s. r. o.</t>
  </si>
  <si>
    <t>SK52000800207</t>
  </si>
  <si>
    <t>35958588</t>
  </si>
  <si>
    <t>PCL SERVIS s.r.o.</t>
  </si>
  <si>
    <t>Prievozská 32</t>
  </si>
  <si>
    <t>24.10.2008</t>
  </si>
  <si>
    <t>SK58731200020</t>
  </si>
  <si>
    <t>36251208</t>
  </si>
  <si>
    <t>P.D. Invest, s.r.o.</t>
  </si>
  <si>
    <t>SK66731500002</t>
  </si>
  <si>
    <t>31436641</t>
  </si>
  <si>
    <t>PD Veľká Hradná, a.s.</t>
  </si>
  <si>
    <t>Veľká Hradná</t>
  </si>
  <si>
    <t>Veľká Hradná 145</t>
  </si>
  <si>
    <t>18.05.2015</t>
  </si>
  <si>
    <t>SK61002200004</t>
  </si>
  <si>
    <t>54307503</t>
  </si>
  <si>
    <t>PEAM group s.r.o.</t>
  </si>
  <si>
    <t>Michalská 9</t>
  </si>
  <si>
    <t>SK52001100008</t>
  </si>
  <si>
    <t>35967846</t>
  </si>
  <si>
    <t>PEGALL PRO, s.r.o.</t>
  </si>
  <si>
    <t>SK51001100002</t>
  </si>
  <si>
    <t>43128891</t>
  </si>
  <si>
    <t>PEKA - Peter Kamenský</t>
  </si>
  <si>
    <t>Malinovského 20</t>
  </si>
  <si>
    <t>15.03.2011</t>
  </si>
  <si>
    <t>SK58720500002</t>
  </si>
  <si>
    <t>18049745</t>
  </si>
  <si>
    <t>Pekáreň Sekule-Kubina spol. s r.o.</t>
  </si>
  <si>
    <t>Sekule</t>
  </si>
  <si>
    <t>Sekule 448</t>
  </si>
  <si>
    <t>SK61571500005</t>
  </si>
  <si>
    <t>36768723</t>
  </si>
  <si>
    <t>PEKNÝ DEŇ, s.r.o.</t>
  </si>
  <si>
    <t>Kozárovce</t>
  </si>
  <si>
    <t>805</t>
  </si>
  <si>
    <t>SK52002100045</t>
  </si>
  <si>
    <t>53199928</t>
  </si>
  <si>
    <t>PELIMIS s.r.o.</t>
  </si>
  <si>
    <t>Doležalova 15/C</t>
  </si>
  <si>
    <t>05.10.2021</t>
  </si>
  <si>
    <t>SK61001700005</t>
  </si>
  <si>
    <t>51024276</t>
  </si>
  <si>
    <t>PEMA Gas s.r.o.</t>
  </si>
  <si>
    <t>Výčapy-Opatovce</t>
  </si>
  <si>
    <t>Hlavná 493</t>
  </si>
  <si>
    <t>SK66650900004</t>
  </si>
  <si>
    <t>44277458</t>
  </si>
  <si>
    <t>PEMAP, s. r. o.</t>
  </si>
  <si>
    <t>Cintorínska 18/3, Horenická Hôrka</t>
  </si>
  <si>
    <t>04.12.2009</t>
  </si>
  <si>
    <t>SK66002000007</t>
  </si>
  <si>
    <t>16.12.2020</t>
  </si>
  <si>
    <t>SK66631200001</t>
  </si>
  <si>
    <t>36308498</t>
  </si>
  <si>
    <t>PEMI CORPORATION s.r.o.</t>
  </si>
  <si>
    <t>Dolné Srnie  464</t>
  </si>
  <si>
    <t>SK60761100011</t>
  </si>
  <si>
    <t>46035583</t>
  </si>
  <si>
    <t>PEMIX, s.r.o.</t>
  </si>
  <si>
    <t>Gen. Svobodu 885/26</t>
  </si>
  <si>
    <t>06.07.2011</t>
  </si>
  <si>
    <t>SK62651100010</t>
  </si>
  <si>
    <t>36470953</t>
  </si>
  <si>
    <t>Penta V Trading, s.r.o.</t>
  </si>
  <si>
    <t>Kellerova 1</t>
  </si>
  <si>
    <t>SK60762300001</t>
  </si>
  <si>
    <t>35836831</t>
  </si>
  <si>
    <t>Penzión Kohútik s.r.o.</t>
  </si>
  <si>
    <t>Oravská Lesná</t>
  </si>
  <si>
    <t>Oravská Lesná 963</t>
  </si>
  <si>
    <t>SK52002200008</t>
  </si>
  <si>
    <t>44038551</t>
  </si>
  <si>
    <t>Pepso s. r. o.</t>
  </si>
  <si>
    <t>Panenská 24</t>
  </si>
  <si>
    <t>SK60761400004</t>
  </si>
  <si>
    <t>44807635</t>
  </si>
  <si>
    <t>PerfektSK, s.r.o.</t>
  </si>
  <si>
    <t>Oravská Polhora 671</t>
  </si>
  <si>
    <t>21.08.2014</t>
  </si>
  <si>
    <t>SK52741200094</t>
  </si>
  <si>
    <t>36745332</t>
  </si>
  <si>
    <t>Peris, a.s.</t>
  </si>
  <si>
    <t>15.08.2012</t>
  </si>
  <si>
    <t>SK52742300001</t>
  </si>
  <si>
    <t>35755521</t>
  </si>
  <si>
    <t>Pernod Ricard Slovakia s.r.o.</t>
  </si>
  <si>
    <t>SK52010400009</t>
  </si>
  <si>
    <t>SK52001900011</t>
  </si>
  <si>
    <t>SK52742300002</t>
  </si>
  <si>
    <t>SK61000800044</t>
  </si>
  <si>
    <t>34132813</t>
  </si>
  <si>
    <t>Pescara s.r.o.</t>
  </si>
  <si>
    <t>Bratislava-mestská časť Ružinov</t>
  </si>
  <si>
    <t>SK58731400001</t>
  </si>
  <si>
    <t>47809540</t>
  </si>
  <si>
    <t>Pestovateľská pálenica Cintula, s.r.o.</t>
  </si>
  <si>
    <t>Borský Mikuláš</t>
  </si>
  <si>
    <t>Na výhone 1671/73</t>
  </si>
  <si>
    <t>SK51721800003</t>
  </si>
  <si>
    <t>51319993</t>
  </si>
  <si>
    <t>Pestovateľská pálenica Divín, s.r.o.</t>
  </si>
  <si>
    <t>Divín</t>
  </si>
  <si>
    <t>Potočná 350/21</t>
  </si>
  <si>
    <t>11.10.2018</t>
  </si>
  <si>
    <t>SK51750500002</t>
  </si>
  <si>
    <t>31563473</t>
  </si>
  <si>
    <t>Pestovateľská pálenica NIŽNÝ SKÁLNIK, v.o.s.</t>
  </si>
  <si>
    <t>Nižný Skálnik</t>
  </si>
  <si>
    <t>18.06.2004</t>
  </si>
  <si>
    <t>SK66010400022</t>
  </si>
  <si>
    <t>36304778</t>
  </si>
  <si>
    <t>PESTOVATEĽSKÁ PÁLENICA OVOCIA SELEC, s.r.o.</t>
  </si>
  <si>
    <t>Selec</t>
  </si>
  <si>
    <t>Selec 282</t>
  </si>
  <si>
    <t>16.09.2004</t>
  </si>
  <si>
    <t>SK51611200030</t>
  </si>
  <si>
    <t>46758453</t>
  </si>
  <si>
    <t>PESTOVATEĽSKÁ PÁLENICA, s.r.o.</t>
  </si>
  <si>
    <t>Starohutská 1313/70</t>
  </si>
  <si>
    <t>08.11.2012</t>
  </si>
  <si>
    <t>SK61581600001</t>
  </si>
  <si>
    <t>44789696</t>
  </si>
  <si>
    <t>Pestovateľská pálenica Uyvar s.r.o.</t>
  </si>
  <si>
    <t>Komárňanská cesta 19</t>
  </si>
  <si>
    <t>SK61822000013</t>
  </si>
  <si>
    <t>52804232</t>
  </si>
  <si>
    <t>Pestovateľská Pálenica Zlaté Moravce s. r. o.</t>
  </si>
  <si>
    <t>Žitavské Nábrežie 3</t>
  </si>
  <si>
    <t>SK61591800001</t>
  </si>
  <si>
    <t>51934116</t>
  </si>
  <si>
    <t>Peter Adamcsok PETI - PALIVÁ</t>
  </si>
  <si>
    <t>Pohronský Ruskov</t>
  </si>
  <si>
    <t>Hlavná 431/101</t>
  </si>
  <si>
    <t>SK62631000003</t>
  </si>
  <si>
    <t>32924721</t>
  </si>
  <si>
    <t>Peter Bodnár - KOVOZBER</t>
  </si>
  <si>
    <t>Jánošíkova 81</t>
  </si>
  <si>
    <t>SK60731200017</t>
  </si>
  <si>
    <t>40401006</t>
  </si>
  <si>
    <t>Peter Chlepko, CHP - stavba</t>
  </si>
  <si>
    <t>695</t>
  </si>
  <si>
    <t>SK52000800202</t>
  </si>
  <si>
    <t>34471219</t>
  </si>
  <si>
    <t>Peter Dojčák</t>
  </si>
  <si>
    <t>Závod 1005</t>
  </si>
  <si>
    <t>SK66721200009</t>
  </si>
  <si>
    <t>17693411</t>
  </si>
  <si>
    <t>Peter Duša PEDU</t>
  </si>
  <si>
    <t>Žabokreky nad Nitrou</t>
  </si>
  <si>
    <t>Veterná 556</t>
  </si>
  <si>
    <t>SK61632300001</t>
  </si>
  <si>
    <t>43612750</t>
  </si>
  <si>
    <t>Peter Krošlák Mipex</t>
  </si>
  <si>
    <t>Čeľadince</t>
  </si>
  <si>
    <t>SK58731200010</t>
  </si>
  <si>
    <t>11876115</t>
  </si>
  <si>
    <t>Peter Kurta</t>
  </si>
  <si>
    <t>J. Mudrocha 1354/40</t>
  </si>
  <si>
    <t>SK58001700004</t>
  </si>
  <si>
    <t>43185711</t>
  </si>
  <si>
    <t>Peter Mečír - Výroba a distribúcia nealko nápojov</t>
  </si>
  <si>
    <t>Boleráz 768</t>
  </si>
  <si>
    <t>SK51610800034</t>
  </si>
  <si>
    <t>14213478</t>
  </si>
  <si>
    <t>Peter Minich - PEMIPO</t>
  </si>
  <si>
    <t>Prestavlky</t>
  </si>
  <si>
    <t>Horná Trnávka 47</t>
  </si>
  <si>
    <t>14.07.2008</t>
  </si>
  <si>
    <t>SK66630800011</t>
  </si>
  <si>
    <t>40470768</t>
  </si>
  <si>
    <t>Peter Mockovčiak</t>
  </si>
  <si>
    <t>Stará Myjava</t>
  </si>
  <si>
    <t>Stará Myjava 246</t>
  </si>
  <si>
    <t>SK61571500006</t>
  </si>
  <si>
    <t>43048765</t>
  </si>
  <si>
    <t>Peter Nemček RB GOLDEN TAXI</t>
  </si>
  <si>
    <t>SK60652000002</t>
  </si>
  <si>
    <t>35430141</t>
  </si>
  <si>
    <t>Peter Ondreáš - PRIMASTAV</t>
  </si>
  <si>
    <t>Kysucký lieskovec</t>
  </si>
  <si>
    <t>Kysucký Lieskovec 72</t>
  </si>
  <si>
    <t>25.08.2020</t>
  </si>
  <si>
    <t>SK56001500032</t>
  </si>
  <si>
    <t>34573569</t>
  </si>
  <si>
    <t>Peter Pavlanský "DIESEL ÖIL"</t>
  </si>
  <si>
    <t>Potočná 26</t>
  </si>
  <si>
    <t>SK56002200011</t>
  </si>
  <si>
    <t>41427599</t>
  </si>
  <si>
    <t>Peter Šiška</t>
  </si>
  <si>
    <t>Myslavská 2/B</t>
  </si>
  <si>
    <t>SK60650800006</t>
  </si>
  <si>
    <t>17868793</t>
  </si>
  <si>
    <t>Peter Tomek - TODAKO</t>
  </si>
  <si>
    <t>Ul. Palárikova 1761</t>
  </si>
  <si>
    <t>SK60650900001</t>
  </si>
  <si>
    <t>33916942</t>
  </si>
  <si>
    <t>Peter Zajac</t>
  </si>
  <si>
    <t>Podvysoká</t>
  </si>
  <si>
    <t>Podvysoká 245</t>
  </si>
  <si>
    <t>SK61822300020</t>
  </si>
  <si>
    <t>47832371</t>
  </si>
  <si>
    <t>Peter Zelko - PPV</t>
  </si>
  <si>
    <t>8. Mája 704/10</t>
  </si>
  <si>
    <t>SK52741400050</t>
  </si>
  <si>
    <t>PETROL, Slovenska energetska družba, d.d., Ljubljana</t>
  </si>
  <si>
    <t>Dunajska cesta 50</t>
  </si>
  <si>
    <t>SK60690800030</t>
  </si>
  <si>
    <t>36402737</t>
  </si>
  <si>
    <t>PEVAS SK, akc. spol.</t>
  </si>
  <si>
    <t>Okružná 3239</t>
  </si>
  <si>
    <t>SK52001700013</t>
  </si>
  <si>
    <t>48062031</t>
  </si>
  <si>
    <t>Pezinská pálenica, s. r. o.</t>
  </si>
  <si>
    <t>Štúrova 70</t>
  </si>
  <si>
    <t>19.06.2017</t>
  </si>
  <si>
    <t>SK52002000007</t>
  </si>
  <si>
    <t>13.03.2020</t>
  </si>
  <si>
    <t>SK52741300107</t>
  </si>
  <si>
    <t>35757540</t>
  </si>
  <si>
    <t xml:space="preserve">Pezinské tehelne - Paneláreň, a.s. </t>
  </si>
  <si>
    <t>SK52741300105</t>
  </si>
  <si>
    <t>SK52741400026</t>
  </si>
  <si>
    <t>29.05.2014</t>
  </si>
  <si>
    <t>SK52741300106</t>
  </si>
  <si>
    <t>SK58001400017</t>
  </si>
  <si>
    <t>36615617</t>
  </si>
  <si>
    <t>PF Distribution a.s.</t>
  </si>
  <si>
    <t>24.09.2014</t>
  </si>
  <si>
    <t>SK52741300020</t>
  </si>
  <si>
    <t>PGE Trading GmbH</t>
  </si>
  <si>
    <t>Berlin</t>
  </si>
  <si>
    <t>Straße des 17. Juni 106</t>
  </si>
  <si>
    <t>SK61552000001</t>
  </si>
  <si>
    <t>34108297</t>
  </si>
  <si>
    <t>P.G.TRADE, spol. s r.o.</t>
  </si>
  <si>
    <t>SK61551100005</t>
  </si>
  <si>
    <t>SK61551300001</t>
  </si>
  <si>
    <t>SK61001900002</t>
  </si>
  <si>
    <t>35138831</t>
  </si>
  <si>
    <t>Pharm. Dr. Peter Hanus, Hanus - Bylinné prípravky</t>
  </si>
  <si>
    <t>Ľ. Okánika 2</t>
  </si>
  <si>
    <t>SK62630800002</t>
  </si>
  <si>
    <t>36479349</t>
  </si>
  <si>
    <t>PHB, s.r.o.</t>
  </si>
  <si>
    <t>Kamenica</t>
  </si>
  <si>
    <t>SK52010400020</t>
  </si>
  <si>
    <t>31344259</t>
  </si>
  <si>
    <t>Philip Morris Slovakia s.r.o.</t>
  </si>
  <si>
    <t>Galvaniho 19045/19</t>
  </si>
  <si>
    <t>SK52731100035</t>
  </si>
  <si>
    <t>36867381</t>
  </si>
  <si>
    <t>Photon SK SPV 1 s.r.o.</t>
  </si>
  <si>
    <t>SK52731100036</t>
  </si>
  <si>
    <t>47233184</t>
  </si>
  <si>
    <t>Photon SK SPV 2 s. r. o.</t>
  </si>
  <si>
    <t>SK52731100037</t>
  </si>
  <si>
    <t>47233281</t>
  </si>
  <si>
    <t>Photon SK SPV 3 s. r. o.</t>
  </si>
  <si>
    <t>SK60001600004</t>
  </si>
  <si>
    <t>44049901</t>
  </si>
  <si>
    <t>PHP Trade s.r.o.</t>
  </si>
  <si>
    <t>Hviezdoslavova 22</t>
  </si>
  <si>
    <t>SK52002200028</t>
  </si>
  <si>
    <t>52623459</t>
  </si>
  <si>
    <t>Piacere s. r. o.</t>
  </si>
  <si>
    <t>Bratislava - mestská časť Jarovce</t>
  </si>
  <si>
    <t>Zafírová 715/7</t>
  </si>
  <si>
    <t>SK52001400020</t>
  </si>
  <si>
    <t>44501811</t>
  </si>
  <si>
    <t>PIANETTE s. r. o.</t>
  </si>
  <si>
    <t>Brodská 4</t>
  </si>
  <si>
    <t>SK52000600021</t>
  </si>
  <si>
    <t>35871881</t>
  </si>
  <si>
    <t>PIK FONDRK, s.r.o.</t>
  </si>
  <si>
    <t>Tehelná 6</t>
  </si>
  <si>
    <t>11.10.2006</t>
  </si>
  <si>
    <t>SK58732200004</t>
  </si>
  <si>
    <t>48209465</t>
  </si>
  <si>
    <t>PikoFarm s.r.o.</t>
  </si>
  <si>
    <t>Duklianska 17</t>
  </si>
  <si>
    <t>SK60781800001</t>
  </si>
  <si>
    <t>36379077</t>
  </si>
  <si>
    <t>PÍLA DLHÉ POLE, s.r.o.</t>
  </si>
  <si>
    <t>Dlhé Pole</t>
  </si>
  <si>
    <t>Dlhé Pole 1157</t>
  </si>
  <si>
    <t>21.02.2018</t>
  </si>
  <si>
    <t>SK60631000006</t>
  </si>
  <si>
    <t>44972237</t>
  </si>
  <si>
    <t>PILAR WARE, s.r.o.</t>
  </si>
  <si>
    <t>Martin - Podháj</t>
  </si>
  <si>
    <t>J. Barča - Ivana 10105/3</t>
  </si>
  <si>
    <t>SK62731500007</t>
  </si>
  <si>
    <t>48038253</t>
  </si>
  <si>
    <t>PILS Group, s.r.o.</t>
  </si>
  <si>
    <t>Pustá dolina 14047/19</t>
  </si>
  <si>
    <t>SK62732300008</t>
  </si>
  <si>
    <t>SK52000900065</t>
  </si>
  <si>
    <t>Piotr Hutyra</t>
  </si>
  <si>
    <t>Ujsoły</t>
  </si>
  <si>
    <t>ul. Stolarska 7</t>
  </si>
  <si>
    <t>SK61822300006</t>
  </si>
  <si>
    <t>51340470</t>
  </si>
  <si>
    <t>PiPa spol. s r.o.</t>
  </si>
  <si>
    <t>Topoľčianska 66</t>
  </si>
  <si>
    <t>SK58712300004</t>
  </si>
  <si>
    <t>36263893</t>
  </si>
  <si>
    <t>Pivnica Radošina, s.r.o.</t>
  </si>
  <si>
    <t>Bratislavská 4972/12A</t>
  </si>
  <si>
    <t>SK58712300003</t>
  </si>
  <si>
    <t>SK53610500001</t>
  </si>
  <si>
    <t>35767821</t>
  </si>
  <si>
    <t>Pivnica Tibava s.r.o.</t>
  </si>
  <si>
    <t>Tibava</t>
  </si>
  <si>
    <t>04.08.2005</t>
  </si>
  <si>
    <t>SK56652300003</t>
  </si>
  <si>
    <t>47743522</t>
  </si>
  <si>
    <t>Pivovar IKKONA s.r.o.</t>
  </si>
  <si>
    <t>Košická 1042/16</t>
  </si>
  <si>
    <t>SK56652300001</t>
  </si>
  <si>
    <t>SK60652200001</t>
  </si>
  <si>
    <t>54895294</t>
  </si>
  <si>
    <t>Pivovar Koníček - SLOVAKIA  s. r. o.</t>
  </si>
  <si>
    <t>Ul. Slobody 43</t>
  </si>
  <si>
    <t>28.11.2022</t>
  </si>
  <si>
    <t>SK51642300005</t>
  </si>
  <si>
    <t>36051691</t>
  </si>
  <si>
    <t>Pivovar Steiger a.s.</t>
  </si>
  <si>
    <t>Vyhne</t>
  </si>
  <si>
    <t>Pivovar Steiger 24</t>
  </si>
  <si>
    <t>SK51642300013</t>
  </si>
  <si>
    <t>SK51611500005</t>
  </si>
  <si>
    <t>Pivovar STEIGER a.s.</t>
  </si>
  <si>
    <t>08.04.2015</t>
  </si>
  <si>
    <t>SK51611300009</t>
  </si>
  <si>
    <t>SK52001700020</t>
  </si>
  <si>
    <t>50732650</t>
  </si>
  <si>
    <t>Pivovary Lobkowicz SK, s.r.o.</t>
  </si>
  <si>
    <t>19.09.2018</t>
  </si>
  <si>
    <t>24.08.2017</t>
  </si>
  <si>
    <t>SK52002100051</t>
  </si>
  <si>
    <t>44902662</t>
  </si>
  <si>
    <t>PK machinery, s. r. o.</t>
  </si>
  <si>
    <t>Bratislava 5</t>
  </si>
  <si>
    <t>Tupolevova 3</t>
  </si>
  <si>
    <t>28.12.2021</t>
  </si>
  <si>
    <t>SK52741400013</t>
  </si>
  <si>
    <t>PKP CARGO INTERNATIONAL a.s.</t>
  </si>
  <si>
    <t>Ostrava</t>
  </si>
  <si>
    <t>Betonářská 580/14, Muglinov</t>
  </si>
  <si>
    <t>SK52741300043</t>
  </si>
  <si>
    <t>35864974</t>
  </si>
  <si>
    <t>PKP CARGO INTERNATIONAL SK a.s.</t>
  </si>
  <si>
    <t>Cukrová 14</t>
  </si>
  <si>
    <t>25.04.2013</t>
  </si>
  <si>
    <t>SK52741200115</t>
  </si>
  <si>
    <t>36845248</t>
  </si>
  <si>
    <t>PKR Invest, s r.o.</t>
  </si>
  <si>
    <t>Beniakova 5A</t>
  </si>
  <si>
    <t>03.12.2012</t>
  </si>
  <si>
    <t>SK52741200061</t>
  </si>
  <si>
    <t>45713316</t>
  </si>
  <si>
    <t>Plachtince Power, s.r.o.</t>
  </si>
  <si>
    <t>Kamenmičany 200</t>
  </si>
  <si>
    <t>SK58621200007</t>
  </si>
  <si>
    <t>34141481</t>
  </si>
  <si>
    <t>PLANTEX , s.r.o.</t>
  </si>
  <si>
    <t>Veselé pri Piešťanoch</t>
  </si>
  <si>
    <t>417</t>
  </si>
  <si>
    <t>SK51721200005</t>
  </si>
  <si>
    <t>36056588</t>
  </si>
  <si>
    <t>PLAST-MONT, s.r.o.</t>
  </si>
  <si>
    <t>Pekárenská 2</t>
  </si>
  <si>
    <t>SK53611500002</t>
  </si>
  <si>
    <t>36451746</t>
  </si>
  <si>
    <t>Plastprodukt, spol. s r.o. Snina</t>
  </si>
  <si>
    <t>Komenského 2667/17</t>
  </si>
  <si>
    <t>29.05.2015</t>
  </si>
  <si>
    <t>SK61552300005</t>
  </si>
  <si>
    <t>34098411</t>
  </si>
  <si>
    <t>PLATAN, s.r.o.</t>
  </si>
  <si>
    <t>Petőfiho 3500/9</t>
  </si>
  <si>
    <t>SK60761800001</t>
  </si>
  <si>
    <t>50128655</t>
  </si>
  <si>
    <t>PLAVISKO, s.r.o.</t>
  </si>
  <si>
    <t>Oravická 1771</t>
  </si>
  <si>
    <t>06.07.2018</t>
  </si>
  <si>
    <t>SK52741100038</t>
  </si>
  <si>
    <t>45550166</t>
  </si>
  <si>
    <t>Plešivec Power, s. r. o.</t>
  </si>
  <si>
    <t>J.Kráľa 1112/53</t>
  </si>
  <si>
    <t>11.05.2011</t>
  </si>
  <si>
    <t>SK53001100001</t>
  </si>
  <si>
    <t>36217611</t>
  </si>
  <si>
    <t>PLODOOVOČ - CONTEXO s.r.o.</t>
  </si>
  <si>
    <t>Močarianska 16</t>
  </si>
  <si>
    <t>17.07.2014</t>
  </si>
  <si>
    <t>SK53010400001</t>
  </si>
  <si>
    <t>00594482</t>
  </si>
  <si>
    <t>Plynroz, a.s. Sobrance</t>
  </si>
  <si>
    <t>Kúpeľská 66</t>
  </si>
  <si>
    <t>SK53612100001</t>
  </si>
  <si>
    <t>17.09.2021</t>
  </si>
  <si>
    <t>SK62632300009</t>
  </si>
  <si>
    <t>31648479</t>
  </si>
  <si>
    <t>Plzeňský Prazdroj Slovensko, a.s.</t>
  </si>
  <si>
    <t>Pivovarská 9</t>
  </si>
  <si>
    <t>SK62631200026</t>
  </si>
  <si>
    <t>07.01.2015</t>
  </si>
  <si>
    <t>SK62630500003</t>
  </si>
  <si>
    <t>SK62632300008</t>
  </si>
  <si>
    <t>SK61821900006</t>
  </si>
  <si>
    <t>51807629</t>
  </si>
  <si>
    <t>PM Planting, s.r.o.</t>
  </si>
  <si>
    <t>Ivanka pri Nitre</t>
  </si>
  <si>
    <t>Na Štrkovisko 975/5</t>
  </si>
  <si>
    <t>SK61821900011</t>
  </si>
  <si>
    <t>SK51641300006</t>
  </si>
  <si>
    <t>45644497</t>
  </si>
  <si>
    <t>PMIG INVEST s.r.o.</t>
  </si>
  <si>
    <t>Majerská cesta 108</t>
  </si>
  <si>
    <t>SK61821900001</t>
  </si>
  <si>
    <t>45251738</t>
  </si>
  <si>
    <t>PMP Energy, s.r.o.</t>
  </si>
  <si>
    <t>Sládkovičova   1</t>
  </si>
  <si>
    <t>08.02.2019</t>
  </si>
  <si>
    <t>SK52741300180</t>
  </si>
  <si>
    <t>00190667</t>
  </si>
  <si>
    <t>Podielnicke družstvo DUNAJ</t>
  </si>
  <si>
    <t>Bratislava - Rusovce</t>
  </si>
  <si>
    <t>Vývojová 852</t>
  </si>
  <si>
    <t>SK51010400012</t>
  </si>
  <si>
    <t>36037958</t>
  </si>
  <si>
    <t>Podkonická pálenica - BUKOVINA, s.r.o.</t>
  </si>
  <si>
    <t>Podkonice</t>
  </si>
  <si>
    <t>Podkonice 336</t>
  </si>
  <si>
    <t>27.05.2004</t>
  </si>
  <si>
    <t>SK62621200006</t>
  </si>
  <si>
    <t>30414253</t>
  </si>
  <si>
    <t>PODVIHORLATSKÉ PEKÁRNE A CUKRÁRNE a.s.</t>
  </si>
  <si>
    <t>Mierová 34</t>
  </si>
  <si>
    <t>SK58741300007</t>
  </si>
  <si>
    <t>45609497</t>
  </si>
  <si>
    <t>PODY s.r.o.</t>
  </si>
  <si>
    <t>Bratislavská cesta 5234/45</t>
  </si>
  <si>
    <t>SK60691200020</t>
  </si>
  <si>
    <t>31569706</t>
  </si>
  <si>
    <t>POINT a.s. Žilina</t>
  </si>
  <si>
    <t>Vysokoškolákov 35</t>
  </si>
  <si>
    <t>SK66711000002</t>
  </si>
  <si>
    <t>Polák František</t>
  </si>
  <si>
    <t>Košecké Podhradie</t>
  </si>
  <si>
    <t>502</t>
  </si>
  <si>
    <t>01.12.2010</t>
  </si>
  <si>
    <t>SK62721400002</t>
  </si>
  <si>
    <t>36473952</t>
  </si>
  <si>
    <t>POĽANA - podielnícke družstvo Jarabina</t>
  </si>
  <si>
    <t>Jarabina</t>
  </si>
  <si>
    <t>430</t>
  </si>
  <si>
    <t>08.09.2014</t>
  </si>
  <si>
    <t>SK52741700005</t>
  </si>
  <si>
    <t>12789596</t>
  </si>
  <si>
    <t>POLENERGIA OBRÓT SPÓLKA AKCYJNA</t>
  </si>
  <si>
    <t>WARSZAWA</t>
  </si>
  <si>
    <t>ul. KRUCZA, č. 24/26</t>
  </si>
  <si>
    <t>22.02.2017</t>
  </si>
  <si>
    <t>SK60762000004</t>
  </si>
  <si>
    <t>45506558</t>
  </si>
  <si>
    <t>POLIMA, s.r.o.</t>
  </si>
  <si>
    <t>Trojičné námestie 184</t>
  </si>
  <si>
    <t>SK61821700004</t>
  </si>
  <si>
    <t>50629760</t>
  </si>
  <si>
    <t>POLLAK Slovakia s.r.o.</t>
  </si>
  <si>
    <t>Diakovská 6245/9C</t>
  </si>
  <si>
    <t>12.05.2017</t>
  </si>
  <si>
    <t>SK58711300004</t>
  </si>
  <si>
    <t>36260878</t>
  </si>
  <si>
    <t>Poľnohospodárska spoločnosť Dolné Saliby, s.r.o.</t>
  </si>
  <si>
    <t>Dolné Saliby</t>
  </si>
  <si>
    <t>1001</t>
  </si>
  <si>
    <t>SK61001300003</t>
  </si>
  <si>
    <t>00198706</t>
  </si>
  <si>
    <t>Poľnohospodárske  družstvo  Močenok</t>
  </si>
  <si>
    <t>Močenok</t>
  </si>
  <si>
    <t>Nitrianska 1232/50</t>
  </si>
  <si>
    <t>04.02.2013</t>
  </si>
  <si>
    <t>SK51611200021</t>
  </si>
  <si>
    <t>36036757</t>
  </si>
  <si>
    <t>Poľnohospodárske družstvo</t>
  </si>
  <si>
    <t>Hrádocká 2718</t>
  </si>
  <si>
    <t>SK60732000001</t>
  </si>
  <si>
    <t>00195693</t>
  </si>
  <si>
    <t>Ludrová</t>
  </si>
  <si>
    <t>SK60771000001</t>
  </si>
  <si>
    <t>06.09.2010</t>
  </si>
  <si>
    <t>SK60732000002</t>
  </si>
  <si>
    <t>SK52742300130</t>
  </si>
  <si>
    <t>00190292</t>
  </si>
  <si>
    <t>Poľnohospodárske družstvo Bratislava-Vinohrady</t>
  </si>
  <si>
    <t>Račianska 151</t>
  </si>
  <si>
    <t>SK66632300002</t>
  </si>
  <si>
    <t>00206792</t>
  </si>
  <si>
    <t>Poľnohospodárske družstvo Čachtice, alebo skrátene PD Čachtice</t>
  </si>
  <si>
    <t>Družstevná 682/33</t>
  </si>
  <si>
    <t>SK66731300005</t>
  </si>
  <si>
    <t>00589403</t>
  </si>
  <si>
    <t>Poľnohospodárske družstvo FLÓRA</t>
  </si>
  <si>
    <t>Trenčianska Teplá</t>
  </si>
  <si>
    <t>Ľ. Podjavorinskej 445/7</t>
  </si>
  <si>
    <t>SK60631000004</t>
  </si>
  <si>
    <t>00196533</t>
  </si>
  <si>
    <t>Poľnohospodárske družstvo GADER Blatnica</t>
  </si>
  <si>
    <t>Karlová</t>
  </si>
  <si>
    <t>PD Gader</t>
  </si>
  <si>
    <t>SK58741300001</t>
  </si>
  <si>
    <t>00207781</t>
  </si>
  <si>
    <t>Poľnohospodárske družstvo Hlohovec</t>
  </si>
  <si>
    <t>Nitrianska 109</t>
  </si>
  <si>
    <t>10.01.2013</t>
  </si>
  <si>
    <t>SK58742000009</t>
  </si>
  <si>
    <t>07.02.2020</t>
  </si>
  <si>
    <t>SK58742000010</t>
  </si>
  <si>
    <t>SK61001200044</t>
  </si>
  <si>
    <t>17638127</t>
  </si>
  <si>
    <t>Poľnohospodárske družstvo Jelšovce</t>
  </si>
  <si>
    <t>SK66010400028</t>
  </si>
  <si>
    <t>31431631</t>
  </si>
  <si>
    <t>Poľnohospodárske družstvo Kálnica</t>
  </si>
  <si>
    <t>Kálnica</t>
  </si>
  <si>
    <t>10.12.2004</t>
  </si>
  <si>
    <t>SK62631100005</t>
  </si>
  <si>
    <t>00200531</t>
  </si>
  <si>
    <t>Poľnohospodárske družstvo KAPUŠANY pri Prešove</t>
  </si>
  <si>
    <t>Kapušany</t>
  </si>
  <si>
    <t>Kapušany 568</t>
  </si>
  <si>
    <t>SK62632000002</t>
  </si>
  <si>
    <t>SK62632000001</t>
  </si>
  <si>
    <t>SK66651300002</t>
  </si>
  <si>
    <t>00200123</t>
  </si>
  <si>
    <t>Poľnohospodárske družstvo Mestečko</t>
  </si>
  <si>
    <t>Mestečko</t>
  </si>
  <si>
    <t>SK66651200003</t>
  </si>
  <si>
    <t>SK66651300001</t>
  </si>
  <si>
    <t>SK58732000001</t>
  </si>
  <si>
    <t>31413315</t>
  </si>
  <si>
    <t>Poľnohospodárske družstvo Smolinské (skrátene: PD Smolinské)</t>
  </si>
  <si>
    <t>Smolinské</t>
  </si>
  <si>
    <t>Smolinské 386</t>
  </si>
  <si>
    <t>SK58731700002</t>
  </si>
  <si>
    <t>24.02.2017</t>
  </si>
  <si>
    <t>SK58731700001</t>
  </si>
  <si>
    <t>SK61581300001</t>
  </si>
  <si>
    <t>00199524</t>
  </si>
  <si>
    <t>Poľnohospodárske družstvo Tvrdošovce</t>
  </si>
  <si>
    <t>Széchényiho 10</t>
  </si>
  <si>
    <t>08.10.2013</t>
  </si>
  <si>
    <t>SK53611100010</t>
  </si>
  <si>
    <t>00197271</t>
  </si>
  <si>
    <t>Poľnohospodárske družstvo VINOHRADY Choňkovce</t>
  </si>
  <si>
    <t>Choňkovce</t>
  </si>
  <si>
    <t>250</t>
  </si>
  <si>
    <t>SK53611100009</t>
  </si>
  <si>
    <t>SK53612000001</t>
  </si>
  <si>
    <t>SK53611100011</t>
  </si>
  <si>
    <t>SK61001200020</t>
  </si>
  <si>
    <t>00198901</t>
  </si>
  <si>
    <t>Poľnohospodárske družstvo vo Vrábľoch</t>
  </si>
  <si>
    <t>Levická 886</t>
  </si>
  <si>
    <t>SK52741100076</t>
  </si>
  <si>
    <t>43768199</t>
  </si>
  <si>
    <t>POLNOMAX , s.r.o.</t>
  </si>
  <si>
    <t>SK58711300002</t>
  </si>
  <si>
    <t>35789310</t>
  </si>
  <si>
    <t>Poľnonákup Galanta, a.s.</t>
  </si>
  <si>
    <t>Trnavská cesta 950</t>
  </si>
  <si>
    <t>SK58001100004</t>
  </si>
  <si>
    <t>35703156</t>
  </si>
  <si>
    <t>Poľnoservis, a.s.</t>
  </si>
  <si>
    <t>SK58742300001</t>
  </si>
  <si>
    <t>SK58742300002</t>
  </si>
  <si>
    <t>SK58741300027</t>
  </si>
  <si>
    <t>SK58741300026</t>
  </si>
  <si>
    <t>SK51641200022</t>
  </si>
  <si>
    <t>36022667</t>
  </si>
  <si>
    <t>POLYSAN a.s.</t>
  </si>
  <si>
    <t>Závadka nad Hronom</t>
  </si>
  <si>
    <t>Osloboditeľov 70</t>
  </si>
  <si>
    <t>SK58002200001</t>
  </si>
  <si>
    <t>54223946</t>
  </si>
  <si>
    <t>POMMARD s.r.o.</t>
  </si>
  <si>
    <t>Kolónia 1017/7</t>
  </si>
  <si>
    <t>25.03.2022</t>
  </si>
  <si>
    <t>SK66672200001</t>
  </si>
  <si>
    <t>31562175</t>
  </si>
  <si>
    <t xml:space="preserve">PORFIX - pórobetón, a.s. </t>
  </si>
  <si>
    <t>Zemianske Kostoľany</t>
  </si>
  <si>
    <t xml:space="preserve">4. apríla 384/79 </t>
  </si>
  <si>
    <t>06.12.2022</t>
  </si>
  <si>
    <t>SK66670800008</t>
  </si>
  <si>
    <t>16.05.2008</t>
  </si>
  <si>
    <t>SK52742300148</t>
  </si>
  <si>
    <t>31362788</t>
  </si>
  <si>
    <t xml:space="preserve">Porsche Slovakia, spol. s r.o. </t>
  </si>
  <si>
    <t>Bratislava 3</t>
  </si>
  <si>
    <t xml:space="preserve">Vajnorská 160 </t>
  </si>
  <si>
    <t>SK66711300011</t>
  </si>
  <si>
    <t>31615716</t>
  </si>
  <si>
    <t>Považská cementáreň, a.s.</t>
  </si>
  <si>
    <t>SK66711300003</t>
  </si>
  <si>
    <t>02.05.2013</t>
  </si>
  <si>
    <t>SK66711300010</t>
  </si>
  <si>
    <t>SK66711300008</t>
  </si>
  <si>
    <t>SK66711300009</t>
  </si>
  <si>
    <t>SK66710600001</t>
  </si>
  <si>
    <t>34124853</t>
  </si>
  <si>
    <t>Považská pálenica, s.r.o.</t>
  </si>
  <si>
    <t>Borčice</t>
  </si>
  <si>
    <t>Borčice 72</t>
  </si>
  <si>
    <t>08.02.2006</t>
  </si>
  <si>
    <t>SK66651500005</t>
  </si>
  <si>
    <t>36672076</t>
  </si>
  <si>
    <t>Považská vodárenská spoločnosť, a.s.</t>
  </si>
  <si>
    <t>Nová 133</t>
  </si>
  <si>
    <t>SK66651100007</t>
  </si>
  <si>
    <t>SK66651500004</t>
  </si>
  <si>
    <t>SK66732000002</t>
  </si>
  <si>
    <t>35716266</t>
  </si>
  <si>
    <t>Považský cukor a.s.</t>
  </si>
  <si>
    <t>Cukrovarská 311/9</t>
  </si>
  <si>
    <t>SK66731200017</t>
  </si>
  <si>
    <t>11.09.2012</t>
  </si>
  <si>
    <t>SK66731300018</t>
  </si>
  <si>
    <t>SK66731300017</t>
  </si>
  <si>
    <t>SK66731300016</t>
  </si>
  <si>
    <t>SK52741200087</t>
  </si>
  <si>
    <t>43860125</t>
  </si>
  <si>
    <t>Pow-en a. s.</t>
  </si>
  <si>
    <t>Prievozská 4B</t>
  </si>
  <si>
    <t>SK52000800189</t>
  </si>
  <si>
    <t>SK58741900001</t>
  </si>
  <si>
    <t>51955644</t>
  </si>
  <si>
    <t>Power Solutions, s.r.o.</t>
  </si>
  <si>
    <t>Hlavná 2</t>
  </si>
  <si>
    <t>08.01.2019</t>
  </si>
  <si>
    <t>SK52741800013</t>
  </si>
  <si>
    <t>44886144</t>
  </si>
  <si>
    <t>POWER SYSTEM INVEST LIMITED</t>
  </si>
  <si>
    <t>MANCHESTER</t>
  </si>
  <si>
    <t>OL96HZ</t>
  </si>
  <si>
    <t>ENTERPRISE HOUSE, 2 PASS STREET, OLDHAM</t>
  </si>
  <si>
    <t>SK52742200038</t>
  </si>
  <si>
    <t>POWERMART ApS</t>
  </si>
  <si>
    <t>Aarhus C</t>
  </si>
  <si>
    <t>Åboulevarden 17A/3</t>
  </si>
  <si>
    <t>SK60631100004</t>
  </si>
  <si>
    <t>45255881</t>
  </si>
  <si>
    <t>POWER-SOLARKO, s.r.o.</t>
  </si>
  <si>
    <t>Sklabinský Podzámok</t>
  </si>
  <si>
    <t>SK52000800068</t>
  </si>
  <si>
    <t>31435688</t>
  </si>
  <si>
    <t>POZAGAS a.s.</t>
  </si>
  <si>
    <t>Malé námestie 1</t>
  </si>
  <si>
    <t>SK62731100009</t>
  </si>
  <si>
    <t>36738255</t>
  </si>
  <si>
    <t>PP LAND, s.r.o.</t>
  </si>
  <si>
    <t>Čárskeho 2</t>
  </si>
  <si>
    <t>SK52741200124</t>
  </si>
  <si>
    <t>17055164</t>
  </si>
  <si>
    <t>PPA CONTROLL, a.s.</t>
  </si>
  <si>
    <t>Vajnorská 137</t>
  </si>
  <si>
    <t>14.12.2012</t>
  </si>
  <si>
    <t>SK52741200122</t>
  </si>
  <si>
    <t>SK52741300066</t>
  </si>
  <si>
    <t>31368514</t>
  </si>
  <si>
    <t>PPA Power DS s. r. o.</t>
  </si>
  <si>
    <t>02.08.2013</t>
  </si>
  <si>
    <t>SK52742000028</t>
  </si>
  <si>
    <t>SK51641300024</t>
  </si>
  <si>
    <t>31618103</t>
  </si>
  <si>
    <t>PPA Power s.r.o.</t>
  </si>
  <si>
    <t>Sládkovičova 47</t>
  </si>
  <si>
    <t>SK51641300023</t>
  </si>
  <si>
    <t>SK52001000098</t>
  </si>
  <si>
    <t>36798436</t>
  </si>
  <si>
    <t>PPC Energy, a.s.</t>
  </si>
  <si>
    <t>Magnetová 12</t>
  </si>
  <si>
    <t>SK52001000075</t>
  </si>
  <si>
    <t>SK52001100022</t>
  </si>
  <si>
    <t>11.02.2011</t>
  </si>
  <si>
    <t>SK52741300061</t>
  </si>
  <si>
    <t>44044739</t>
  </si>
  <si>
    <t>PPC Investments, a. s.</t>
  </si>
  <si>
    <t>SK52741300177</t>
  </si>
  <si>
    <t>SK52741400010</t>
  </si>
  <si>
    <t>SK61581500003</t>
  </si>
  <si>
    <t>45490473</t>
  </si>
  <si>
    <t>PPPálenica s. r. o.</t>
  </si>
  <si>
    <t>Domovina 388/43</t>
  </si>
  <si>
    <t>25.05.2015</t>
  </si>
  <si>
    <t>SK61821900003</t>
  </si>
  <si>
    <t>47572221</t>
  </si>
  <si>
    <t>Pramos Centrum s.r.o.</t>
  </si>
  <si>
    <t>Hviezdoslavova 2211/86</t>
  </si>
  <si>
    <t>26.08.2019</t>
  </si>
  <si>
    <t>SK52001000062</t>
  </si>
  <si>
    <t>45582076</t>
  </si>
  <si>
    <t>PRAQUE s.r.o.</t>
  </si>
  <si>
    <t>Vyšehradská 12</t>
  </si>
  <si>
    <t>20.10.2010</t>
  </si>
  <si>
    <t>SK56000800009</t>
  </si>
  <si>
    <t>36194832</t>
  </si>
  <si>
    <t>PRAVEL, spol. s r.o.</t>
  </si>
  <si>
    <t>SK51722300016</t>
  </si>
  <si>
    <t>48188841</t>
  </si>
  <si>
    <t>PREDNA HORA s.r.o.</t>
  </si>
  <si>
    <t>Štúrova 706</t>
  </si>
  <si>
    <t>SK62630500001</t>
  </si>
  <si>
    <t>36467782</t>
  </si>
  <si>
    <t>PRELIKA, a.s. Prešov</t>
  </si>
  <si>
    <t>Protifašistických bojovníkov 4</t>
  </si>
  <si>
    <t>SK62631200004</t>
  </si>
  <si>
    <t>36449750</t>
  </si>
  <si>
    <t>PREMETAL MON, s.r.o.</t>
  </si>
  <si>
    <t>Bardejovská 42</t>
  </si>
  <si>
    <t>SK52741200078</t>
  </si>
  <si>
    <t>31340326</t>
  </si>
  <si>
    <t>PRESPOR spol. s r.o.</t>
  </si>
  <si>
    <t>BRATISLAVA</t>
  </si>
  <si>
    <t>Turbínova 1</t>
  </si>
  <si>
    <t>SK62631500005</t>
  </si>
  <si>
    <t>31722814</t>
  </si>
  <si>
    <t>PREŠOV REAL, s.r.o.</t>
  </si>
  <si>
    <t>Slovenská 40</t>
  </si>
  <si>
    <t>SK62631500004</t>
  </si>
  <si>
    <t>03.09.2015</t>
  </si>
  <si>
    <t>SK60782100005</t>
  </si>
  <si>
    <t>53586344</t>
  </si>
  <si>
    <t>Príbehy vína s. r. o.</t>
  </si>
  <si>
    <t>Hliník nad Váhom   84</t>
  </si>
  <si>
    <t>SK62731200012</t>
  </si>
  <si>
    <t>46311882</t>
  </si>
  <si>
    <t>Priemyselný park Poprad, s.r.o.</t>
  </si>
  <si>
    <t>Priemyselná 4947</t>
  </si>
  <si>
    <t>SK62731200011</t>
  </si>
  <si>
    <t>SK61591300004</t>
  </si>
  <si>
    <t>31410146</t>
  </si>
  <si>
    <t>Priemyselný park Štúrovo, a.s.</t>
  </si>
  <si>
    <t>Továrenská 1</t>
  </si>
  <si>
    <t>SK61591300005</t>
  </si>
  <si>
    <t>SK66671200002</t>
  </si>
  <si>
    <t>36330248</t>
  </si>
  <si>
    <t>Prievidzské strojárne, a.s.</t>
  </si>
  <si>
    <t>Teplárenská 1</t>
  </si>
  <si>
    <t>SK52731100008</t>
  </si>
  <si>
    <t>35944081</t>
  </si>
  <si>
    <t>Prima - manufaktúra s. r. o.</t>
  </si>
  <si>
    <t>17.03.2011</t>
  </si>
  <si>
    <t>SK51002200001</t>
  </si>
  <si>
    <t>52717399</t>
  </si>
  <si>
    <t>Prima Energia s. r. o.</t>
  </si>
  <si>
    <t>Jiráskova 451/8</t>
  </si>
  <si>
    <t>05.04.2022</t>
  </si>
  <si>
    <t>SK52001200009</t>
  </si>
  <si>
    <t>44330740</t>
  </si>
  <si>
    <t>Primo Amore s. r. o.</t>
  </si>
  <si>
    <t>Námestie 1.mája 18</t>
  </si>
  <si>
    <t>SK56001300015</t>
  </si>
  <si>
    <t>31671829</t>
  </si>
  <si>
    <t>PRIVEL, spoločnosť s ručením obmedzeným</t>
  </si>
  <si>
    <t>SK61001200031</t>
  </si>
  <si>
    <t>46690701</t>
  </si>
  <si>
    <t>Pro Gentes, s.r.o.</t>
  </si>
  <si>
    <t>Kalvária 715/3</t>
  </si>
  <si>
    <t>19.07.2012</t>
  </si>
  <si>
    <t>SK58621100006</t>
  </si>
  <si>
    <t>45550379</t>
  </si>
  <si>
    <t>PRO SOLE s.r.o.</t>
  </si>
  <si>
    <t>Sv. Štefana 4306/1</t>
  </si>
  <si>
    <t>21.10.2011</t>
  </si>
  <si>
    <t>SK52001700001</t>
  </si>
  <si>
    <t>50285467</t>
  </si>
  <si>
    <t>PRObusiness s.r.o.</t>
  </si>
  <si>
    <t>Lachova 25</t>
  </si>
  <si>
    <t>03.01.2017</t>
  </si>
  <si>
    <t>SK51611200013</t>
  </si>
  <si>
    <t>36054879</t>
  </si>
  <si>
    <t>ProDrev spol. s r.o.</t>
  </si>
  <si>
    <t>Slatinské Lazy</t>
  </si>
  <si>
    <t>SK58002200005</t>
  </si>
  <si>
    <t>54767571</t>
  </si>
  <si>
    <t>PRODUCTOLOGY s.r.o.</t>
  </si>
  <si>
    <t>Moravany nad Váhom</t>
  </si>
  <si>
    <t>Vážská 210/38</t>
  </si>
  <si>
    <t>SK56001500011</t>
  </si>
  <si>
    <t>43762883</t>
  </si>
  <si>
    <t>Prof. MVDr. Rudolf Cabadaj, PhD.</t>
  </si>
  <si>
    <t>Zlatá Idka</t>
  </si>
  <si>
    <t>311</t>
  </si>
  <si>
    <t>SK60761100005</t>
  </si>
  <si>
    <t>36383481</t>
  </si>
  <si>
    <t>Profily, a.s.</t>
  </si>
  <si>
    <t>Oravský Podzámok 381</t>
  </si>
  <si>
    <t>SK66631200009</t>
  </si>
  <si>
    <t>43980881</t>
  </si>
  <si>
    <t>PROFIVIN, s. r. o.</t>
  </si>
  <si>
    <t>Beckovská 32</t>
  </si>
  <si>
    <t>SK53640500001</t>
  </si>
  <si>
    <t>31679765</t>
  </si>
  <si>
    <t>PROGRESS TRADING, a.s.</t>
  </si>
  <si>
    <t>Cukrovarská 22</t>
  </si>
  <si>
    <t>25.08.2005</t>
  </si>
  <si>
    <t>SK52742300091</t>
  </si>
  <si>
    <t>31435599</t>
  </si>
  <si>
    <t>PROMAUTO s.r.o.</t>
  </si>
  <si>
    <t>SK60740800007</t>
  </si>
  <si>
    <t>36386731</t>
  </si>
  <si>
    <t>PROMET SLOVAKIA, s.r.o.</t>
  </si>
  <si>
    <t>Radlinského 1730</t>
  </si>
  <si>
    <t>18.07.2008</t>
  </si>
  <si>
    <t>SK62721300001</t>
  </si>
  <si>
    <t>36463906</t>
  </si>
  <si>
    <t>Prometeus - SL s.r.o.</t>
  </si>
  <si>
    <t xml:space="preserve">Levočská 35 </t>
  </si>
  <si>
    <t>24.06.2013</t>
  </si>
  <si>
    <t>SK52741900004</t>
  </si>
  <si>
    <t>44738595</t>
  </si>
  <si>
    <t>Prometheus Energy s.r.o.</t>
  </si>
  <si>
    <t>SK52742200016</t>
  </si>
  <si>
    <t>16.06.2022</t>
  </si>
  <si>
    <t>SK52002200026</t>
  </si>
  <si>
    <t>09.09.2022</t>
  </si>
  <si>
    <t>SK52002200029</t>
  </si>
  <si>
    <t>SK52742000027</t>
  </si>
  <si>
    <t>45462895</t>
  </si>
  <si>
    <t>Proprietary, s. r. o.</t>
  </si>
  <si>
    <t>Prístavná 10</t>
  </si>
  <si>
    <t>06.02.2020</t>
  </si>
  <si>
    <t>SK52742300024</t>
  </si>
  <si>
    <t>52360326</t>
  </si>
  <si>
    <t>PROSECCO SOLO SK s.r.o.</t>
  </si>
  <si>
    <t>Líščie Nivy 239/10</t>
  </si>
  <si>
    <t>SK52742300113</t>
  </si>
  <si>
    <t>SK52002100005</t>
  </si>
  <si>
    <t>10.03.2021</t>
  </si>
  <si>
    <t>SK56521900004</t>
  </si>
  <si>
    <t>52107841</t>
  </si>
  <si>
    <t>ProSekt s.r.o.</t>
  </si>
  <si>
    <t>Park Mládeže 631/2</t>
  </si>
  <si>
    <t>26.04.2019</t>
  </si>
  <si>
    <t>SK52731100003</t>
  </si>
  <si>
    <t>44999275</t>
  </si>
  <si>
    <t>ProSun, s. r. o.</t>
  </si>
  <si>
    <t>Ladomerská Vieska 1030</t>
  </si>
  <si>
    <t>SK58712300008</t>
  </si>
  <si>
    <t>44797338</t>
  </si>
  <si>
    <t>PRO-TEC SLOVAKIA, spol. s r.o.</t>
  </si>
  <si>
    <t>I. Krasku 2464/38</t>
  </si>
  <si>
    <t>SK62632300003</t>
  </si>
  <si>
    <t>36477770</t>
  </si>
  <si>
    <t>ProTech Service, s.r.o.</t>
  </si>
  <si>
    <t>Prešov 2</t>
  </si>
  <si>
    <t xml:space="preserve">Ku Surdoku 35 </t>
  </si>
  <si>
    <t>SK51641100009</t>
  </si>
  <si>
    <t>36021571</t>
  </si>
  <si>
    <t>PROTEL, s.r.o.</t>
  </si>
  <si>
    <t>Majerská cesta 96</t>
  </si>
  <si>
    <t>SK62631100015</t>
  </si>
  <si>
    <t>45529311</t>
  </si>
  <si>
    <t>PROVIDENCE, s.r.o.</t>
  </si>
  <si>
    <t>SK52742300005</t>
  </si>
  <si>
    <t>35959134</t>
  </si>
  <si>
    <t>PROVINO s.r.o.</t>
  </si>
  <si>
    <t>Tyršovo nábrežie 12</t>
  </si>
  <si>
    <t>SK52000600020</t>
  </si>
  <si>
    <t>28.08.2006</t>
  </si>
  <si>
    <t>SK52742300004</t>
  </si>
  <si>
    <t>SK52001000096</t>
  </si>
  <si>
    <t>45358702</t>
  </si>
  <si>
    <t>PROVOLTA,  a.s.</t>
  </si>
  <si>
    <t>SK61821800004</t>
  </si>
  <si>
    <t>50709739</t>
  </si>
  <si>
    <t>Proxima servis s.r.o.</t>
  </si>
  <si>
    <t>Mostná   29</t>
  </si>
  <si>
    <t>07.09.2018</t>
  </si>
  <si>
    <t>SK60740800002</t>
  </si>
  <si>
    <t>31573304</t>
  </si>
  <si>
    <t>PRVÁ ORAVSKÁ ENERGETICKÁ s.r.o.</t>
  </si>
  <si>
    <t>Medzibrodie nad Oravou 50</t>
  </si>
  <si>
    <t>SK58741800002</t>
  </si>
  <si>
    <t>47800801</t>
  </si>
  <si>
    <t>Prvá Osinski správcovská, s.r.o.</t>
  </si>
  <si>
    <t>A. Sládkoviča 11</t>
  </si>
  <si>
    <t>12.12.2018</t>
  </si>
  <si>
    <t>SK58741800003</t>
  </si>
  <si>
    <t>14.12.2018</t>
  </si>
  <si>
    <t>SK58742000008</t>
  </si>
  <si>
    <t>SK58621200009</t>
  </si>
  <si>
    <t>45890854</t>
  </si>
  <si>
    <t>Prvá Piešťanská pestovateľská pálenica s.r.o.</t>
  </si>
  <si>
    <t>Vrbovská cesta 6</t>
  </si>
  <si>
    <t>26.11.2012</t>
  </si>
  <si>
    <t>SK52741200091</t>
  </si>
  <si>
    <t>36734322</t>
  </si>
  <si>
    <t>Prvá rozvojová spoločnosť, a.s.</t>
  </si>
  <si>
    <t>Polianky 6 A</t>
  </si>
  <si>
    <t>07.08.2012</t>
  </si>
  <si>
    <t>SK52741200092</t>
  </si>
  <si>
    <t>SK51611100030</t>
  </si>
  <si>
    <t>36057673</t>
  </si>
  <si>
    <t>PRVÁ SLOVENSKÁ PROPANBUTANOVÁ SPOLOČNOSŤ, a.s.</t>
  </si>
  <si>
    <t>SNP 1301</t>
  </si>
  <si>
    <t>SK51010500005</t>
  </si>
  <si>
    <t>05.05.2005</t>
  </si>
  <si>
    <t>SK52741700009</t>
  </si>
  <si>
    <t>35858664</t>
  </si>
  <si>
    <t>Prvá Slovenská železničná, akciová spoločnosť (v skrátenej forme PSŽ, a.s.)</t>
  </si>
  <si>
    <t>Pri Habánskom mlyne 30</t>
  </si>
  <si>
    <t>20.03.2017</t>
  </si>
  <si>
    <t>SK61000800041</t>
  </si>
  <si>
    <t>31448453</t>
  </si>
  <si>
    <t>Prvá uhoľná spoločnosť, spol. s r.o.</t>
  </si>
  <si>
    <t>Veľký rad 2900/5</t>
  </si>
  <si>
    <t>SK52001000005</t>
  </si>
  <si>
    <t>První energetická a.s.</t>
  </si>
  <si>
    <t>01.02.2010</t>
  </si>
  <si>
    <t>SK52742000030</t>
  </si>
  <si>
    <t>Prvo Plinarsko Družstvo d.o.o.</t>
  </si>
  <si>
    <t>Vukovar</t>
  </si>
  <si>
    <t>Gospodarska zona 13</t>
  </si>
  <si>
    <t>SK52741200110</t>
  </si>
  <si>
    <t>Przedsiebiorstwo Produkcyjno - Handlowe " SUPREX " s.c.</t>
  </si>
  <si>
    <t>Bialy Dunajec</t>
  </si>
  <si>
    <t>Sierockie 92 A</t>
  </si>
  <si>
    <t>SK52002000038</t>
  </si>
  <si>
    <t>35840285</t>
  </si>
  <si>
    <t>PS Interiér s.r.o.</t>
  </si>
  <si>
    <t>SK56001800001</t>
  </si>
  <si>
    <t>36572331</t>
  </si>
  <si>
    <t>PSaM, s.r.o.</t>
  </si>
  <si>
    <t>Slnečná 976/68</t>
  </si>
  <si>
    <t>16.01.2018</t>
  </si>
  <si>
    <t>SK52741200014</t>
  </si>
  <si>
    <t>46045244</t>
  </si>
  <si>
    <t>PTP s.r.o.</t>
  </si>
  <si>
    <t>Hradiská 1260/31</t>
  </si>
  <si>
    <t>SK52741100004</t>
  </si>
  <si>
    <t>45317968</t>
  </si>
  <si>
    <t>Pure Energy Dolná Strehová I, s. r. o.</t>
  </si>
  <si>
    <t>SK52741100005</t>
  </si>
  <si>
    <t>45317917</t>
  </si>
  <si>
    <t>Pure Energy Dolná Strehová II, s. r. o.</t>
  </si>
  <si>
    <t>SK52001000032</t>
  </si>
  <si>
    <t>36813885</t>
  </si>
  <si>
    <t>Pure Energy Slovakia, s. r. o.</t>
  </si>
  <si>
    <t>14.06.2010</t>
  </si>
  <si>
    <t>SK52741300063</t>
  </si>
  <si>
    <t>46609725</t>
  </si>
  <si>
    <t>P.U.R.E., s. r. o.</t>
  </si>
  <si>
    <t>Bellova 6314/25</t>
  </si>
  <si>
    <t>19.07.2013</t>
  </si>
  <si>
    <t>SK58742300019</t>
  </si>
  <si>
    <t>48043001</t>
  </si>
  <si>
    <t>Purgat 01 s.r.o.</t>
  </si>
  <si>
    <t>A.Žarnova 336/8</t>
  </si>
  <si>
    <t>SK52731100020</t>
  </si>
  <si>
    <t>45538549</t>
  </si>
  <si>
    <t>PV Alekšince s. r. o.</t>
  </si>
  <si>
    <t>07.06.2011</t>
  </si>
  <si>
    <t>SK52741100135</t>
  </si>
  <si>
    <t>45585075</t>
  </si>
  <si>
    <t>PV Biskupice, s.r.o.</t>
  </si>
  <si>
    <t>05.12.2011</t>
  </si>
  <si>
    <t>SK52741100136</t>
  </si>
  <si>
    <t>44749767</t>
  </si>
  <si>
    <t>PV Chyžné I., s. r. o.</t>
  </si>
  <si>
    <t>SK52741100137</t>
  </si>
  <si>
    <t>44967594</t>
  </si>
  <si>
    <t>PV Chyžné II., s. r. o.</t>
  </si>
  <si>
    <t>SK52001100014</t>
  </si>
  <si>
    <t>45478864</t>
  </si>
  <si>
    <t>PV Čakany k. s.</t>
  </si>
  <si>
    <t>02.02.2011</t>
  </si>
  <si>
    <t>SK52741100139</t>
  </si>
  <si>
    <t>45231028</t>
  </si>
  <si>
    <t>PV Červenica, s. r. o.</t>
  </si>
  <si>
    <t>SK52741100138</t>
  </si>
  <si>
    <t>45246947</t>
  </si>
  <si>
    <t>PV Kobyly II., s. r. o.</t>
  </si>
  <si>
    <t>SK52731100032</t>
  </si>
  <si>
    <t>45319901</t>
  </si>
  <si>
    <t>PV Lišov s. r. o.</t>
  </si>
  <si>
    <t>SK52741100010</t>
  </si>
  <si>
    <t>44892179</t>
  </si>
  <si>
    <t>PV Lučenec, s.r.o.</t>
  </si>
  <si>
    <t>SK52731100019</t>
  </si>
  <si>
    <t>44599048</t>
  </si>
  <si>
    <t>PV Rumince, s. r. o.</t>
  </si>
  <si>
    <t>SK56001100047</t>
  </si>
  <si>
    <t>44294972</t>
  </si>
  <si>
    <t>PV Solarsys, s.r.o.</t>
  </si>
  <si>
    <t>415</t>
  </si>
  <si>
    <t>SK52731100018</t>
  </si>
  <si>
    <t>45320748</t>
  </si>
  <si>
    <t>PV Tekovské Nemce s. r. o.</t>
  </si>
  <si>
    <t>SK52731100021</t>
  </si>
  <si>
    <t>45538450</t>
  </si>
  <si>
    <t>PV Tesárske Mlyňany s. r. o.</t>
  </si>
  <si>
    <t>SK52741900022</t>
  </si>
  <si>
    <t>45247064</t>
  </si>
  <si>
    <t>PV Tušice II. s.r.o.</t>
  </si>
  <si>
    <t>12.11.2019</t>
  </si>
  <si>
    <t>SK52731100031</t>
  </si>
  <si>
    <t>45319979</t>
  </si>
  <si>
    <t>PV Veľké Úľany s. r. o.</t>
  </si>
  <si>
    <t>SK58621100005</t>
  </si>
  <si>
    <t>44888295</t>
  </si>
  <si>
    <t>PVE JELENIE JAMY, s.r.o.</t>
  </si>
  <si>
    <t>Vodárenská 11</t>
  </si>
  <si>
    <t>SK58621200001</t>
  </si>
  <si>
    <t>45318433</t>
  </si>
  <si>
    <t>PVE Nová Lehota, s.r.o.</t>
  </si>
  <si>
    <t>Vodarenská 11</t>
  </si>
  <si>
    <t>SK62731000002</t>
  </si>
  <si>
    <t>36806293</t>
  </si>
  <si>
    <t>PVE, s.r.o.</t>
  </si>
  <si>
    <t>Spišská Belá</t>
  </si>
  <si>
    <t>Moskovská 509/8</t>
  </si>
  <si>
    <t>SK58621200004</t>
  </si>
  <si>
    <t>45562351</t>
  </si>
  <si>
    <t>PV-ENERGY s.r.o.</t>
  </si>
  <si>
    <t>Pod Párovcami 25</t>
  </si>
  <si>
    <t>SK56001200038</t>
  </si>
  <si>
    <t>45281106</t>
  </si>
  <si>
    <t>PV-Projekt, s. r. o.</t>
  </si>
  <si>
    <t>13.04.2012</t>
  </si>
  <si>
    <t>SK58002100002</t>
  </si>
  <si>
    <t>45556202</t>
  </si>
  <si>
    <t>PWR s.r.o.</t>
  </si>
  <si>
    <t>Dvojrad 338/16</t>
  </si>
  <si>
    <t>SK52742000029</t>
  </si>
  <si>
    <t>52601749</t>
  </si>
  <si>
    <t>PWS Slovakia s. r. o.</t>
  </si>
  <si>
    <t>SK56001500025</t>
  </si>
  <si>
    <t>47353724</t>
  </si>
  <si>
    <t>PYROLYZA 5 s.r.o.</t>
  </si>
  <si>
    <t>Vodárenská 6</t>
  </si>
  <si>
    <t>SK58611200004</t>
  </si>
  <si>
    <t>31422802</t>
  </si>
  <si>
    <t>PYRONOVA s. r. o.</t>
  </si>
  <si>
    <t>Bratislava - mestská časť staré mesto</t>
  </si>
  <si>
    <t>Landererova 8</t>
  </si>
  <si>
    <t>SK61822200001</t>
  </si>
  <si>
    <t>50266403</t>
  </si>
  <si>
    <t>QLM, s.r.o.</t>
  </si>
  <si>
    <t>Dlhá nad Váhom</t>
  </si>
  <si>
    <t>271</t>
  </si>
  <si>
    <t>24.03.2022</t>
  </si>
  <si>
    <t>SK60731000003</t>
  </si>
  <si>
    <t>36386448</t>
  </si>
  <si>
    <t>QUILTEX a.s.</t>
  </si>
  <si>
    <t xml:space="preserve">Garbiarska 678 </t>
  </si>
  <si>
    <t>16.04.2010</t>
  </si>
  <si>
    <t>SK51610800055</t>
  </si>
  <si>
    <t>36057614</t>
  </si>
  <si>
    <t>R Trade, s.r.o.</t>
  </si>
  <si>
    <t>Stará Kremnička</t>
  </si>
  <si>
    <t>Stará Kremnička 137</t>
  </si>
  <si>
    <t>SK53002100001</t>
  </si>
  <si>
    <t>45323801</t>
  </si>
  <si>
    <t>RACING CAR s.r.o.</t>
  </si>
  <si>
    <t>Kostolné námestie 3/6</t>
  </si>
  <si>
    <t>SK56001400029</t>
  </si>
  <si>
    <t>31702937</t>
  </si>
  <si>
    <t>RACIO TRADE, s.r.o.</t>
  </si>
  <si>
    <t>Tri hôrky 7/0432</t>
  </si>
  <si>
    <t>SK60731300002</t>
  </si>
  <si>
    <t>Raček Matej , Ing.</t>
  </si>
  <si>
    <t>Dr. A. Škarvana 620/16</t>
  </si>
  <si>
    <t>03.04.2013</t>
  </si>
  <si>
    <t>SK60651200007</t>
  </si>
  <si>
    <t>Račková Iveta, Ing.</t>
  </si>
  <si>
    <t>Kukučinova 2732/103A</t>
  </si>
  <si>
    <t>30.11.2012</t>
  </si>
  <si>
    <t>SK61821300001</t>
  </si>
  <si>
    <t>31436846</t>
  </si>
  <si>
    <t>Radar s.r.o.</t>
  </si>
  <si>
    <t>Zbehy</t>
  </si>
  <si>
    <t>Poľnofarma 479</t>
  </si>
  <si>
    <t>SK60632300012</t>
  </si>
  <si>
    <t>43094694</t>
  </si>
  <si>
    <t>Radomír Ličko</t>
  </si>
  <si>
    <t>A. Lackovej-Zory 520/17</t>
  </si>
  <si>
    <t>SK62650500003</t>
  </si>
  <si>
    <t>33533539</t>
  </si>
  <si>
    <t>Radoslav Marcin - INGMAN</t>
  </si>
  <si>
    <t>Hažlín</t>
  </si>
  <si>
    <t>320</t>
  </si>
  <si>
    <t>SK66721100001</t>
  </si>
  <si>
    <t>40269159</t>
  </si>
  <si>
    <t>Radovan Kašička K-Fruct</t>
  </si>
  <si>
    <t>Krásno</t>
  </si>
  <si>
    <t>Krásno 118</t>
  </si>
  <si>
    <t>SK66002100002</t>
  </si>
  <si>
    <t>08.03.2021</t>
  </si>
  <si>
    <t>SK56001000005</t>
  </si>
  <si>
    <t>45406413</t>
  </si>
  <si>
    <t>Ragroup, s.r.o.</t>
  </si>
  <si>
    <t>Lermontovova 9</t>
  </si>
  <si>
    <t>09.03.2010</t>
  </si>
  <si>
    <t>SK51721600002</t>
  </si>
  <si>
    <t>46247211</t>
  </si>
  <si>
    <t>RailLog s.r.o.</t>
  </si>
  <si>
    <t>Mlynská ulica 6/B</t>
  </si>
  <si>
    <t>07.07.2016</t>
  </si>
  <si>
    <t>SK58741200011</t>
  </si>
  <si>
    <t>46384740</t>
  </si>
  <si>
    <t>Railtrans International, a.s.</t>
  </si>
  <si>
    <t>Kukučínova 22</t>
  </si>
  <si>
    <t>25.09.2012</t>
  </si>
  <si>
    <t>SK52001400004</t>
  </si>
  <si>
    <t>47088800</t>
  </si>
  <si>
    <t>Raj Vína s. r. o.</t>
  </si>
  <si>
    <t>Osadná 2</t>
  </si>
  <si>
    <t>SK52002100027</t>
  </si>
  <si>
    <t>53631731</t>
  </si>
  <si>
    <t>Raja International s. r. o.</t>
  </si>
  <si>
    <t>Cyrila a Metoda 656/1</t>
  </si>
  <si>
    <t>SK51710500002</t>
  </si>
  <si>
    <t>31597513</t>
  </si>
  <si>
    <t>Rakyta, s.r.o.</t>
  </si>
  <si>
    <t>Horné Strháre</t>
  </si>
  <si>
    <t>12.01.2005</t>
  </si>
  <si>
    <t>SK52741200020</t>
  </si>
  <si>
    <t>44229861</t>
  </si>
  <si>
    <t>RASTIP, s. r. o.</t>
  </si>
  <si>
    <t>SK66712000003</t>
  </si>
  <si>
    <t>47221488</t>
  </si>
  <si>
    <t>Rastislav Ďurmek - Glass Decor</t>
  </si>
  <si>
    <t>Zámocká 414/20</t>
  </si>
  <si>
    <t>SK66631100004</t>
  </si>
  <si>
    <t>41837070</t>
  </si>
  <si>
    <t>Rastislav Potúček</t>
  </si>
  <si>
    <t>Horný rad 935/2</t>
  </si>
  <si>
    <t>31.08.2011</t>
  </si>
  <si>
    <t>SK52002000017</t>
  </si>
  <si>
    <t>50606964</t>
  </si>
  <si>
    <t>Rating s.r.o</t>
  </si>
  <si>
    <t>Sliezska 9</t>
  </si>
  <si>
    <t>SK58002100005</t>
  </si>
  <si>
    <t>50750224</t>
  </si>
  <si>
    <t>RAVASZ Wine s.r.o.</t>
  </si>
  <si>
    <t>Hlavná 342</t>
  </si>
  <si>
    <t>SK58712300016</t>
  </si>
  <si>
    <t>SK66650800007</t>
  </si>
  <si>
    <t>31595804</t>
  </si>
  <si>
    <t>RAVEN  a.s.</t>
  </si>
  <si>
    <t xml:space="preserve">Šoltésovej 420/2 </t>
  </si>
  <si>
    <t>SK52742300077</t>
  </si>
  <si>
    <t>47649151</t>
  </si>
  <si>
    <t>RAVUS s. r. o.</t>
  </si>
  <si>
    <t>Kvetná 19</t>
  </si>
  <si>
    <t>SK60731200002</t>
  </si>
  <si>
    <t>36784541</t>
  </si>
  <si>
    <t>RB trade, s. r. o.</t>
  </si>
  <si>
    <t>Kuzmányho 1916/8</t>
  </si>
  <si>
    <t>SK60690800005</t>
  </si>
  <si>
    <t>36672572</t>
  </si>
  <si>
    <t>RBR Betón, a.s.</t>
  </si>
  <si>
    <t>Mudroňova 5</t>
  </si>
  <si>
    <t>SK52741300023</t>
  </si>
  <si>
    <t>RD CZ Energy s.r.o.</t>
  </si>
  <si>
    <t>Praha 10 - Vršovice</t>
  </si>
  <si>
    <t>U Vršovického nádraží 99/24</t>
  </si>
  <si>
    <t>SK56001300030</t>
  </si>
  <si>
    <t>36585157</t>
  </si>
  <si>
    <t>RDB s.r.o.</t>
  </si>
  <si>
    <t>Budulovská 29</t>
  </si>
  <si>
    <t>SK56521200005</t>
  </si>
  <si>
    <t>SK61580500001</t>
  </si>
  <si>
    <t>34144480</t>
  </si>
  <si>
    <t>REAL - H.M. s.r.o.</t>
  </si>
  <si>
    <t>M.R.Štefánika 3/17</t>
  </si>
  <si>
    <t>SK52741100030</t>
  </si>
  <si>
    <t>44315813</t>
  </si>
  <si>
    <t>REAL HOUSE - REALITY, k. s.</t>
  </si>
  <si>
    <t>Višňové</t>
  </si>
  <si>
    <t>Višňové 168</t>
  </si>
  <si>
    <t>SK62651200001</t>
  </si>
  <si>
    <t>36485918</t>
  </si>
  <si>
    <t>REAL MP, s.r.o.</t>
  </si>
  <si>
    <t>Lomné</t>
  </si>
  <si>
    <t>SK58731200001</t>
  </si>
  <si>
    <t>46158723</t>
  </si>
  <si>
    <t>Reality Lenka Krajčíková, s.r.o.</t>
  </si>
  <si>
    <t>SK51721100014</t>
  </si>
  <si>
    <t>45290997</t>
  </si>
  <si>
    <t>REALMARKT s.r.o.</t>
  </si>
  <si>
    <t>SK52002000024</t>
  </si>
  <si>
    <t>45598771</t>
  </si>
  <si>
    <t>Red Bear s.r.o.</t>
  </si>
  <si>
    <t>Zálužická 3</t>
  </si>
  <si>
    <t>10.07.2020</t>
  </si>
  <si>
    <t>SK52742200057</t>
  </si>
  <si>
    <t>28.12.2022</t>
  </si>
  <si>
    <t>SK52742200059</t>
  </si>
  <si>
    <t>SK52002200011</t>
  </si>
  <si>
    <t>50917498</t>
  </si>
  <si>
    <t>RED39 s.r.o.</t>
  </si>
  <si>
    <t>Karpatské námestie 7770/10A</t>
  </si>
  <si>
    <t>25.05.2022</t>
  </si>
  <si>
    <t>17.05.2022</t>
  </si>
  <si>
    <t>SK52001900022</t>
  </si>
  <si>
    <t>47374331</t>
  </si>
  <si>
    <t>RED9  s. r. o.</t>
  </si>
  <si>
    <t>Bratislava - mestská časť Staré Mestso</t>
  </si>
  <si>
    <t>Drotársksa cesta 7696/58</t>
  </si>
  <si>
    <t>18.07.2019</t>
  </si>
  <si>
    <t>SK62632300005</t>
  </si>
  <si>
    <t>36453633</t>
  </si>
  <si>
    <t>REGADA, s.r.o.</t>
  </si>
  <si>
    <t>Strojnícka 7</t>
  </si>
  <si>
    <t>SK52731100053</t>
  </si>
  <si>
    <t>36350796</t>
  </si>
  <si>
    <t>Regionálna energetika a.s.</t>
  </si>
  <si>
    <t>SK51611500004</t>
  </si>
  <si>
    <t>36623661</t>
  </si>
  <si>
    <t>REIMANN s.r.o.</t>
  </si>
  <si>
    <t>Gaštanová 1444/5</t>
  </si>
  <si>
    <t>SK60631300007</t>
  </si>
  <si>
    <t>36015458</t>
  </si>
  <si>
    <t>Relam s.r.o.</t>
  </si>
  <si>
    <t>Bitúnková 13</t>
  </si>
  <si>
    <t>SK61001000004</t>
  </si>
  <si>
    <t>44748221</t>
  </si>
  <si>
    <t>RELCO SLOVAKIA s.r.o.</t>
  </si>
  <si>
    <t>Chotárna 15</t>
  </si>
  <si>
    <t>05.10.2010</t>
  </si>
  <si>
    <t>SK60001300004</t>
  </si>
  <si>
    <t>45605220</t>
  </si>
  <si>
    <t>REMING, s.r.o.</t>
  </si>
  <si>
    <t>Belanská ulica 574/14</t>
  </si>
  <si>
    <t>14.01.2014</t>
  </si>
  <si>
    <t>08.04.2014</t>
  </si>
  <si>
    <t>SK60732300001</t>
  </si>
  <si>
    <t>SK58732200001</t>
  </si>
  <si>
    <t>37170317</t>
  </si>
  <si>
    <t>René Vávra</t>
  </si>
  <si>
    <t>Šaštín Stráže</t>
  </si>
  <si>
    <t>Štúrova 1277/83</t>
  </si>
  <si>
    <t>SK56001100051</t>
  </si>
  <si>
    <t>45311943</t>
  </si>
  <si>
    <t>RENERGIE Solárny park Bánovce nad Ondavou s.r.o.</t>
  </si>
  <si>
    <t>18.07.2011</t>
  </si>
  <si>
    <t>SK52741100044</t>
  </si>
  <si>
    <t>45271283</t>
  </si>
  <si>
    <t>RENERGIE Solárny park Bory s. r. o.</t>
  </si>
  <si>
    <t>SK56001100053</t>
  </si>
  <si>
    <t>45312192</t>
  </si>
  <si>
    <t>RENERGIE Solárny park Budulov s.r.o.</t>
  </si>
  <si>
    <t>SK52741100019</t>
  </si>
  <si>
    <t>45267171</t>
  </si>
  <si>
    <t>RENERGIE Solárny park Dulovo s. r. o.</t>
  </si>
  <si>
    <t>01.03.2011</t>
  </si>
  <si>
    <t>SK52741100024</t>
  </si>
  <si>
    <t>45267294</t>
  </si>
  <si>
    <t>RENERGIE Solárny park Gemer s. r. o.</t>
  </si>
  <si>
    <t>SK56001100027</t>
  </si>
  <si>
    <t>45313008</t>
  </si>
  <si>
    <t>RENERGIE Solárny park Gomboš s.r.o.</t>
  </si>
  <si>
    <t>SK52741100027</t>
  </si>
  <si>
    <t>45267472</t>
  </si>
  <si>
    <t>RENERGIE Solárny park Hodejov s. r. o.</t>
  </si>
  <si>
    <t>SK52741100048</t>
  </si>
  <si>
    <t>45268860</t>
  </si>
  <si>
    <t>RENERGIE Solárny park Horné Turovce s. r. o.</t>
  </si>
  <si>
    <t>SK52741100018</t>
  </si>
  <si>
    <t>44453353</t>
  </si>
  <si>
    <t>RENERGIE Solárny park Hurbanovo s. r. o.</t>
  </si>
  <si>
    <t>SK52741100021</t>
  </si>
  <si>
    <t>45267588</t>
  </si>
  <si>
    <t>RENERGIE Solárny park Jesenské s. r. o.</t>
  </si>
  <si>
    <t>SK52741100054</t>
  </si>
  <si>
    <t>45267880</t>
  </si>
  <si>
    <t>RENERGIE Solárny park Kalinovo s.r.o.</t>
  </si>
  <si>
    <t>28.06.2011</t>
  </si>
  <si>
    <t>SK52741100053</t>
  </si>
  <si>
    <t>45269751</t>
  </si>
  <si>
    <t>RENERGIE Solárny park Lefantovce s.r.o.</t>
  </si>
  <si>
    <t>SK56001100050</t>
  </si>
  <si>
    <t>45312575</t>
  </si>
  <si>
    <t>RENERGIE Solárny park Michalovce s.r.o.</t>
  </si>
  <si>
    <t>SK52741100025</t>
  </si>
  <si>
    <t>45268002</t>
  </si>
  <si>
    <t>RENERGIE Solárny park Nižná Pokoradz s. r. o.</t>
  </si>
  <si>
    <t>SK52741100051</t>
  </si>
  <si>
    <t>45267871</t>
  </si>
  <si>
    <t>RENERGIE Solárny park Nižný Skálnik s. r. o.</t>
  </si>
  <si>
    <t>SK52741100052</t>
  </si>
  <si>
    <t>45267979</t>
  </si>
  <si>
    <t>RENERGIE Solárny park Otročok s. r. o.</t>
  </si>
  <si>
    <t>SK56001100052</t>
  </si>
  <si>
    <t>45312907</t>
  </si>
  <si>
    <t>RENERGIE Solárny park Paňovce s.r.o.</t>
  </si>
  <si>
    <t>SK52741100017</t>
  </si>
  <si>
    <t>45268029</t>
  </si>
  <si>
    <t>RENERGIE Solárny park Riečka s. r. o.</t>
  </si>
  <si>
    <t>SK52741100049</t>
  </si>
  <si>
    <t>45271216</t>
  </si>
  <si>
    <t>RENERGIE Solárny park Rimavská Sobota s.r.o.</t>
  </si>
  <si>
    <t>SK52741100023</t>
  </si>
  <si>
    <t>45267057</t>
  </si>
  <si>
    <t>RENERGIE Solárny park Rimavské Jánovce s. r. o.</t>
  </si>
  <si>
    <t>SK52741100016</t>
  </si>
  <si>
    <t>45268088</t>
  </si>
  <si>
    <t>RENERGIE Solárny park Rohov s. r. o.</t>
  </si>
  <si>
    <t>SK52741100026</t>
  </si>
  <si>
    <t>45268100</t>
  </si>
  <si>
    <t>RENERGIE Solárny park Starňa s. r. o.</t>
  </si>
  <si>
    <t>SK52741100050</t>
  </si>
  <si>
    <t>45268878</t>
  </si>
  <si>
    <t>RENERGIE Solárny park Uzovská Panica s. r. o.</t>
  </si>
  <si>
    <t>SK52741100020</t>
  </si>
  <si>
    <t>45269238</t>
  </si>
  <si>
    <t>RENERGIE Solárny park Včelince 2 s. r. o.</t>
  </si>
  <si>
    <t>SK56001100054</t>
  </si>
  <si>
    <t>45312923</t>
  </si>
  <si>
    <t>RENERGIE Solárny park Zemplínsky Branč s.r.o.</t>
  </si>
  <si>
    <t>SK52741100041</t>
  </si>
  <si>
    <t>45269131</t>
  </si>
  <si>
    <t>Renewable Energy s. r. o.</t>
  </si>
  <si>
    <t>SK60770800015</t>
  </si>
  <si>
    <t>36380784</t>
  </si>
  <si>
    <t>RENOST, s.r.o.</t>
  </si>
  <si>
    <t xml:space="preserve">Sv. Anny 126/30 </t>
  </si>
  <si>
    <t>SK60761700004</t>
  </si>
  <si>
    <t>51047799</t>
  </si>
  <si>
    <t>Renova install s.r.o.</t>
  </si>
  <si>
    <t>Hruštín</t>
  </si>
  <si>
    <t>Dedina 704/27</t>
  </si>
  <si>
    <t>SK62750800003</t>
  </si>
  <si>
    <t>36455954</t>
  </si>
  <si>
    <t>renova RN, s.r.o.</t>
  </si>
  <si>
    <t>Moskovská 8</t>
  </si>
  <si>
    <t>SK51641600005</t>
  </si>
  <si>
    <t>47425211</t>
  </si>
  <si>
    <t>RENTBIZ Group s.r.o.</t>
  </si>
  <si>
    <t>Horná 65A</t>
  </si>
  <si>
    <t>07.11.2016</t>
  </si>
  <si>
    <t>SK52742300008</t>
  </si>
  <si>
    <t>46306021</t>
  </si>
  <si>
    <t>Rentel Management a. s.</t>
  </si>
  <si>
    <t>Vajnorská 98H</t>
  </si>
  <si>
    <t>SK58611200003</t>
  </si>
  <si>
    <t>36238741</t>
  </si>
  <si>
    <t>REP. Centrum, s. r. o.</t>
  </si>
  <si>
    <t>I. Madácha 2016/3</t>
  </si>
  <si>
    <t>SK58741200010</t>
  </si>
  <si>
    <t>36353582</t>
  </si>
  <si>
    <t>REPASU POĽNOFARMA s.r.o.</t>
  </si>
  <si>
    <t>Jalšové</t>
  </si>
  <si>
    <t>SK52741300026</t>
  </si>
  <si>
    <t>Repower Trading Česká republika s.r.o.</t>
  </si>
  <si>
    <t>Praha 1 - Nové Město</t>
  </si>
  <si>
    <t>Vodičkova 710/31</t>
  </si>
  <si>
    <t>SK62732000010</t>
  </si>
  <si>
    <t>31678017</t>
  </si>
  <si>
    <t>REPOX, s.r.o.</t>
  </si>
  <si>
    <t>Staré Ihrisko 4751/30</t>
  </si>
  <si>
    <t>SK52741600003</t>
  </si>
  <si>
    <t>RESORBENT, s.r.o.</t>
  </si>
  <si>
    <t>Havlíčkovo nábřeží 2728/38</t>
  </si>
  <si>
    <t>22.01.2016</t>
  </si>
  <si>
    <t>SK52742000057</t>
  </si>
  <si>
    <t>RESPECT ENERGY SPÓLKA AKCYJNA</t>
  </si>
  <si>
    <t>01-793</t>
  </si>
  <si>
    <t>ul. LUDWIKA RYDYGIERA č. 8</t>
  </si>
  <si>
    <t>SK52741700008</t>
  </si>
  <si>
    <t>45866040</t>
  </si>
  <si>
    <t>Retrack Slovakia s. r. o.</t>
  </si>
  <si>
    <t>SK60731300011</t>
  </si>
  <si>
    <t>36387592</t>
  </si>
  <si>
    <t>Rettenmeier Tatra Timber, s.r.o.</t>
  </si>
  <si>
    <t>Pod lipami 1435/7</t>
  </si>
  <si>
    <t>24.06.2008</t>
  </si>
  <si>
    <t>SK52000800096</t>
  </si>
  <si>
    <t>35869551</t>
  </si>
  <si>
    <t>REVA ENERGO s.r.o.</t>
  </si>
  <si>
    <t>Sibírska 11</t>
  </si>
  <si>
    <t>SK60631300001</t>
  </si>
  <si>
    <t>36415103</t>
  </si>
  <si>
    <t>REVIMONT - DG, s.r.o.</t>
  </si>
  <si>
    <t>Bytrička</t>
  </si>
  <si>
    <t>18.01.2013</t>
  </si>
  <si>
    <t>SK60761100004</t>
  </si>
  <si>
    <t>45283885</t>
  </si>
  <si>
    <t>Rewinn, s. r. o.</t>
  </si>
  <si>
    <t>Oravský Biely Potok 25</t>
  </si>
  <si>
    <t>SK60761100003</t>
  </si>
  <si>
    <t>SK52741200033</t>
  </si>
  <si>
    <t>36863564</t>
  </si>
  <si>
    <t>RFN Slovakia s. r. o.</t>
  </si>
  <si>
    <t>Heydukova 1</t>
  </si>
  <si>
    <t>SK58711300006</t>
  </si>
  <si>
    <t>36245585</t>
  </si>
  <si>
    <t>R.G. - PLAST s.r.o.</t>
  </si>
  <si>
    <t>Areál PD č. 319</t>
  </si>
  <si>
    <t>09.10.2013</t>
  </si>
  <si>
    <t>SK52741400025</t>
  </si>
  <si>
    <t>45541159</t>
  </si>
  <si>
    <t>RG 119, s. r. o.</t>
  </si>
  <si>
    <t>27.05.2014</t>
  </si>
  <si>
    <t>SK60650800025</t>
  </si>
  <si>
    <t>31628354</t>
  </si>
  <si>
    <t>RG 4 spol. s r.o.</t>
  </si>
  <si>
    <t>Makov - Čierne</t>
  </si>
  <si>
    <t>30.10.2008</t>
  </si>
  <si>
    <t>SK60651300009</t>
  </si>
  <si>
    <t>SK51721800001</t>
  </si>
  <si>
    <t>44936982</t>
  </si>
  <si>
    <t>R-GLASS Trade s.r.o.</t>
  </si>
  <si>
    <t>Čajkovského 8</t>
  </si>
  <si>
    <t>24.01.2018</t>
  </si>
  <si>
    <t>SK53002100002</t>
  </si>
  <si>
    <t>44374577</t>
  </si>
  <si>
    <t>RH Brands s.r.o.</t>
  </si>
  <si>
    <t>Paričovská 3407/36A</t>
  </si>
  <si>
    <t>21.12.2021</t>
  </si>
  <si>
    <t>SK66731200016</t>
  </si>
  <si>
    <t>36305839</t>
  </si>
  <si>
    <t>R.H. plus, s.r.o.</t>
  </si>
  <si>
    <t>SK66731100005</t>
  </si>
  <si>
    <t>45447152</t>
  </si>
  <si>
    <t>RHF 1 s.r.o.</t>
  </si>
  <si>
    <t>SK66731100004</t>
  </si>
  <si>
    <t>45447179</t>
  </si>
  <si>
    <t>RHF 2 s.r.o.</t>
  </si>
  <si>
    <t>Bratislava - meststká časť Staré mesto</t>
  </si>
  <si>
    <t>SK52001900032</t>
  </si>
  <si>
    <t>36753912</t>
  </si>
  <si>
    <t>Richtárova, s.r.o.</t>
  </si>
  <si>
    <t>Horná 5</t>
  </si>
  <si>
    <t>SK60650800009</t>
  </si>
  <si>
    <t>31624855</t>
  </si>
  <si>
    <t>Ridera Slovakia s.r.o.</t>
  </si>
  <si>
    <t>SK60781600001</t>
  </si>
  <si>
    <t>36366544</t>
  </si>
  <si>
    <t>RIGHT POWER, a.s.</t>
  </si>
  <si>
    <t>Na Bráne 8665/4</t>
  </si>
  <si>
    <t>SK60631000001</t>
  </si>
  <si>
    <t>08.02.2010</t>
  </si>
  <si>
    <t>SK60782000002</t>
  </si>
  <si>
    <t>50190041</t>
  </si>
  <si>
    <t>RIGHT POWER SOLUTIONS, s.r.o.</t>
  </si>
  <si>
    <t>Na bráne 8665/4</t>
  </si>
  <si>
    <t>05.06.2020</t>
  </si>
  <si>
    <t>SK52741300053</t>
  </si>
  <si>
    <t>RIGHT POWER TRADING, s.r.o.</t>
  </si>
  <si>
    <t>Českobratrská 3321/46</t>
  </si>
  <si>
    <t>05.06.2013</t>
  </si>
  <si>
    <t>SK62621700001</t>
  </si>
  <si>
    <t>46819037</t>
  </si>
  <si>
    <t>RIRO CONSTRUCTING, s.r.o.</t>
  </si>
  <si>
    <t xml:space="preserve">Štefánikova 18 </t>
  </si>
  <si>
    <t>17.02.2017</t>
  </si>
  <si>
    <t>SK51751200003</t>
  </si>
  <si>
    <t>36640158</t>
  </si>
  <si>
    <t>RISO - R, s.r.o.</t>
  </si>
  <si>
    <t>Košická cesta 2074</t>
  </si>
  <si>
    <t>SK52742300141</t>
  </si>
  <si>
    <t>46112529</t>
  </si>
  <si>
    <t>River Point s. r. o.</t>
  </si>
  <si>
    <t>SK66631100001</t>
  </si>
  <si>
    <t>36335401</t>
  </si>
  <si>
    <t>RJ Development, a. s.</t>
  </si>
  <si>
    <t>08.03.2011</t>
  </si>
  <si>
    <t>SK51642300015</t>
  </si>
  <si>
    <t>54356351</t>
  </si>
  <si>
    <t>RKB Slovakia s. r. o.</t>
  </si>
  <si>
    <t>Horná 37</t>
  </si>
  <si>
    <t>SK58002100006</t>
  </si>
  <si>
    <t>36257524</t>
  </si>
  <si>
    <t>RM Trading Partners, s.r.o.</t>
  </si>
  <si>
    <t>Seredská 255C</t>
  </si>
  <si>
    <t>SK66711200001</t>
  </si>
  <si>
    <t>31596771</t>
  </si>
  <si>
    <t>RMC s.r.o.</t>
  </si>
  <si>
    <t xml:space="preserve">Trenčianska ul. 863/66 </t>
  </si>
  <si>
    <t>SK56001600005</t>
  </si>
  <si>
    <t>31650015</t>
  </si>
  <si>
    <t>RMS Košice s.r.o.</t>
  </si>
  <si>
    <t>24.02.2016</t>
  </si>
  <si>
    <t>SK56521200008</t>
  </si>
  <si>
    <t>16.11.2012</t>
  </si>
  <si>
    <t>SK56521200007</t>
  </si>
  <si>
    <t>SK52741200053</t>
  </si>
  <si>
    <t>17372178</t>
  </si>
  <si>
    <t>RNDr. Ľubomír Mach - LUMO PLUS</t>
  </si>
  <si>
    <t>Lachova 27</t>
  </si>
  <si>
    <t>SK58741200009</t>
  </si>
  <si>
    <t>34424661</t>
  </si>
  <si>
    <t>Róbert Mihálik ELEKTROMAX</t>
  </si>
  <si>
    <t>Veterná 18/G</t>
  </si>
  <si>
    <t>03.08.2012</t>
  </si>
  <si>
    <t>SK60770800016</t>
  </si>
  <si>
    <t>33016569</t>
  </si>
  <si>
    <t>Róbert Muscher - Autodoprava</t>
  </si>
  <si>
    <t>SK52742300105</t>
  </si>
  <si>
    <t>35887117</t>
  </si>
  <si>
    <t>Roche Slovensko, s.r.o.</t>
  </si>
  <si>
    <t>Pribinova 7828/19</t>
  </si>
  <si>
    <t>SK60761000004</t>
  </si>
  <si>
    <t>36414557</t>
  </si>
  <si>
    <t>RODACH, s.r.o.</t>
  </si>
  <si>
    <t>21.10.2010</t>
  </si>
  <si>
    <t>SK60651800001</t>
  </si>
  <si>
    <t>46463577</t>
  </si>
  <si>
    <t>ROGAMONT, s.r.o.</t>
  </si>
  <si>
    <t>Oščadnica</t>
  </si>
  <si>
    <t>Oščadnica 1300</t>
  </si>
  <si>
    <t>SK52741100037</t>
  </si>
  <si>
    <t>36590312</t>
  </si>
  <si>
    <t>Rohovce Power, s.r.o.</t>
  </si>
  <si>
    <t>Račianska 30/A</t>
  </si>
  <si>
    <t>SK62631400008</t>
  </si>
  <si>
    <t>36458481</t>
  </si>
  <si>
    <t>ROKO, s.r.o.</t>
  </si>
  <si>
    <t>Strojnícka 18</t>
  </si>
  <si>
    <t>SK62630700008</t>
  </si>
  <si>
    <t>20.09.2007</t>
  </si>
  <si>
    <t>SK51611300005</t>
  </si>
  <si>
    <t>36038539</t>
  </si>
  <si>
    <t>Roľnícke družstvo</t>
  </si>
  <si>
    <t>Na Štepnici 354</t>
  </si>
  <si>
    <t>SK51641900008</t>
  </si>
  <si>
    <t>SK51642000002</t>
  </si>
  <si>
    <t>SK66631200006</t>
  </si>
  <si>
    <t>00203777</t>
  </si>
  <si>
    <t>Roľnícke družstvo "Turá Lúka" v Myjave</t>
  </si>
  <si>
    <t>SK62721200002</t>
  </si>
  <si>
    <t>00204447</t>
  </si>
  <si>
    <t>Roľnícke družstvo v Plavnici</t>
  </si>
  <si>
    <t>Plavnica</t>
  </si>
  <si>
    <t>SK62722000001</t>
  </si>
  <si>
    <t>SK62722000002</t>
  </si>
  <si>
    <t>SK61001300013</t>
  </si>
  <si>
    <t>34122818</t>
  </si>
  <si>
    <t>Roľnícke družstvo Vrbová nad Váhom</t>
  </si>
  <si>
    <t>Vrbová nad Váhom</t>
  </si>
  <si>
    <t>Vrbová nad Váhom 63</t>
  </si>
  <si>
    <t>04.04.2013</t>
  </si>
  <si>
    <t>SK61001300010</t>
  </si>
  <si>
    <t>SK61552000005</t>
  </si>
  <si>
    <t>SK60762000001</t>
  </si>
  <si>
    <t>00223247</t>
  </si>
  <si>
    <t>Roľnícke podielnícke družstvo Zuberec</t>
  </si>
  <si>
    <t>Zuberec</t>
  </si>
  <si>
    <t>Družstevná 414</t>
  </si>
  <si>
    <t>SK60761400002</t>
  </si>
  <si>
    <t>SK60762000002</t>
  </si>
  <si>
    <t>SK66671700002</t>
  </si>
  <si>
    <t>48324311</t>
  </si>
  <si>
    <t>Roman Boško AUTOPAL</t>
  </si>
  <si>
    <t>Malinová</t>
  </si>
  <si>
    <t>Malinová 360</t>
  </si>
  <si>
    <t>11.10.2017</t>
  </si>
  <si>
    <t>SK61010400004</t>
  </si>
  <si>
    <t>40686213</t>
  </si>
  <si>
    <t>Roman Kabát</t>
  </si>
  <si>
    <t>Jelenec</t>
  </si>
  <si>
    <t>536</t>
  </si>
  <si>
    <t>SK52742300096</t>
  </si>
  <si>
    <t>40047351</t>
  </si>
  <si>
    <t>Roman Kanich Viktória</t>
  </si>
  <si>
    <t>Vinosady</t>
  </si>
  <si>
    <t>Pezinská 42</t>
  </si>
  <si>
    <t>SK52001500020</t>
  </si>
  <si>
    <t>48060836</t>
  </si>
  <si>
    <t>Roman Olekšák</t>
  </si>
  <si>
    <t>Leškova 3018/10</t>
  </si>
  <si>
    <t>SK51642300002</t>
  </si>
  <si>
    <t>41941331</t>
  </si>
  <si>
    <t>Roman Varhaník - BENEDETTO</t>
  </si>
  <si>
    <t>M. Chrásteka 505/1</t>
  </si>
  <si>
    <t>SK51001800009</t>
  </si>
  <si>
    <t>01.10.2018</t>
  </si>
  <si>
    <t>SK51642300001</t>
  </si>
  <si>
    <t>SK58650900002</t>
  </si>
  <si>
    <t>36250511</t>
  </si>
  <si>
    <t>ROMANDO, s.r.o.</t>
  </si>
  <si>
    <t>Prietrž</t>
  </si>
  <si>
    <t>Prietrž 187</t>
  </si>
  <si>
    <t>05.02.2009</t>
  </si>
  <si>
    <t>SK51611100010</t>
  </si>
  <si>
    <t>31645852</t>
  </si>
  <si>
    <t>ROMIN SLOVAKIA, spol. s r.o.</t>
  </si>
  <si>
    <t>Kopernica 225</t>
  </si>
  <si>
    <t>13.04.2011</t>
  </si>
  <si>
    <t>SK66651300012</t>
  </si>
  <si>
    <t>31642403</t>
  </si>
  <si>
    <t>RONA, a.s.</t>
  </si>
  <si>
    <t>Schreiberova 365</t>
  </si>
  <si>
    <t>05.08.2008</t>
  </si>
  <si>
    <t>SK56521300016</t>
  </si>
  <si>
    <t>31716369</t>
  </si>
  <si>
    <t>ROSENBERG - SLOVAKIA, spol. s r.o.</t>
  </si>
  <si>
    <t xml:space="preserve">Hroncova 3 </t>
  </si>
  <si>
    <t>SK56521300017</t>
  </si>
  <si>
    <t>SK56000800002</t>
  </si>
  <si>
    <t>36187704</t>
  </si>
  <si>
    <t>ROSIMEX - SLOVAKIA, akciová spoločnosť</t>
  </si>
  <si>
    <t>Rázusova 1</t>
  </si>
  <si>
    <t>31.03.2008</t>
  </si>
  <si>
    <t>SK60691200014</t>
  </si>
  <si>
    <t>31560385</t>
  </si>
  <si>
    <t>ROSS  s.r.o.</t>
  </si>
  <si>
    <t xml:space="preserve">Hollého 205/52 </t>
  </si>
  <si>
    <t>22.02.2012</t>
  </si>
  <si>
    <t>SK60782000005</t>
  </si>
  <si>
    <t>36284475</t>
  </si>
  <si>
    <t>ROSSETA s.r.o.</t>
  </si>
  <si>
    <t>Terchová</t>
  </si>
  <si>
    <t>Školská 144/58</t>
  </si>
  <si>
    <t>12.10.2020</t>
  </si>
  <si>
    <t>SK62621400005</t>
  </si>
  <si>
    <t>36472182</t>
  </si>
  <si>
    <t>ROTAX-ARCH spol. s r.o.</t>
  </si>
  <si>
    <t>Fidlikova 3</t>
  </si>
  <si>
    <t>14.07.2014</t>
  </si>
  <si>
    <t>SK56510500012</t>
  </si>
  <si>
    <t>36573655</t>
  </si>
  <si>
    <t>ROTOR SLOVAKIA, s.r.o.</t>
  </si>
  <si>
    <t>Slovenská 44/A</t>
  </si>
  <si>
    <t>25.06.2004</t>
  </si>
  <si>
    <t>SK62631300012</t>
  </si>
  <si>
    <t>36815616</t>
  </si>
  <si>
    <t>RoTTeL Energy, s.r.o.</t>
  </si>
  <si>
    <t>Jarková 42</t>
  </si>
  <si>
    <t>SK62631300011</t>
  </si>
  <si>
    <t>SK60001000002</t>
  </si>
  <si>
    <t>36414409</t>
  </si>
  <si>
    <t>ROVER, s.r.o.</t>
  </si>
  <si>
    <t>Sučianska 2106/29</t>
  </si>
  <si>
    <t>11.05.2010</t>
  </si>
  <si>
    <t>SK58002000001</t>
  </si>
  <si>
    <t>52550966</t>
  </si>
  <si>
    <t>ROVIN SK s.r.o.</t>
  </si>
  <si>
    <t>Budatínska 3230/16</t>
  </si>
  <si>
    <t>SK58001900010</t>
  </si>
  <si>
    <t>47439530</t>
  </si>
  <si>
    <t>Royal Group-EU s.r.o.</t>
  </si>
  <si>
    <t>Niklova huť</t>
  </si>
  <si>
    <t>SK52001000016</t>
  </si>
  <si>
    <t>45288071</t>
  </si>
  <si>
    <t>RSP Energy SK a. s. v likvidácii</t>
  </si>
  <si>
    <t>24.03.2010</t>
  </si>
  <si>
    <t>SK56001100083</t>
  </si>
  <si>
    <t>45556954</t>
  </si>
  <si>
    <t>RS-1, s.r.o.</t>
  </si>
  <si>
    <t>SK56001100084</t>
  </si>
  <si>
    <t>45557039</t>
  </si>
  <si>
    <t>RS-2, s.r.o.</t>
  </si>
  <si>
    <t>SK52741100126</t>
  </si>
  <si>
    <t>36867390</t>
  </si>
  <si>
    <t>RS-4, s. r. o.</t>
  </si>
  <si>
    <t>Priemyselná 10</t>
  </si>
  <si>
    <t>SK60691100013</t>
  </si>
  <si>
    <t>31320473</t>
  </si>
  <si>
    <t>RTD, spol. s r.o.</t>
  </si>
  <si>
    <t>22.07.2011</t>
  </si>
  <si>
    <t>SK51721100007</t>
  </si>
  <si>
    <t>31585141</t>
  </si>
  <si>
    <t>RUDANA s.r.o.</t>
  </si>
  <si>
    <t>SK66632100001</t>
  </si>
  <si>
    <t>30875692</t>
  </si>
  <si>
    <t>Rudolf Elischer - palivá - stavivá</t>
  </si>
  <si>
    <t>Častkovce 359</t>
  </si>
  <si>
    <t>14.01.2021</t>
  </si>
  <si>
    <t>SK60782300005</t>
  </si>
  <si>
    <t>14226545</t>
  </si>
  <si>
    <t>Rudolf Glasnák G+K AUTOSÚČIASTKY</t>
  </si>
  <si>
    <t>Bánovská cesta 3648/2</t>
  </si>
  <si>
    <t>SK60782300006</t>
  </si>
  <si>
    <t>SK58001000002</t>
  </si>
  <si>
    <t>36311448</t>
  </si>
  <si>
    <t>RUDOLF JELÍNEK Slovakia, s.r.o.</t>
  </si>
  <si>
    <t>Kráľovská 1</t>
  </si>
  <si>
    <t>17.09.2010</t>
  </si>
  <si>
    <t>SK66002100001</t>
  </si>
  <si>
    <t>40179125</t>
  </si>
  <si>
    <t>Rudolf Zverbík FLÓRA J.Z.</t>
  </si>
  <si>
    <t>J. L. Bellu 3661/6</t>
  </si>
  <si>
    <t>25.02.2021</t>
  </si>
  <si>
    <t>SK61552300002</t>
  </si>
  <si>
    <t>53517954</t>
  </si>
  <si>
    <t>RUMICON s.r.o.</t>
  </si>
  <si>
    <t>Palatínova 1038/41</t>
  </si>
  <si>
    <t>SK58742000006</t>
  </si>
  <si>
    <t>36230375</t>
  </si>
  <si>
    <t>RUPOS, s.r.o.</t>
  </si>
  <si>
    <t>448</t>
  </si>
  <si>
    <t>SK58741200004</t>
  </si>
  <si>
    <t>SK58742000005</t>
  </si>
  <si>
    <t>SK58731600001</t>
  </si>
  <si>
    <t>Ružičková Klára</t>
  </si>
  <si>
    <t>Rovenská 1568/47</t>
  </si>
  <si>
    <t>22.03.2016</t>
  </si>
  <si>
    <t>SK52741700030</t>
  </si>
  <si>
    <t>26460815</t>
  </si>
  <si>
    <t>RWE Supply &amp; Trading CZ, a.s.</t>
  </si>
  <si>
    <t>Praha 10-Strašnice</t>
  </si>
  <si>
    <t>Limuzská 3135/12</t>
  </si>
  <si>
    <t>06.12.2017</t>
  </si>
  <si>
    <t>SK52741300071</t>
  </si>
  <si>
    <t>RWE Supply &amp; Trading GmbH</t>
  </si>
  <si>
    <t>Essen</t>
  </si>
  <si>
    <t>RWE Platz 6</t>
  </si>
  <si>
    <t>SK52741300067</t>
  </si>
  <si>
    <t>08.08.2013</t>
  </si>
  <si>
    <t>SK52001000061</t>
  </si>
  <si>
    <t>36859877</t>
  </si>
  <si>
    <t>RWE Transgas, a.s. organizačná zložka</t>
  </si>
  <si>
    <t>14.10.2010</t>
  </si>
  <si>
    <t>SK60631300030</t>
  </si>
  <si>
    <t>36410101</t>
  </si>
  <si>
    <t>RYBÁRSTVO KLÁŠTOR, s.r.o.</t>
  </si>
  <si>
    <t>SK52741400005</t>
  </si>
  <si>
    <t>45416818</t>
  </si>
  <si>
    <t>R1 Solar, s. r. o.</t>
  </si>
  <si>
    <t>SK61001300025</t>
  </si>
  <si>
    <t>36765431</t>
  </si>
  <si>
    <t>S &amp; S Kovovýroba s.r.o.</t>
  </si>
  <si>
    <t>Svetlá 8</t>
  </si>
  <si>
    <t>25.07.2013</t>
  </si>
  <si>
    <t>SK51721100001</t>
  </si>
  <si>
    <t>36867021</t>
  </si>
  <si>
    <t>S Čelovce s.r.o.</t>
  </si>
  <si>
    <t>Čelovce</t>
  </si>
  <si>
    <t>Čelovce 121</t>
  </si>
  <si>
    <t>02.03.2011</t>
  </si>
  <si>
    <t>SK60782300019</t>
  </si>
  <si>
    <t>00692468</t>
  </si>
  <si>
    <t>S O F T E L spol. s r.o.</t>
  </si>
  <si>
    <t xml:space="preserve">Mariánske námestie 29/6 </t>
  </si>
  <si>
    <t>SK56510500008</t>
  </si>
  <si>
    <t>14383942</t>
  </si>
  <si>
    <t>Sadko Mýtnik-ACHAT</t>
  </si>
  <si>
    <t>Košice - Juh</t>
  </si>
  <si>
    <t>Krivá 12</t>
  </si>
  <si>
    <t>SK51641200015</t>
  </si>
  <si>
    <t>36029203</t>
  </si>
  <si>
    <t>SAFETRONICS a.s.</t>
  </si>
  <si>
    <t>Zvolenská cesta 14</t>
  </si>
  <si>
    <t>SK61821300007</t>
  </si>
  <si>
    <t>36547336</t>
  </si>
  <si>
    <t>SALAJ, spol. s r.o.</t>
  </si>
  <si>
    <t>Hostie</t>
  </si>
  <si>
    <t>129</t>
  </si>
  <si>
    <t>SK60691300001</t>
  </si>
  <si>
    <t>Salát Jaroslav , Ing.</t>
  </si>
  <si>
    <t>Lúčna 114/29</t>
  </si>
  <si>
    <t>SK56001100075</t>
  </si>
  <si>
    <t>35862599</t>
  </si>
  <si>
    <t>Saller Invest, s.r.o.</t>
  </si>
  <si>
    <t>SK62651100004</t>
  </si>
  <si>
    <t>36458767</t>
  </si>
  <si>
    <t>SALTRA, s.r.o.</t>
  </si>
  <si>
    <t xml:space="preserve">Duklianska 3516 </t>
  </si>
  <si>
    <t>17.06.2011</t>
  </si>
  <si>
    <t>SK58712300013</t>
  </si>
  <si>
    <t>36439223</t>
  </si>
  <si>
    <t>SAMAD, s.r.o.</t>
  </si>
  <si>
    <t>Tajovského 8568/3</t>
  </si>
  <si>
    <t>SK58002000010</t>
  </si>
  <si>
    <t>SK58001200008</t>
  </si>
  <si>
    <t>46356487</t>
  </si>
  <si>
    <t>SAMARIA Ovocný Liehovar, s.r.o</t>
  </si>
  <si>
    <t>SK58001400022</t>
  </si>
  <si>
    <t>SK66631300003</t>
  </si>
  <si>
    <t>42277051</t>
  </si>
  <si>
    <t>Samuel Čmela- Pestovateľská pálenica ovocia</t>
  </si>
  <si>
    <t>Marcheggská 1744/20A</t>
  </si>
  <si>
    <t>SK52001000002</t>
  </si>
  <si>
    <t>35847301</t>
  </si>
  <si>
    <t>Sandrock Trans, s. r. o.</t>
  </si>
  <si>
    <t>1. Mája 29/A</t>
  </si>
  <si>
    <t>11.01.2010</t>
  </si>
  <si>
    <t>SK52741300002</t>
  </si>
  <si>
    <t>46833323</t>
  </si>
  <si>
    <t>Saneca Pharmaceuticals a. s.</t>
  </si>
  <si>
    <t>Nitrianska 100</t>
  </si>
  <si>
    <t>15.01.2013</t>
  </si>
  <si>
    <t>SK58742300042</t>
  </si>
  <si>
    <t>SK52001300013</t>
  </si>
  <si>
    <t>28.03.2013</t>
  </si>
  <si>
    <t>SK52742000044</t>
  </si>
  <si>
    <t>Sangaz Trading AG</t>
  </si>
  <si>
    <t>05.05.2020</t>
  </si>
  <si>
    <t>SK52742000045</t>
  </si>
  <si>
    <t>SK52741200042</t>
  </si>
  <si>
    <t>45000492</t>
  </si>
  <si>
    <t>SANION ENERGY s. r. o.</t>
  </si>
  <si>
    <t>SK52741200044</t>
  </si>
  <si>
    <t>45002258</t>
  </si>
  <si>
    <t>SANION GROUP s. r. o.</t>
  </si>
  <si>
    <t>SK52741200043</t>
  </si>
  <si>
    <t>45001545</t>
  </si>
  <si>
    <t>SANION s. r. o.</t>
  </si>
  <si>
    <t>Zimná 131</t>
  </si>
  <si>
    <t>SK56000800027</t>
  </si>
  <si>
    <t>36640875</t>
  </si>
  <si>
    <t>SAPARI, s.r.o.</t>
  </si>
  <si>
    <t>Lermontovova 914/9</t>
  </si>
  <si>
    <t>SK53611700001</t>
  </si>
  <si>
    <t>48136689</t>
  </si>
  <si>
    <t>SARO Slovakia s.r.o.</t>
  </si>
  <si>
    <t>Ventúrska 7</t>
  </si>
  <si>
    <t>10.01.2017</t>
  </si>
  <si>
    <t>SK62631100031</t>
  </si>
  <si>
    <t>44918178</t>
  </si>
  <si>
    <t>Satmont s. r. o.</t>
  </si>
  <si>
    <t>Karadžičova 2</t>
  </si>
  <si>
    <t>16.09.2011</t>
  </si>
  <si>
    <t>SK60730800016</t>
  </si>
  <si>
    <t>43858520</t>
  </si>
  <si>
    <t>SBH, s. r. o.</t>
  </si>
  <si>
    <t>Liptovský Peter</t>
  </si>
  <si>
    <t>SK62651900004</t>
  </si>
  <si>
    <t>36495123</t>
  </si>
  <si>
    <t>SCBC, s.r.o.</t>
  </si>
  <si>
    <t>Puškinova 1155/16</t>
  </si>
  <si>
    <t>SK62651400005</t>
  </si>
  <si>
    <t>16.12.2014</t>
  </si>
  <si>
    <t>SK62652000001</t>
  </si>
  <si>
    <t>SK60652300001</t>
  </si>
  <si>
    <t>36386553</t>
  </si>
  <si>
    <t>Schaeffler Kysuce, spol. s r.o.</t>
  </si>
  <si>
    <t>Dr. G. Schaefflera 1</t>
  </si>
  <si>
    <t>SK60001100011</t>
  </si>
  <si>
    <t>SK58732300004</t>
  </si>
  <si>
    <t>30998140</t>
  </si>
  <si>
    <t>Schaeffler Skalica, spol. s r.o.</t>
  </si>
  <si>
    <t>SK58001400018</t>
  </si>
  <si>
    <t>29.09.2014</t>
  </si>
  <si>
    <t>SK58732300005</t>
  </si>
  <si>
    <t>SK52742000017</t>
  </si>
  <si>
    <t>31327222</t>
  </si>
  <si>
    <t>SCHENKER s.r.o.</t>
  </si>
  <si>
    <t>Kopčianska 94</t>
  </si>
  <si>
    <t>SK62631900001</t>
  </si>
  <si>
    <t>50599062</t>
  </si>
  <si>
    <t>SCHICKO s.r.o.</t>
  </si>
  <si>
    <t>Kendice</t>
  </si>
  <si>
    <t>Kendice 47</t>
  </si>
  <si>
    <t>15.02.2019</t>
  </si>
  <si>
    <t>SK52742300038</t>
  </si>
  <si>
    <t>35804530</t>
  </si>
  <si>
    <t>Schmidt &amp; Co., s. r. o.</t>
  </si>
  <si>
    <t>Kremeľská 21-23</t>
  </si>
  <si>
    <t>SK52000800065</t>
  </si>
  <si>
    <t>12.05.2008</t>
  </si>
  <si>
    <t>SK62731300011</t>
  </si>
  <si>
    <t>36460567</t>
  </si>
  <si>
    <t>Schüle Slovakia, s.r.o.</t>
  </si>
  <si>
    <t>Teplická 3860/34A</t>
  </si>
  <si>
    <t>06.05.2008</t>
  </si>
  <si>
    <t>SK62731300012</t>
  </si>
  <si>
    <t>17.10.2008</t>
  </si>
  <si>
    <t>SK52742300064</t>
  </si>
  <si>
    <t>36375276</t>
  </si>
  <si>
    <t>SCHWARTZ, s.r.o.</t>
  </si>
  <si>
    <t>Nitrianska 48A/4219</t>
  </si>
  <si>
    <t>15.02.2023</t>
  </si>
  <si>
    <t>SK52742300065</t>
  </si>
  <si>
    <t>SK52741400024</t>
  </si>
  <si>
    <t>35845309</t>
  </si>
  <si>
    <t>SCM, s.r.o.</t>
  </si>
  <si>
    <t>Adámiho 1</t>
  </si>
  <si>
    <t>SK52002200033</t>
  </si>
  <si>
    <t>45641536</t>
  </si>
  <si>
    <t>Scriptease, s. r. o.</t>
  </si>
  <si>
    <t>Leškova 10</t>
  </si>
  <si>
    <t>SK52001100016</t>
  </si>
  <si>
    <t>44787618</t>
  </si>
  <si>
    <t>SE 2010, a.s.</t>
  </si>
  <si>
    <t>SK52001100021</t>
  </si>
  <si>
    <t>SK51722300010</t>
  </si>
  <si>
    <t>46701966</t>
  </si>
  <si>
    <t>Seal and Lube, spol. s r.o.</t>
  </si>
  <si>
    <t>Št. Tučeka 229</t>
  </si>
  <si>
    <t>SK51722300009</t>
  </si>
  <si>
    <t>SK51001000007</t>
  </si>
  <si>
    <t>45520097</t>
  </si>
  <si>
    <t>SEBO TRADE s.r.o.</t>
  </si>
  <si>
    <t>Cesta Slobody 1656</t>
  </si>
  <si>
    <t>25.05.2010</t>
  </si>
  <si>
    <t>SK52742000067</t>
  </si>
  <si>
    <t>Second Foundation a.s.</t>
  </si>
  <si>
    <t>Ovocný trh 1096/8, Staré Město</t>
  </si>
  <si>
    <t>23.12.2020</t>
  </si>
  <si>
    <t>SK61822300013</t>
  </si>
  <si>
    <t>35800399</t>
  </si>
  <si>
    <t>Secop s. r. o.</t>
  </si>
  <si>
    <t>Továrenská 49</t>
  </si>
  <si>
    <t>SK61001200012</t>
  </si>
  <si>
    <t>36552445</t>
  </si>
  <si>
    <t>SEEDSTAR AGRO spol. s r.o.</t>
  </si>
  <si>
    <t>Dolná 4A</t>
  </si>
  <si>
    <t>SK61001300021</t>
  </si>
  <si>
    <t>36562131</t>
  </si>
  <si>
    <t>SEGAL s.r.o.</t>
  </si>
  <si>
    <t>Žirany</t>
  </si>
  <si>
    <t>447</t>
  </si>
  <si>
    <t>26.01.2018</t>
  </si>
  <si>
    <t>SK52002200035</t>
  </si>
  <si>
    <t>53790359</t>
  </si>
  <si>
    <t>SELESIS s.r.o.</t>
  </si>
  <si>
    <t>29.11.2022</t>
  </si>
  <si>
    <t>SK61001800012</t>
  </si>
  <si>
    <t>45994340</t>
  </si>
  <si>
    <t>Sellea s.r.o.</t>
  </si>
  <si>
    <t>Roľnícka 8</t>
  </si>
  <si>
    <t>05.10.2018</t>
  </si>
  <si>
    <t>SK51721400001</t>
  </si>
  <si>
    <t>46549048</t>
  </si>
  <si>
    <t>SELU s.r.o.</t>
  </si>
  <si>
    <t>SK51722000004</t>
  </si>
  <si>
    <t>07.01.2020</t>
  </si>
  <si>
    <t>SK51722000007</t>
  </si>
  <si>
    <t>SK62631100016</t>
  </si>
  <si>
    <t>Seman Slavomír, Ing.</t>
  </si>
  <si>
    <t>Šrobárova 6567/16</t>
  </si>
  <si>
    <t>SK61001200046</t>
  </si>
  <si>
    <t>34139303</t>
  </si>
  <si>
    <t>Semecs, s.r.o.</t>
  </si>
  <si>
    <t>Hlavná 1797/62</t>
  </si>
  <si>
    <t>11.10.2012</t>
  </si>
  <si>
    <t>SK51750500013</t>
  </si>
  <si>
    <t>36036617</t>
  </si>
  <si>
    <t>SENÁT, s.r.o.</t>
  </si>
  <si>
    <t>Hrušovo</t>
  </si>
  <si>
    <t>Striežovce 108</t>
  </si>
  <si>
    <t>22.08.2005</t>
  </si>
  <si>
    <t>SK56001900003</t>
  </si>
  <si>
    <t>31658962</t>
  </si>
  <si>
    <t>SEOL, spol. s r.o.</t>
  </si>
  <si>
    <t>Severné nábrežie č. 40</t>
  </si>
  <si>
    <t>SK61571300001</t>
  </si>
  <si>
    <t>34152733</t>
  </si>
  <si>
    <t>SEPTA C.A. , s.r.o.</t>
  </si>
  <si>
    <t>Jur nad Hronom</t>
  </si>
  <si>
    <t>464</t>
  </si>
  <si>
    <t>SK56002100003</t>
  </si>
  <si>
    <t>51864908</t>
  </si>
  <si>
    <t>Serhii Kalyniuk</t>
  </si>
  <si>
    <t>Komenského 1113/28</t>
  </si>
  <si>
    <t>11.10.2021</t>
  </si>
  <si>
    <t>SK58001500005</t>
  </si>
  <si>
    <t>35834374</t>
  </si>
  <si>
    <t>SESSLER, s.r.o.</t>
  </si>
  <si>
    <t>Pri Kalvárii 17</t>
  </si>
  <si>
    <t>27.04.2015</t>
  </si>
  <si>
    <t>SK52741400034</t>
  </si>
  <si>
    <t>Sev.en EC, a.s.</t>
  </si>
  <si>
    <t>Chvaletice</t>
  </si>
  <si>
    <t>K Elektrárně 227</t>
  </si>
  <si>
    <t>01.08.2014</t>
  </si>
  <si>
    <t>SK60781500005</t>
  </si>
  <si>
    <t>36672297</t>
  </si>
  <si>
    <t>Severoslovenské vodárne a kanalizácie, a. s.</t>
  </si>
  <si>
    <t>Bôrická cesta 1960</t>
  </si>
  <si>
    <t>SK60782000001</t>
  </si>
  <si>
    <t>12.03.2020</t>
  </si>
  <si>
    <t>SK60781300026</t>
  </si>
  <si>
    <t>SK56711800001</t>
  </si>
  <si>
    <t>36177644</t>
  </si>
  <si>
    <t>SEZ Krompachy a.s.</t>
  </si>
  <si>
    <t>Hornádska 1</t>
  </si>
  <si>
    <t>SK56711800002</t>
  </si>
  <si>
    <t>SK61001900006</t>
  </si>
  <si>
    <t>51847281</t>
  </si>
  <si>
    <t>Shake the pear distillery, s.r.o.</t>
  </si>
  <si>
    <t>Jacovce</t>
  </si>
  <si>
    <t>Pri majeri 771</t>
  </si>
  <si>
    <t>SK61631900005</t>
  </si>
  <si>
    <t>13.08.2019</t>
  </si>
  <si>
    <t>SK52742300127</t>
  </si>
  <si>
    <t>35877944</t>
  </si>
  <si>
    <t>SHARK COMPANY, s.r.o.</t>
  </si>
  <si>
    <t>Nálepkova 18</t>
  </si>
  <si>
    <t>12.03.2023</t>
  </si>
  <si>
    <t>SK52741500007</t>
  </si>
  <si>
    <t xml:space="preserve">4162523 </t>
  </si>
  <si>
    <t>SHELL ENERGY EUROPE LTD</t>
  </si>
  <si>
    <t>SE17NA</t>
  </si>
  <si>
    <t>SHELL CENTRE 4-8 YORK ROAD LONDON</t>
  </si>
  <si>
    <t>09.03.2015</t>
  </si>
  <si>
    <t>SK52742300051</t>
  </si>
  <si>
    <t>31361081</t>
  </si>
  <si>
    <t>SHELL Slovakia, s.r.o.</t>
  </si>
  <si>
    <t>Einsteinova 23</t>
  </si>
  <si>
    <t>SK52742300052</t>
  </si>
  <si>
    <t>SK52010400036</t>
  </si>
  <si>
    <t>SK52001600037</t>
  </si>
  <si>
    <t>47967331</t>
  </si>
  <si>
    <t>Shisha Chill, s.r.o.</t>
  </si>
  <si>
    <t>Vysoká 16</t>
  </si>
  <si>
    <t>SK60631200026</t>
  </si>
  <si>
    <t>31585370</t>
  </si>
  <si>
    <t>SHP a.s.</t>
  </si>
  <si>
    <t>Červenej armády 1191</t>
  </si>
  <si>
    <t>SK52742200015</t>
  </si>
  <si>
    <t>SIBCOAL Sp. z o.o.</t>
  </si>
  <si>
    <t>Aleja Wojciecha Korfantego 2</t>
  </si>
  <si>
    <t>07.06.2022</t>
  </si>
  <si>
    <t>SK56001500028</t>
  </si>
  <si>
    <t>46618155</t>
  </si>
  <si>
    <t>SIDE Trans, s.r.o.</t>
  </si>
  <si>
    <t>J. Wolkera 2412/26</t>
  </si>
  <si>
    <t>12.08.2015</t>
  </si>
  <si>
    <t>SK51002000010</t>
  </si>
  <si>
    <t>44620322</t>
  </si>
  <si>
    <t>Sidex s.r.o.</t>
  </si>
  <si>
    <t>Tatranská 90</t>
  </si>
  <si>
    <t>19.10.2020</t>
  </si>
  <si>
    <t>SK56001200012</t>
  </si>
  <si>
    <t>36602361</t>
  </si>
  <si>
    <t>SIGMA plus, s.r.o.</t>
  </si>
  <si>
    <t>Cukrovarská 13/24</t>
  </si>
  <si>
    <t>SK52002100003</t>
  </si>
  <si>
    <t>50956795</t>
  </si>
  <si>
    <t>SIGMA TRADE s. r. o.</t>
  </si>
  <si>
    <t>09.02.2021</t>
  </si>
  <si>
    <t>SK51641100004</t>
  </si>
  <si>
    <t>36620670</t>
  </si>
  <si>
    <t>SIGN s.r.o.</t>
  </si>
  <si>
    <t>Bakossova 3B</t>
  </si>
  <si>
    <t>SK66671900001</t>
  </si>
  <si>
    <t>51995981</t>
  </si>
  <si>
    <t>SILICOM s.r.o.</t>
  </si>
  <si>
    <t>Lúčky   1246/38</t>
  </si>
  <si>
    <t>22.02.2019</t>
  </si>
  <si>
    <t>SK56001500039</t>
  </si>
  <si>
    <t>40846989</t>
  </si>
  <si>
    <t>Silvia Karlovská - LUSY</t>
  </si>
  <si>
    <t>Lipová 31/817</t>
  </si>
  <si>
    <t>03.12.2015</t>
  </si>
  <si>
    <t>SK56521100002</t>
  </si>
  <si>
    <t>41940342</t>
  </si>
  <si>
    <t>Silvia Thurová</t>
  </si>
  <si>
    <t>Budimír</t>
  </si>
  <si>
    <t>Budimír 316</t>
  </si>
  <si>
    <t>SK51641300001</t>
  </si>
  <si>
    <t>00634808</t>
  </si>
  <si>
    <t>Siman a Jorčík, spol. s r.o</t>
  </si>
  <si>
    <t>Židlovo 3</t>
  </si>
  <si>
    <t>23.01.2013</t>
  </si>
  <si>
    <t>SK52001500039</t>
  </si>
  <si>
    <t>46244093</t>
  </si>
  <si>
    <t>Simmal s.r.o.</t>
  </si>
  <si>
    <t>Pezinská 51/A</t>
  </si>
  <si>
    <t>30.11.2015</t>
  </si>
  <si>
    <t>SK51761800002</t>
  </si>
  <si>
    <t>51988755</t>
  </si>
  <si>
    <t>Simon Gyorgy s.r.o.</t>
  </si>
  <si>
    <t>B. Bartóka 1048/24</t>
  </si>
  <si>
    <t>13.12.2018</t>
  </si>
  <si>
    <t>SK52741200088</t>
  </si>
  <si>
    <t>00685232</t>
  </si>
  <si>
    <t>SINTRA spol. s r.o.</t>
  </si>
  <si>
    <t>Pluhová 2</t>
  </si>
  <si>
    <t>SK52741300080</t>
  </si>
  <si>
    <t>35859661</t>
  </si>
  <si>
    <t>SIPOREX, spol. s r.o.</t>
  </si>
  <si>
    <t xml:space="preserve">Údernícka 24 </t>
  </si>
  <si>
    <t>SK52742300133</t>
  </si>
  <si>
    <t>47946997</t>
  </si>
  <si>
    <t>Sirtaki s.r.o.</t>
  </si>
  <si>
    <t>Krížna 8</t>
  </si>
  <si>
    <t>SK52000600026</t>
  </si>
  <si>
    <t>35930012</t>
  </si>
  <si>
    <t>SIWIS s.r.o.</t>
  </si>
  <si>
    <t>30.11.2006</t>
  </si>
  <si>
    <t>SK52741300141</t>
  </si>
  <si>
    <t>36660892</t>
  </si>
  <si>
    <t>SK Energy, s.r.o.</t>
  </si>
  <si>
    <t>Račianska 153</t>
  </si>
  <si>
    <t>SK52741300142</t>
  </si>
  <si>
    <t>SK52741200125</t>
  </si>
  <si>
    <t>31611788</t>
  </si>
  <si>
    <t>Skanska SK a.s.</t>
  </si>
  <si>
    <t xml:space="preserve">Krajná 29 </t>
  </si>
  <si>
    <t>SK61592100001</t>
  </si>
  <si>
    <t>46123474</t>
  </si>
  <si>
    <t>SKC foundry s. r. o.</t>
  </si>
  <si>
    <t>19.02.2021</t>
  </si>
  <si>
    <t>SK61592100002</t>
  </si>
  <si>
    <t>22.02.2021</t>
  </si>
  <si>
    <t>SK52002200034</t>
  </si>
  <si>
    <t>47145358</t>
  </si>
  <si>
    <t>SKC Oktachim s. r. o.</t>
  </si>
  <si>
    <t>26.10.2022</t>
  </si>
  <si>
    <t>SK61001200032</t>
  </si>
  <si>
    <t>46570861</t>
  </si>
  <si>
    <t>SKIMEX ENERGY s.r.o.</t>
  </si>
  <si>
    <t>Komenského 21</t>
  </si>
  <si>
    <t>SK52000800169</t>
  </si>
  <si>
    <t>35950978</t>
  </si>
  <si>
    <t>SKlié, s.r.o</t>
  </si>
  <si>
    <t>Radlinského 4</t>
  </si>
  <si>
    <t>25.04.2017</t>
  </si>
  <si>
    <t>14.08.2008</t>
  </si>
  <si>
    <t>13.05.2009</t>
  </si>
  <si>
    <t>SK51002200002</t>
  </si>
  <si>
    <t>52792170</t>
  </si>
  <si>
    <t>SKOIL s.r.o.</t>
  </si>
  <si>
    <t>Unionka 9351/54</t>
  </si>
  <si>
    <t>03.05.2022</t>
  </si>
  <si>
    <t>SK52001700003</t>
  </si>
  <si>
    <t>50454552</t>
  </si>
  <si>
    <t>Slainte s. r. o.</t>
  </si>
  <si>
    <t>Nobelova 12/F</t>
  </si>
  <si>
    <t>13.03.2017</t>
  </si>
  <si>
    <t>SK66722200001</t>
  </si>
  <si>
    <t>53756321</t>
  </si>
  <si>
    <t>SLATINSKÁ PÁLENICA s. r. o.</t>
  </si>
  <si>
    <t>Radlinského 11</t>
  </si>
  <si>
    <t>04.02.2022</t>
  </si>
  <si>
    <t>SK60761100021</t>
  </si>
  <si>
    <t>14272831</t>
  </si>
  <si>
    <t>Slavomír Ťapaj PALMAR</t>
  </si>
  <si>
    <t>Vitanová</t>
  </si>
  <si>
    <t>Vitanová 384</t>
  </si>
  <si>
    <t>SK52741100057</t>
  </si>
  <si>
    <t>Slezák Rudolf</t>
  </si>
  <si>
    <t>Poľná 157/2</t>
  </si>
  <si>
    <t>SK52741100011</t>
  </si>
  <si>
    <t>45668779</t>
  </si>
  <si>
    <t>Slnečná elektráreň Lazany - blok 1 s. r. o.</t>
  </si>
  <si>
    <t>24.02.2011</t>
  </si>
  <si>
    <t>SK52741100012</t>
  </si>
  <si>
    <t>45668914</t>
  </si>
  <si>
    <t>Slnečná elektráreň Lazany - blok 2 s.r.o.</t>
  </si>
  <si>
    <t>Elektrárenska 1</t>
  </si>
  <si>
    <t>SK58712300015</t>
  </si>
  <si>
    <t>45854891</t>
  </si>
  <si>
    <t>Slobodné vinárstvo, s.r.o.</t>
  </si>
  <si>
    <t>Zemianske Sady</t>
  </si>
  <si>
    <t>Hlavná 56</t>
  </si>
  <si>
    <t>SK51642000001</t>
  </si>
  <si>
    <t>00616265</t>
  </si>
  <si>
    <t>SLORAMA, spol. s r.o.</t>
  </si>
  <si>
    <t>Sládkovičova  37/A</t>
  </si>
  <si>
    <t>SK66671200017</t>
  </si>
  <si>
    <t>36333131</t>
  </si>
  <si>
    <t>SLOV TAIN s.r.o.</t>
  </si>
  <si>
    <t>Košovská cesta 23</t>
  </si>
  <si>
    <t>SK56522200003</t>
  </si>
  <si>
    <t>50747282</t>
  </si>
  <si>
    <t>Slovak assistance s.r.o.</t>
  </si>
  <si>
    <t>Mlynárska 15</t>
  </si>
  <si>
    <t>SK52741200030</t>
  </si>
  <si>
    <t>45703370</t>
  </si>
  <si>
    <t>SLOVAK SOLAR ENERGY II., s. r. o.</t>
  </si>
  <si>
    <t>SK52741100134</t>
  </si>
  <si>
    <t>45562601</t>
  </si>
  <si>
    <t>SLOVAK SOLAR ENERGY, s. r. o.</t>
  </si>
  <si>
    <t>22.11.2011</t>
  </si>
  <si>
    <t>SK61582300001</t>
  </si>
  <si>
    <t>48141402</t>
  </si>
  <si>
    <t>SLOVAKCHEMA s.r.o.</t>
  </si>
  <si>
    <t>SNP 3994/54</t>
  </si>
  <si>
    <t>SK56641000001</t>
  </si>
  <si>
    <t>45426295</t>
  </si>
  <si>
    <t>Slovakgas s.r.o.</t>
  </si>
  <si>
    <t>Trieda SNP 67</t>
  </si>
  <si>
    <t>SK56641000002</t>
  </si>
  <si>
    <t>SK52741100104</t>
  </si>
  <si>
    <t>36807702</t>
  </si>
  <si>
    <t>SLOVAKIA ENERGY, s.r.o.</t>
  </si>
  <si>
    <t>SK52000800174</t>
  </si>
  <si>
    <t>SK56002000005</t>
  </si>
  <si>
    <t>36585769</t>
  </si>
  <si>
    <t>SLOVAKIA GAS a.s.</t>
  </si>
  <si>
    <t>Muškátova 5</t>
  </si>
  <si>
    <t>14.02.2020</t>
  </si>
  <si>
    <t>SK56002000009</t>
  </si>
  <si>
    <t>SK56002000008</t>
  </si>
  <si>
    <t>SK53612300001</t>
  </si>
  <si>
    <t>46512250</t>
  </si>
  <si>
    <t>SLOVAKIA TREND EXPORT - IMPORT, s.r.o.</t>
  </si>
  <si>
    <t>Michalovská 87/1414</t>
  </si>
  <si>
    <t>SK51611300014</t>
  </si>
  <si>
    <t>31587011</t>
  </si>
  <si>
    <t>Slovalco, a.s.</t>
  </si>
  <si>
    <t>Priemyselná 14</t>
  </si>
  <si>
    <t>SK51611400001</t>
  </si>
  <si>
    <t>SK51611300017</t>
  </si>
  <si>
    <t>09.12.2008</t>
  </si>
  <si>
    <t>SK51611300016</t>
  </si>
  <si>
    <t>10.04.2008</t>
  </si>
  <si>
    <t>SK51611300015</t>
  </si>
  <si>
    <t>SK52010400072</t>
  </si>
  <si>
    <t>35779292</t>
  </si>
  <si>
    <t>Slovarom s.r.o.</t>
  </si>
  <si>
    <t>Bojnická 18</t>
  </si>
  <si>
    <t>SK60691000008</t>
  </si>
  <si>
    <t>31622259</t>
  </si>
  <si>
    <t>Slovena, a.s.</t>
  </si>
  <si>
    <t>Kysucká cesta 3</t>
  </si>
  <si>
    <t>06.08.2010</t>
  </si>
  <si>
    <t>SK52741300092</t>
  </si>
  <si>
    <t>31337091</t>
  </si>
  <si>
    <t>SLOVENERGO spol. s r.o.</t>
  </si>
  <si>
    <t xml:space="preserve">Ružová dolina 10 </t>
  </si>
  <si>
    <t>SK52741300093</t>
  </si>
  <si>
    <t>SK52741300087</t>
  </si>
  <si>
    <t>00037869</t>
  </si>
  <si>
    <t>Slovenská akadémia vied</t>
  </si>
  <si>
    <t>Štefánikova 49</t>
  </si>
  <si>
    <t>SK51611200012</t>
  </si>
  <si>
    <t>36054666</t>
  </si>
  <si>
    <t>Slovenská autobusová doprava Zvolen, akciová spoločnosť</t>
  </si>
  <si>
    <t>Balkán 53</t>
  </si>
  <si>
    <t>12.04.2012</t>
  </si>
  <si>
    <t>SK52741300088</t>
  </si>
  <si>
    <t>35829141</t>
  </si>
  <si>
    <t>Slovenská elektrizačná prenosová sústava, a.s.</t>
  </si>
  <si>
    <t>Mlynské nivy 59/A</t>
  </si>
  <si>
    <t>SK52741300089</t>
  </si>
  <si>
    <t>SK62631900006</t>
  </si>
  <si>
    <t>46566538</t>
  </si>
  <si>
    <t>SLOVENSKÁ ENERGETICKÁ A OBCHODNÁ s.r.o.</t>
  </si>
  <si>
    <t>Šebastovská 2</t>
  </si>
  <si>
    <t>SK60781400003</t>
  </si>
  <si>
    <t>46768548</t>
  </si>
  <si>
    <t>Slovenská energetika, a.s.</t>
  </si>
  <si>
    <t>Bytčianska 371/121</t>
  </si>
  <si>
    <t>12.05.2014</t>
  </si>
  <si>
    <t>SK60781400002</t>
  </si>
  <si>
    <t>SK56001500017</t>
  </si>
  <si>
    <t>36507717</t>
  </si>
  <si>
    <t>SLOVENSKÁ ENERGIA a.s.</t>
  </si>
  <si>
    <t>Hlavná 51</t>
  </si>
  <si>
    <t>09.04.2015</t>
  </si>
  <si>
    <t>SK52010400089</t>
  </si>
  <si>
    <t>35705671</t>
  </si>
  <si>
    <t>Slovenská plavba a prístavy a.s.</t>
  </si>
  <si>
    <t>11.04.2005</t>
  </si>
  <si>
    <t>SK52741300054</t>
  </si>
  <si>
    <t>00397687</t>
  </si>
  <si>
    <t>Slovenská technická univerzita v Bratislave</t>
  </si>
  <si>
    <t>Vazovova 2757/5</t>
  </si>
  <si>
    <t>SK51611100001</t>
  </si>
  <si>
    <t>35856742</t>
  </si>
  <si>
    <t>Slovenská železničná dopravná spoločnosť, a.s.</t>
  </si>
  <si>
    <t>SK52000800119</t>
  </si>
  <si>
    <t>SK52741900012</t>
  </si>
  <si>
    <t>48046191</t>
  </si>
  <si>
    <t>Slovenské Asfalty s. r. o.</t>
  </si>
  <si>
    <t>Mlynské Nivy 49</t>
  </si>
  <si>
    <t>07.06.2019</t>
  </si>
  <si>
    <t>SK58711300009</t>
  </si>
  <si>
    <t>31568386</t>
  </si>
  <si>
    <t>SLOVENSKÉ CUKROVARY, s.r.o.</t>
  </si>
  <si>
    <t>Cukrovarská 726</t>
  </si>
  <si>
    <t>SK58711300007</t>
  </si>
  <si>
    <t>SK58711500001</t>
  </si>
  <si>
    <t>26.06.2015</t>
  </si>
  <si>
    <t>SK52000900073</t>
  </si>
  <si>
    <t>44553412</t>
  </si>
  <si>
    <t>Slovenské elektrárne - energetické služby, s.r.o.</t>
  </si>
  <si>
    <t>Mlynské Nivy 47</t>
  </si>
  <si>
    <t>08.10.2009</t>
  </si>
  <si>
    <t>SK52741300038</t>
  </si>
  <si>
    <t>12.04.2013</t>
  </si>
  <si>
    <t>SK52741300123</t>
  </si>
  <si>
    <t>35829052</t>
  </si>
  <si>
    <t>Slovenské elektrárne, a.s.</t>
  </si>
  <si>
    <t>Mlynské nivy 47</t>
  </si>
  <si>
    <t>SK52741300124</t>
  </si>
  <si>
    <t>SK52741300120</t>
  </si>
  <si>
    <t>SK52741300122</t>
  </si>
  <si>
    <t>SK52741300121</t>
  </si>
  <si>
    <t>SK58742300018</t>
  </si>
  <si>
    <t>36241369</t>
  </si>
  <si>
    <t>Slovenské liehovary a likérky, a.s.</t>
  </si>
  <si>
    <t>SK58742300017</t>
  </si>
  <si>
    <t>SK58740500002</t>
  </si>
  <si>
    <t>SK58742200005</t>
  </si>
  <si>
    <t>SK51762000004</t>
  </si>
  <si>
    <t>31685340</t>
  </si>
  <si>
    <t>Slovenské magnezitové závody, akciová spoločnosť, Jelšava, v skratke SMZ, a.s. Jelšava</t>
  </si>
  <si>
    <t>Jelšava</t>
  </si>
  <si>
    <t>Teplá Voda 671</t>
  </si>
  <si>
    <t>25.11.2020</t>
  </si>
  <si>
    <t>SK51751300006</t>
  </si>
  <si>
    <t>SK51751300007</t>
  </si>
  <si>
    <t>SK52741300110</t>
  </si>
  <si>
    <t>35815256</t>
  </si>
  <si>
    <t>Slovenský plynárenský priemysel, a.s.</t>
  </si>
  <si>
    <t>Mlynské Nivy 44/a</t>
  </si>
  <si>
    <t>28.05.2008</t>
  </si>
  <si>
    <t>SK52741300109</t>
  </si>
  <si>
    <t>SK52741300108</t>
  </si>
  <si>
    <t>SK52001900026</t>
  </si>
  <si>
    <t>47793155</t>
  </si>
  <si>
    <t>Slovenský potravinársky priemysel a.s.</t>
  </si>
  <si>
    <t>Tomášikova 46A</t>
  </si>
  <si>
    <t>SK51611300054</t>
  </si>
  <si>
    <t>36022047</t>
  </si>
  <si>
    <t>SLOVENSKÝ VODOHOSPODÁRSKY PODNIK, štátny podnik</t>
  </si>
  <si>
    <t>Martinská 49</t>
  </si>
  <si>
    <t>SK51010400019</t>
  </si>
  <si>
    <t>35998270</t>
  </si>
  <si>
    <t>Slovenský zväz záhradkárov - základná organizácia 27-5 Kremnica</t>
  </si>
  <si>
    <t>ČSA 944/157</t>
  </si>
  <si>
    <t>29.06.2004</t>
  </si>
  <si>
    <t>SK61570900001</t>
  </si>
  <si>
    <t>35591455</t>
  </si>
  <si>
    <t>Slovenský zväz záhradkárov Základná organizácia 10-61 Žemberovce</t>
  </si>
  <si>
    <t>Žemberovce</t>
  </si>
  <si>
    <t>Mjr.Gondu 34/34</t>
  </si>
  <si>
    <t>24.09.2009</t>
  </si>
  <si>
    <t>SK61010400045</t>
  </si>
  <si>
    <t>35590653</t>
  </si>
  <si>
    <t>Slovenský zväz záhradkárov, základná organizácia 11 - 41</t>
  </si>
  <si>
    <t>Topoľčianky</t>
  </si>
  <si>
    <t>Litoměřická 13/A</t>
  </si>
  <si>
    <t>SK62731500004</t>
  </si>
  <si>
    <t>47727926</t>
  </si>
  <si>
    <t>Sloves Energia s.r.o.</t>
  </si>
  <si>
    <t>Strážske námestie 504/10</t>
  </si>
  <si>
    <t>19.03.2015</t>
  </si>
  <si>
    <t>SK52001800025</t>
  </si>
  <si>
    <t>35887451</t>
  </si>
  <si>
    <t>SLOVEX GROUP spol. s r. o.</t>
  </si>
  <si>
    <t>Bellova 25/A</t>
  </si>
  <si>
    <t>30.08.2018</t>
  </si>
  <si>
    <t>SK51751300004</t>
  </si>
  <si>
    <t>31686184</t>
  </si>
  <si>
    <t>SLOVMAG, a.s. Lubeník</t>
  </si>
  <si>
    <t>236</t>
  </si>
  <si>
    <t>SK51751300005</t>
  </si>
  <si>
    <t>SK52742300015</t>
  </si>
  <si>
    <t>31322832</t>
  </si>
  <si>
    <t>SLOVNAFT, a.s.</t>
  </si>
  <si>
    <t>SK52741300153</t>
  </si>
  <si>
    <t>SK52741300151</t>
  </si>
  <si>
    <t>SK52741300152</t>
  </si>
  <si>
    <t>SK52010400040</t>
  </si>
  <si>
    <t>SK52742300009</t>
  </si>
  <si>
    <t>SK56001200049</t>
  </si>
  <si>
    <t>36022101</t>
  </si>
  <si>
    <t>SLOVRES a.s.</t>
  </si>
  <si>
    <t xml:space="preserve">Rastislavova 100 </t>
  </si>
  <si>
    <t>21.06.2012</t>
  </si>
  <si>
    <t>SK52741100028</t>
  </si>
  <si>
    <t>44424639</t>
  </si>
  <si>
    <t>SLOVUNITED s. r. o.</t>
  </si>
  <si>
    <t>SK52742000048</t>
  </si>
  <si>
    <t>35772204</t>
  </si>
  <si>
    <t>SlovZink, a.s.</t>
  </si>
  <si>
    <t>SK66711400001</t>
  </si>
  <si>
    <t>29.01.2014</t>
  </si>
  <si>
    <t>SK66711500001</t>
  </si>
  <si>
    <t>06.08.2015</t>
  </si>
  <si>
    <t>SK52742000050</t>
  </si>
  <si>
    <t>24.06.2020</t>
  </si>
  <si>
    <t>SK52010400067</t>
  </si>
  <si>
    <t>35797380</t>
  </si>
  <si>
    <t>SLOWIN Bratislava, spol. s r.o.</t>
  </si>
  <si>
    <t>Pri Šajbách 12</t>
  </si>
  <si>
    <t>SK52742300123</t>
  </si>
  <si>
    <t>SK52742300122</t>
  </si>
  <si>
    <t>SK61571800001</t>
  </si>
  <si>
    <t>50102419</t>
  </si>
  <si>
    <t>Služby Kalná, s.r.o., r.s.p.</t>
  </si>
  <si>
    <t>Červenej armády 55</t>
  </si>
  <si>
    <t>SK62651300006</t>
  </si>
  <si>
    <t>31675361</t>
  </si>
  <si>
    <t>SLUŽBYT, s.r.o.</t>
  </si>
  <si>
    <t>Karpatská 56</t>
  </si>
  <si>
    <t>SK62651300008</t>
  </si>
  <si>
    <t>SK56001100012</t>
  </si>
  <si>
    <t>45312061</t>
  </si>
  <si>
    <t>SL03 s.r.o.</t>
  </si>
  <si>
    <t>SK51611300004</t>
  </si>
  <si>
    <t>31629881</t>
  </si>
  <si>
    <t>Smart Computer, spol. s r.o.</t>
  </si>
  <si>
    <t>J.C. Hronského 11</t>
  </si>
  <si>
    <t>SK53612000005</t>
  </si>
  <si>
    <t>52141594</t>
  </si>
  <si>
    <t>Smart wood Slovakia, s.r.o.</t>
  </si>
  <si>
    <t>Strážske</t>
  </si>
  <si>
    <t>Mierová 721</t>
  </si>
  <si>
    <t>18.06.2020</t>
  </si>
  <si>
    <t>SK58742000011</t>
  </si>
  <si>
    <t>52667588</t>
  </si>
  <si>
    <t>SMARTES s.r.o.</t>
  </si>
  <si>
    <t>Kapitulská 463/21</t>
  </si>
  <si>
    <t>07.05.2020</t>
  </si>
  <si>
    <t>SK52002200017</t>
  </si>
  <si>
    <t>47530952</t>
  </si>
  <si>
    <t>Smartglass s.r.o.</t>
  </si>
  <si>
    <t>Chotárna 35</t>
  </si>
  <si>
    <t>24.05.2022</t>
  </si>
  <si>
    <t>SK56001400027</t>
  </si>
  <si>
    <t>Smudová Lucia, Ing.</t>
  </si>
  <si>
    <t>Košice - Krásna</t>
  </si>
  <si>
    <t>Harčarova 1378/6</t>
  </si>
  <si>
    <t>07.10.2014</t>
  </si>
  <si>
    <t>SK51001800013</t>
  </si>
  <si>
    <t>50895711</t>
  </si>
  <si>
    <t>SNAM s.r.o.</t>
  </si>
  <si>
    <t>Laurínska 34</t>
  </si>
  <si>
    <t>24.10.2018</t>
  </si>
  <si>
    <t>SK53611400006</t>
  </si>
  <si>
    <t>46857249</t>
  </si>
  <si>
    <t>Snina Energy, s. r. o.</t>
  </si>
  <si>
    <t>Strojárska 4435</t>
  </si>
  <si>
    <t>SK53611300004</t>
  </si>
  <si>
    <t>SK53611300005</t>
  </si>
  <si>
    <t>SK58742300030</t>
  </si>
  <si>
    <t>36232114</t>
  </si>
  <si>
    <t>SOARE SEKT SLOVAKIA, s.r.o.</t>
  </si>
  <si>
    <t>Trebatice</t>
  </si>
  <si>
    <t>Orechová 2/536</t>
  </si>
  <si>
    <t>SK58742300033</t>
  </si>
  <si>
    <t>SK58000900007</t>
  </si>
  <si>
    <t>31.07.2009</t>
  </si>
  <si>
    <t>08.06.2012</t>
  </si>
  <si>
    <t>SK60781500002</t>
  </si>
  <si>
    <t>Sochová Daša, Ing.</t>
  </si>
  <si>
    <t>Krasňany</t>
  </si>
  <si>
    <t>30.01.2015</t>
  </si>
  <si>
    <t>SK56510500006</t>
  </si>
  <si>
    <t>36593761</t>
  </si>
  <si>
    <t>SOIM s.r.o.</t>
  </si>
  <si>
    <t>Československej armády 1175/18</t>
  </si>
  <si>
    <t>08.06.2005</t>
  </si>
  <si>
    <t>SK60762000005</t>
  </si>
  <si>
    <t>46239448</t>
  </si>
  <si>
    <t>SOJCAK s.r.o.</t>
  </si>
  <si>
    <t>Pod Žiarcom 277/16</t>
  </si>
  <si>
    <t>SK52741100064</t>
  </si>
  <si>
    <t>45530441</t>
  </si>
  <si>
    <t>SOL ENERGY, k. s.</t>
  </si>
  <si>
    <t>SK52741300086</t>
  </si>
  <si>
    <t>46462546</t>
  </si>
  <si>
    <t>SOLAR - HS, s. r. o.</t>
  </si>
  <si>
    <t>Ul. 29. augusta 32/B</t>
  </si>
  <si>
    <t>SK52741100105</t>
  </si>
  <si>
    <t>35820373</t>
  </si>
  <si>
    <t>Solar - NED s.r.o.</t>
  </si>
  <si>
    <t>Pri mlyne 10</t>
  </si>
  <si>
    <t>SK58741400002</t>
  </si>
  <si>
    <t>45657815</t>
  </si>
  <si>
    <t>Solár Iliašovce s.r.o.</t>
  </si>
  <si>
    <t>17.04.2014</t>
  </si>
  <si>
    <t>SK56001000020</t>
  </si>
  <si>
    <t>36868965</t>
  </si>
  <si>
    <t>SOLAR IN, a. s.</t>
  </si>
  <si>
    <t>15.12.2010</t>
  </si>
  <si>
    <t>SK52731100023</t>
  </si>
  <si>
    <t>36869261</t>
  </si>
  <si>
    <t>Solar RS, s. r. o.</t>
  </si>
  <si>
    <t>SK66671200014</t>
  </si>
  <si>
    <t>46361677</t>
  </si>
  <si>
    <t>SOLAR VALASKÁ BELÁ s. r. o.</t>
  </si>
  <si>
    <t>285</t>
  </si>
  <si>
    <t>SK58742300012</t>
  </si>
  <si>
    <t>50248685</t>
  </si>
  <si>
    <t>Solar 2009, a. s.</t>
  </si>
  <si>
    <t>SK58742300008</t>
  </si>
  <si>
    <t>SK58001600007</t>
  </si>
  <si>
    <t>14.07.2016</t>
  </si>
  <si>
    <t>SK66731100006</t>
  </si>
  <si>
    <t>45335010</t>
  </si>
  <si>
    <t>SOLARICA one, spol. s r.o.</t>
  </si>
  <si>
    <t>SK62631100030</t>
  </si>
  <si>
    <t>43871917</t>
  </si>
  <si>
    <t>SOLARIS one s.r.o.</t>
  </si>
  <si>
    <t>SK52741200056</t>
  </si>
  <si>
    <t>45902275</t>
  </si>
  <si>
    <t>Solarity Slovakia s. r. o.</t>
  </si>
  <si>
    <t>10.04.2012</t>
  </si>
  <si>
    <t>SK52741100062</t>
  </si>
  <si>
    <t>45268185</t>
  </si>
  <si>
    <t>SolarLand Šíd, s. r. o.</t>
  </si>
  <si>
    <t>Bratislava - mestská časť Ružinov 821 08</t>
  </si>
  <si>
    <t>Koceľova 18714/2A</t>
  </si>
  <si>
    <t>SK52741100063</t>
  </si>
  <si>
    <t>45271241</t>
  </si>
  <si>
    <t>SolarLand 57, s. r. o..</t>
  </si>
  <si>
    <t>SK52001800021</t>
  </si>
  <si>
    <t>36843440</t>
  </si>
  <si>
    <t>Solárny východ, s. r. o.</t>
  </si>
  <si>
    <t>Prešovská   59</t>
  </si>
  <si>
    <t>17.07.2018</t>
  </si>
  <si>
    <t>SK52731100039</t>
  </si>
  <si>
    <t>47233206</t>
  </si>
  <si>
    <t>Solarpark Myjava, s. r. o.</t>
  </si>
  <si>
    <t>SK52731100038</t>
  </si>
  <si>
    <t>47233222</t>
  </si>
  <si>
    <t>Solarpark Polianka, s. r. o.</t>
  </si>
  <si>
    <t>SK66631200010</t>
  </si>
  <si>
    <t>47237872</t>
  </si>
  <si>
    <t>SOLARPARK s.r.o.</t>
  </si>
  <si>
    <t>Hurbanova 42</t>
  </si>
  <si>
    <t>SK58731200018</t>
  </si>
  <si>
    <t>45573051</t>
  </si>
  <si>
    <t>Solarus Power, s.r.o.</t>
  </si>
  <si>
    <t>SK56001200047</t>
  </si>
  <si>
    <t>46471707</t>
  </si>
  <si>
    <t>SOLAX Power, s.r.o.</t>
  </si>
  <si>
    <t>Budimír 283</t>
  </si>
  <si>
    <t>SK52002200012</t>
  </si>
  <si>
    <t>54441081</t>
  </si>
  <si>
    <t>Sole s.r.o.</t>
  </si>
  <si>
    <t>Rezedová 26</t>
  </si>
  <si>
    <t>15.04.2022</t>
  </si>
  <si>
    <t>SK66651500003</t>
  </si>
  <si>
    <t>47996196</t>
  </si>
  <si>
    <t>SOLEMI s.r.o.</t>
  </si>
  <si>
    <t>Stred 60/55</t>
  </si>
  <si>
    <t>22.04.2015</t>
  </si>
  <si>
    <t>SK60691100012</t>
  </si>
  <si>
    <t>45477574</t>
  </si>
  <si>
    <t>SOLEN ŽILINA, s.r.o.</t>
  </si>
  <si>
    <t>SK56001100018</t>
  </si>
  <si>
    <t>45623881</t>
  </si>
  <si>
    <t>SOLGY, a.s.</t>
  </si>
  <si>
    <t>30.05.2011</t>
  </si>
  <si>
    <t>SK52741500009</t>
  </si>
  <si>
    <t>44140002</t>
  </si>
  <si>
    <t>SOLID C.A.H., s.r.o.</t>
  </si>
  <si>
    <t>SK52741500014</t>
  </si>
  <si>
    <t>SK52741400003</t>
  </si>
  <si>
    <t>47585889</t>
  </si>
  <si>
    <t>Soltek s. r. o.</t>
  </si>
  <si>
    <t>Kazanská 12</t>
  </si>
  <si>
    <t>SK52741700015</t>
  </si>
  <si>
    <t>31370331</t>
  </si>
  <si>
    <t>SOLUK, s.r.o.</t>
  </si>
  <si>
    <t>Stará Vajnorská 8</t>
  </si>
  <si>
    <t>SK62630800007</t>
  </si>
  <si>
    <t>36471631</t>
  </si>
  <si>
    <t>SONDEX, s.r.o.</t>
  </si>
  <si>
    <t>Stará Vajnorská 37</t>
  </si>
  <si>
    <t>SK66671100010</t>
  </si>
  <si>
    <t>46275592</t>
  </si>
  <si>
    <t>SOPO s.r.o.</t>
  </si>
  <si>
    <t>Hlavná 1/83</t>
  </si>
  <si>
    <t>07.10.2011</t>
  </si>
  <si>
    <t>SK52741200038</t>
  </si>
  <si>
    <t>35979976</t>
  </si>
  <si>
    <t>SOPRO, s.r.o.</t>
  </si>
  <si>
    <t>SK62651400002</t>
  </si>
  <si>
    <t>36499455</t>
  </si>
  <si>
    <t>SORBEL s.r.o.</t>
  </si>
  <si>
    <t>Beloveža 227</t>
  </si>
  <si>
    <t>SK56001500031</t>
  </si>
  <si>
    <t>44131640</t>
  </si>
  <si>
    <t>SORBENT, s.r.o.</t>
  </si>
  <si>
    <t xml:space="preserve">Spišská Nová Ves  </t>
  </si>
  <si>
    <t xml:space="preserve">Radlinského 20 </t>
  </si>
  <si>
    <t>SK61001100003</t>
  </si>
  <si>
    <t>45333041</t>
  </si>
  <si>
    <t>SORUS Energy I., s.r.o.</t>
  </si>
  <si>
    <t>Palackého 490/3</t>
  </si>
  <si>
    <t>SK58000800032</t>
  </si>
  <si>
    <t>34152644</t>
  </si>
  <si>
    <t>SOUTHERM, s.r.o.</t>
  </si>
  <si>
    <t>Športová 4021/13 A</t>
  </si>
  <si>
    <t>SK58001600010</t>
  </si>
  <si>
    <t>36762377</t>
  </si>
  <si>
    <t>SP PLUS s.r.o.</t>
  </si>
  <si>
    <t>Trstínska 9</t>
  </si>
  <si>
    <t>22.12.2016</t>
  </si>
  <si>
    <t>SK52741300046</t>
  </si>
  <si>
    <t>36201090</t>
  </si>
  <si>
    <t>SPARK, s.r.o.</t>
  </si>
  <si>
    <t>SK51722000013</t>
  </si>
  <si>
    <t>SK51722000017</t>
  </si>
  <si>
    <t>21.02.2020</t>
  </si>
  <si>
    <t>SK52001700026</t>
  </si>
  <si>
    <t>35757396</t>
  </si>
  <si>
    <t>SPECTRUM investing, s.r.o.</t>
  </si>
  <si>
    <t>Zámocká 18</t>
  </si>
  <si>
    <t>10.11.2017</t>
  </si>
  <si>
    <t>SK66002000005</t>
  </si>
  <si>
    <t>50435248</t>
  </si>
  <si>
    <t>spirit company s. r. o.</t>
  </si>
  <si>
    <t>T. G. Masaryka 608/34</t>
  </si>
  <si>
    <t>SK62621500004</t>
  </si>
  <si>
    <t>46208500</t>
  </si>
  <si>
    <t>S-PLUS TRADE CONSULTING s.r.o.</t>
  </si>
  <si>
    <t>Námestie slobody   98</t>
  </si>
  <si>
    <t>15.10.2015</t>
  </si>
  <si>
    <t>SK51641300008</t>
  </si>
  <si>
    <t>42195446</t>
  </si>
  <si>
    <t>Spojená škola</t>
  </si>
  <si>
    <t>Kremnička 10</t>
  </si>
  <si>
    <t>SK52742100002</t>
  </si>
  <si>
    <t>47454750</t>
  </si>
  <si>
    <t>SPOLCHEMIE SK, s. r. o.</t>
  </si>
  <si>
    <t>Gagarinova 7/A</t>
  </si>
  <si>
    <t>12.04.2021</t>
  </si>
  <si>
    <t>SK52742100004</t>
  </si>
  <si>
    <t>SPOLGAS s.r.o.</t>
  </si>
  <si>
    <t>Louny</t>
  </si>
  <si>
    <t>Fűgnerova 1233</t>
  </si>
  <si>
    <t>SK60730800014</t>
  </si>
  <si>
    <t>37979167</t>
  </si>
  <si>
    <t>Spoločenstvo vlastníkov bytov Fraňa Kráľa 462</t>
  </si>
  <si>
    <t>Fraňa Kráľa 462</t>
  </si>
  <si>
    <t>23.09.2008</t>
  </si>
  <si>
    <t>SK60730800012</t>
  </si>
  <si>
    <t>37907689</t>
  </si>
  <si>
    <t>SPOVLABYT 15</t>
  </si>
  <si>
    <t>Ul. Československej brigády 1878/15</t>
  </si>
  <si>
    <t>22.07.2008</t>
  </si>
  <si>
    <t>SK52000800039</t>
  </si>
  <si>
    <t>35910739</t>
  </si>
  <si>
    <t>SPP - distribúcia, a.s.</t>
  </si>
  <si>
    <t>Mlynské nivy 44/b</t>
  </si>
  <si>
    <t>SK52741300179</t>
  </si>
  <si>
    <t>47552549</t>
  </si>
  <si>
    <t>SPP CNG s. r. o.</t>
  </si>
  <si>
    <t>Mlynské nivy 44/a,</t>
  </si>
  <si>
    <t>SK52742300106</t>
  </si>
  <si>
    <t>35822163</t>
  </si>
  <si>
    <t>Správa služieb diplomatickému zboru, a.s.</t>
  </si>
  <si>
    <t>Palisády 31</t>
  </si>
  <si>
    <t>SK62631400003</t>
  </si>
  <si>
    <t>31718523</t>
  </si>
  <si>
    <t>SPRAVBYTKOMFORT, a.s. Prešov</t>
  </si>
  <si>
    <t>Volgogradská 88</t>
  </si>
  <si>
    <t>24.04.2014</t>
  </si>
  <si>
    <t>SK62631400004</t>
  </si>
  <si>
    <t>SK51721100020</t>
  </si>
  <si>
    <t>45855358</t>
  </si>
  <si>
    <t>SPV HOLIŠA s.r.o.</t>
  </si>
  <si>
    <t>SK51721100021</t>
  </si>
  <si>
    <t>SK52741100067</t>
  </si>
  <si>
    <t>45626669</t>
  </si>
  <si>
    <t>SPV ĽADOVO 1, s.r.o.</t>
  </si>
  <si>
    <t>Piešťanská 8188/3</t>
  </si>
  <si>
    <t>SK52741100060</t>
  </si>
  <si>
    <t>45628955</t>
  </si>
  <si>
    <t>SPV ĽADOVO 10, s.r.o.</t>
  </si>
  <si>
    <t>SK52741100061</t>
  </si>
  <si>
    <t>45628858</t>
  </si>
  <si>
    <t>SPV ĽADOVO 12, s.r.o.</t>
  </si>
  <si>
    <t>SK51721100018</t>
  </si>
  <si>
    <t>45628777</t>
  </si>
  <si>
    <t>SPV ĽADOVO 13, s.r.o.</t>
  </si>
  <si>
    <t>SK51721100019</t>
  </si>
  <si>
    <t>SK52741100068</t>
  </si>
  <si>
    <t>45626766</t>
  </si>
  <si>
    <t>SPV ĽADOVO 2, s.r.o.</t>
  </si>
  <si>
    <t>SK52741100069</t>
  </si>
  <si>
    <t>45626821</t>
  </si>
  <si>
    <t>SPV ĽADOVO 3, s.r.o.</t>
  </si>
  <si>
    <t>Františkánska 274/5</t>
  </si>
  <si>
    <t>SK52741100070</t>
  </si>
  <si>
    <t>45626871</t>
  </si>
  <si>
    <t>SPV ĽADOVO 4, s.r.o.</t>
  </si>
  <si>
    <t>SK52741100071</t>
  </si>
  <si>
    <t>45626162</t>
  </si>
  <si>
    <t>SPV ĽADOVO 5, s.r.o.</t>
  </si>
  <si>
    <t>K Železnej studienke 27</t>
  </si>
  <si>
    <t>SK52741100072</t>
  </si>
  <si>
    <t>45626782</t>
  </si>
  <si>
    <t>SPV ĽADOVO 6, s.r.o.</t>
  </si>
  <si>
    <t>SK52741100066</t>
  </si>
  <si>
    <t>45626839</t>
  </si>
  <si>
    <t>SPV ĽADOVO 7, s.r.o.</t>
  </si>
  <si>
    <t>SK51721100016</t>
  </si>
  <si>
    <t>45626995</t>
  </si>
  <si>
    <t>SPV ĽADOVO 8, s.r.o.</t>
  </si>
  <si>
    <t>SK51721100013</t>
  </si>
  <si>
    <t>45629056</t>
  </si>
  <si>
    <t>SPV ĽADOVO 9, s.r.o.</t>
  </si>
  <si>
    <t>SK51721100012</t>
  </si>
  <si>
    <t>45585547</t>
  </si>
  <si>
    <t>SPV LIPOVANY s.r.o.</t>
  </si>
  <si>
    <t>SK51721100011</t>
  </si>
  <si>
    <t>SK52741500026</t>
  </si>
  <si>
    <t>46694463</t>
  </si>
  <si>
    <t>SPV100, s. r. o.</t>
  </si>
  <si>
    <t>10.11.2015</t>
  </si>
  <si>
    <t>SK60781800007</t>
  </si>
  <si>
    <t>51865599</t>
  </si>
  <si>
    <t>SSE - MVE, s.r.o.</t>
  </si>
  <si>
    <t>Pri Rajčianke 8591/4B</t>
  </si>
  <si>
    <t>04.12.2018</t>
  </si>
  <si>
    <t>SK60691100006</t>
  </si>
  <si>
    <t>45506418</t>
  </si>
  <si>
    <t>SSE-Solar, s.r.o.</t>
  </si>
  <si>
    <t>18.02.2011</t>
  </si>
  <si>
    <t>SK60691100007</t>
  </si>
  <si>
    <t>SK60730500001</t>
  </si>
  <si>
    <t>31563066</t>
  </si>
  <si>
    <t>ST. NICOLAUS a.s.</t>
  </si>
  <si>
    <t>1.mája 113</t>
  </si>
  <si>
    <t>SK60730900001</t>
  </si>
  <si>
    <t>SK66731500003</t>
  </si>
  <si>
    <t>47908475</t>
  </si>
  <si>
    <t>StaBo Destil, s.r.o.</t>
  </si>
  <si>
    <t>Vážska 453/22</t>
  </si>
  <si>
    <t>07.08.2015</t>
  </si>
  <si>
    <t>SK56001300009</t>
  </si>
  <si>
    <t>44094523</t>
  </si>
  <si>
    <t>STADUS s.r.o.</t>
  </si>
  <si>
    <t xml:space="preserve">Spišská Nová Ves </t>
  </si>
  <si>
    <t xml:space="preserve">Chrapčiakova 1 </t>
  </si>
  <si>
    <t>26.03.2013</t>
  </si>
  <si>
    <t>SK60631300002</t>
  </si>
  <si>
    <t>36434736</t>
  </si>
  <si>
    <t>STAMART REAL, s.r.o.</t>
  </si>
  <si>
    <t>Robotnícka 1A</t>
  </si>
  <si>
    <t>SK58742300034</t>
  </si>
  <si>
    <t>31208592</t>
  </si>
  <si>
    <t>Stanislav Belica</t>
  </si>
  <si>
    <t>Dolné Orešany</t>
  </si>
  <si>
    <t>316</t>
  </si>
  <si>
    <t>SK58731700003</t>
  </si>
  <si>
    <t>51192501</t>
  </si>
  <si>
    <t>Stanislav Dávid</t>
  </si>
  <si>
    <t>Gbely</t>
  </si>
  <si>
    <t>Medlenova 778</t>
  </si>
  <si>
    <t>SK62621100011</t>
  </si>
  <si>
    <t>34808493</t>
  </si>
  <si>
    <t>Stanislav Roháč - SANIDOP</t>
  </si>
  <si>
    <t>Ševčenkova 18/18</t>
  </si>
  <si>
    <t>SK62731300006</t>
  </si>
  <si>
    <t>17281989</t>
  </si>
  <si>
    <t>Stanislav Sucharek STANLEY-TRANS</t>
  </si>
  <si>
    <t>Zimná 3235/8</t>
  </si>
  <si>
    <t>SK61001200040</t>
  </si>
  <si>
    <t>33144524</t>
  </si>
  <si>
    <t>Stanislav Vančo- VAK izolačné a dizajnové sklá</t>
  </si>
  <si>
    <t>Pri majeri 646</t>
  </si>
  <si>
    <t>06.09.2012</t>
  </si>
  <si>
    <t>SK52000800143</t>
  </si>
  <si>
    <t>32632533</t>
  </si>
  <si>
    <t>Stanislav Voržáček - CALYPSO</t>
  </si>
  <si>
    <t>Veľké Leváre</t>
  </si>
  <si>
    <t>Poľná 1057</t>
  </si>
  <si>
    <t>SK60631100022</t>
  </si>
  <si>
    <t>43855393</t>
  </si>
  <si>
    <t>Staňo s.r.o.</t>
  </si>
  <si>
    <t>Príbovce</t>
  </si>
  <si>
    <t>Rakovo 85</t>
  </si>
  <si>
    <t>SK66732300002</t>
  </si>
  <si>
    <t>45335648</t>
  </si>
  <si>
    <t>STAP TN, s.r.o.</t>
  </si>
  <si>
    <t>Bratislavská 17</t>
  </si>
  <si>
    <t>30.01.2023</t>
  </si>
  <si>
    <t>SK52010400071</t>
  </si>
  <si>
    <t>31407722</t>
  </si>
  <si>
    <t>STAROPRAMEN-SLOVAKIA s.r.o.</t>
  </si>
  <si>
    <t>17.12.2014</t>
  </si>
  <si>
    <t>SK52742300088</t>
  </si>
  <si>
    <t>SK53001700003</t>
  </si>
  <si>
    <t>47689901</t>
  </si>
  <si>
    <t>Starosel Slovensko s.r.o.</t>
  </si>
  <si>
    <t>Štefánikova 76</t>
  </si>
  <si>
    <t>SK62631400001</t>
  </si>
  <si>
    <t>Stašková Marta</t>
  </si>
  <si>
    <t>Na brehu 11308/20A</t>
  </si>
  <si>
    <t>SK52000900060</t>
  </si>
  <si>
    <t>Statkraft Markets GmbH</t>
  </si>
  <si>
    <t>Düsseldorf</t>
  </si>
  <si>
    <t>Derendorfer Allee 2</t>
  </si>
  <si>
    <t>SK66652000011</t>
  </si>
  <si>
    <t>36347965</t>
  </si>
  <si>
    <t>Stavebné profily s.r.o.</t>
  </si>
  <si>
    <t>257</t>
  </si>
  <si>
    <t>02.12.2020</t>
  </si>
  <si>
    <t>SK62631700001</t>
  </si>
  <si>
    <t>44938438</t>
  </si>
  <si>
    <t>STAVEBNINY BOYSI s.r.o.</t>
  </si>
  <si>
    <t>Torysa</t>
  </si>
  <si>
    <t>Torysa 332</t>
  </si>
  <si>
    <t>SK58001600008</t>
  </si>
  <si>
    <t>44620632</t>
  </si>
  <si>
    <t>STAVIMONT s.r.o.</t>
  </si>
  <si>
    <t>Zavar</t>
  </si>
  <si>
    <t>Vetrová 6</t>
  </si>
  <si>
    <t>26.07.2016</t>
  </si>
  <si>
    <t>SK66631200003</t>
  </si>
  <si>
    <t>36331562</t>
  </si>
  <si>
    <t>STAVin s.r.o.</t>
  </si>
  <si>
    <t>Čachtická 7</t>
  </si>
  <si>
    <t>SK62721100001</t>
  </si>
  <si>
    <t>36496154</t>
  </si>
  <si>
    <t>STAVLAND, spol. s r.o.</t>
  </si>
  <si>
    <t>Mníšek nad Popradom</t>
  </si>
  <si>
    <t>Kače 101</t>
  </si>
  <si>
    <t>SK51721300004</t>
  </si>
  <si>
    <t>31561403</t>
  </si>
  <si>
    <t>STAVOÚNIA a.s.</t>
  </si>
  <si>
    <t>Fiľakovská cesta 284</t>
  </si>
  <si>
    <t>SK60730800003</t>
  </si>
  <si>
    <t>31561152</t>
  </si>
  <si>
    <t>STAVPAL s.r.o.</t>
  </si>
  <si>
    <t>Pod Stráňami 2119</t>
  </si>
  <si>
    <t>SK51641300026</t>
  </si>
  <si>
    <t>36024473</t>
  </si>
  <si>
    <t>STEFE Banská Bystrica, a.s.</t>
  </si>
  <si>
    <t>Banská Bystrica 1</t>
  </si>
  <si>
    <t>Zvolenská cesta 1</t>
  </si>
  <si>
    <t>SK51641300025</t>
  </si>
  <si>
    <t>SK51641100016</t>
  </si>
  <si>
    <t>35889080</t>
  </si>
  <si>
    <t>STEFE ECB, s.r.o.</t>
  </si>
  <si>
    <t>Na Troskách 26</t>
  </si>
  <si>
    <t>SK51641100017</t>
  </si>
  <si>
    <t>SK51642000007</t>
  </si>
  <si>
    <t>31630278</t>
  </si>
  <si>
    <t>STEFE SK, a.s.</t>
  </si>
  <si>
    <t>06.11.2020</t>
  </si>
  <si>
    <t>SK58741300004</t>
  </si>
  <si>
    <t>36277215</t>
  </si>
  <si>
    <t>STEFE Trnava, s.r.o.</t>
  </si>
  <si>
    <t>Františkánska 16</t>
  </si>
  <si>
    <t>30.04.2013</t>
  </si>
  <si>
    <t>SK51611300056</t>
  </si>
  <si>
    <t>31612300</t>
  </si>
  <si>
    <t>STEFE Zvolen, s.r.o.</t>
  </si>
  <si>
    <t>Unionka 54</t>
  </si>
  <si>
    <t>SK62621400003</t>
  </si>
  <si>
    <t>44503806</t>
  </si>
  <si>
    <t>STEKO, s. r. o.</t>
  </si>
  <si>
    <t>Toplianska 2725/2</t>
  </si>
  <si>
    <t>25.02.2014</t>
  </si>
  <si>
    <t>SK56000900005</t>
  </si>
  <si>
    <t>31659942</t>
  </si>
  <si>
    <t>STELMO a.s. Košice</t>
  </si>
  <si>
    <t>Smaragdová 1</t>
  </si>
  <si>
    <t>SK62731200015</t>
  </si>
  <si>
    <t>31679030</t>
  </si>
  <si>
    <t>STEMP - M &amp; G, s.r.o.</t>
  </si>
  <si>
    <t>Hodžova 14/5048</t>
  </si>
  <si>
    <t>19.11.2012</t>
  </si>
  <si>
    <t>SK51611100031</t>
  </si>
  <si>
    <t>45976368</t>
  </si>
  <si>
    <t>STENERGYS, s.r.o.</t>
  </si>
  <si>
    <t>SNP 15/33</t>
  </si>
  <si>
    <t>SK53010400003</t>
  </si>
  <si>
    <t>00619361</t>
  </si>
  <si>
    <t>STEPANOW s.r.o.</t>
  </si>
  <si>
    <t>Pribeník</t>
  </si>
  <si>
    <t>SK52001800022</t>
  </si>
  <si>
    <t>51422310</t>
  </si>
  <si>
    <t>Stivers s.r.o.</t>
  </si>
  <si>
    <t>Jégého 363/5</t>
  </si>
  <si>
    <t>SK58741100001</t>
  </si>
  <si>
    <t>36321982</t>
  </si>
  <si>
    <t>STM POWER a.s.</t>
  </si>
  <si>
    <t>Lieskovec 598/75</t>
  </si>
  <si>
    <t>SK58741100002</t>
  </si>
  <si>
    <t>SK66010400005</t>
  </si>
  <si>
    <t>34104615</t>
  </si>
  <si>
    <t>STOCK Slovensko, s. r. o.</t>
  </si>
  <si>
    <t>Galvaniho 7/A</t>
  </si>
  <si>
    <t>SK62631100026</t>
  </si>
  <si>
    <t>44918364</t>
  </si>
  <si>
    <t>Stovateam s. r. o.</t>
  </si>
  <si>
    <t>SK52741300082</t>
  </si>
  <si>
    <t>17317282</t>
  </si>
  <si>
    <t>STRABAG s.r.o.</t>
  </si>
  <si>
    <t>Mlynské Nivy 61/A</t>
  </si>
  <si>
    <t>SK62651300003</t>
  </si>
  <si>
    <t>36481599</t>
  </si>
  <si>
    <t>STRADER s.r.o.</t>
  </si>
  <si>
    <t>Šarišská 1997/20</t>
  </si>
  <si>
    <t>16.08.2013</t>
  </si>
  <si>
    <t>SK62631300002</t>
  </si>
  <si>
    <t>00893251</t>
  </si>
  <si>
    <t>Stredná odborná škola technická</t>
  </si>
  <si>
    <t>Volgogradská 1</t>
  </si>
  <si>
    <t>19.04.2013</t>
  </si>
  <si>
    <t>SK62631300003</t>
  </si>
  <si>
    <t>SK60691100001</t>
  </si>
  <si>
    <t>36442151</t>
  </si>
  <si>
    <t>Stredoslovenská distribučná, a.s.</t>
  </si>
  <si>
    <t>Pri Rajčianke 2927/8</t>
  </si>
  <si>
    <t>20.01.2011</t>
  </si>
  <si>
    <t>SK60691000007</t>
  </si>
  <si>
    <t>44225733</t>
  </si>
  <si>
    <t>Stredoslovenská energetika - Project Development, s.r.o.</t>
  </si>
  <si>
    <t>25.06.2010</t>
  </si>
  <si>
    <t>SK60691000005</t>
  </si>
  <si>
    <t>26.02.2010</t>
  </si>
  <si>
    <t>SK60691000002</t>
  </si>
  <si>
    <t>SK60781800005</t>
  </si>
  <si>
    <t>51865467</t>
  </si>
  <si>
    <t>Stredoslovenská energetika, a. s.</t>
  </si>
  <si>
    <t>SK60781800006</t>
  </si>
  <si>
    <t>SK51642200002</t>
  </si>
  <si>
    <t>36644030</t>
  </si>
  <si>
    <t>Stredoslovenská vodárenská prevádzková spoločnosť, a.s.</t>
  </si>
  <si>
    <t>Partizánska cesta 5</t>
  </si>
  <si>
    <t>SK51642200001</t>
  </si>
  <si>
    <t>SK51642200003</t>
  </si>
  <si>
    <t>13.05.2022</t>
  </si>
  <si>
    <t>SK61582300003</t>
  </si>
  <si>
    <t>36550094</t>
  </si>
  <si>
    <t>STREKOV 1075, s.r.o.</t>
  </si>
  <si>
    <t>1075</t>
  </si>
  <si>
    <t>SK61582300004</t>
  </si>
  <si>
    <t>SK61002300004</t>
  </si>
  <si>
    <t>SK52742300100</t>
  </si>
  <si>
    <t>Strohmy a.s.</t>
  </si>
  <si>
    <t>Vokovice, Praha 6</t>
  </si>
  <si>
    <t>Tibetská 806/4</t>
  </si>
  <si>
    <t>SK51611300008</t>
  </si>
  <si>
    <t>42317568</t>
  </si>
  <si>
    <t>Súkromná škola umeleckého priemyslu</t>
  </si>
  <si>
    <t>Môťovská cesta 8164</t>
  </si>
  <si>
    <t>11.07.2013</t>
  </si>
  <si>
    <t>SK61592000001</t>
  </si>
  <si>
    <t>45670641</t>
  </si>
  <si>
    <t>SÜLI s.r.o.</t>
  </si>
  <si>
    <t>Kamenný Most</t>
  </si>
  <si>
    <t>467</t>
  </si>
  <si>
    <t>SK52741200037</t>
  </si>
  <si>
    <t>35979879</t>
  </si>
  <si>
    <t>SULLO, s.r.o.</t>
  </si>
  <si>
    <t>SK56001100056</t>
  </si>
  <si>
    <t>35974273</t>
  </si>
  <si>
    <t>SUN PARK s.r.o.</t>
  </si>
  <si>
    <t>Cyprusová 10</t>
  </si>
  <si>
    <t>SK66672300002</t>
  </si>
  <si>
    <t>46956794</t>
  </si>
  <si>
    <t>SUN wines s.r.o.</t>
  </si>
  <si>
    <t>Potočná 178/30</t>
  </si>
  <si>
    <t>SK52741100065</t>
  </si>
  <si>
    <t>45530700</t>
  </si>
  <si>
    <t>SUNCORP, s. r. o.</t>
  </si>
  <si>
    <t>Bratislava - mestská časť časť Staré Mesto</t>
  </si>
  <si>
    <t>SK61571100001</t>
  </si>
  <si>
    <t>45561192</t>
  </si>
  <si>
    <t>SUNELA s. r. o.</t>
  </si>
  <si>
    <t>Sv. Mikuláša 16</t>
  </si>
  <si>
    <t>SK52741200032</t>
  </si>
  <si>
    <t>45923701</t>
  </si>
  <si>
    <t>Sunko, s. r. o.</t>
  </si>
  <si>
    <t>Marianka</t>
  </si>
  <si>
    <t>Borinská 24</t>
  </si>
  <si>
    <t>SK58731200013</t>
  </si>
  <si>
    <t>46166297</t>
  </si>
  <si>
    <t>Sunline, s.r.o.</t>
  </si>
  <si>
    <t>SK52741100006</t>
  </si>
  <si>
    <t>36363871</t>
  </si>
  <si>
    <t>Sunny Sky s.r.o.</t>
  </si>
  <si>
    <t>SK52002000013</t>
  </si>
  <si>
    <t>51164124</t>
  </si>
  <si>
    <t>SUNNYWINES, s. r. o.</t>
  </si>
  <si>
    <t>Zuzany Chalupovej 10B</t>
  </si>
  <si>
    <t>SK58731200019</t>
  </si>
  <si>
    <t>45571937</t>
  </si>
  <si>
    <t>Sunpower Senica, s.r.o.</t>
  </si>
  <si>
    <t>SK52001100017</t>
  </si>
  <si>
    <t>45362904</t>
  </si>
  <si>
    <t>SUN4ENERGY BB, s. r. o.</t>
  </si>
  <si>
    <t>Koceľova 17</t>
  </si>
  <si>
    <t>SK52001100018</t>
  </si>
  <si>
    <t>45373426</t>
  </si>
  <si>
    <t>SUN4ENERGY ZVB, s.r.o.</t>
  </si>
  <si>
    <t>SK52001100019</t>
  </si>
  <si>
    <t>45375348</t>
  </si>
  <si>
    <t>SUN4ENERGY ZVC, s.r.o.</t>
  </si>
  <si>
    <t>SK52731100028</t>
  </si>
  <si>
    <t>45960992</t>
  </si>
  <si>
    <t>SUN4TECH 1, s. r. o.</t>
  </si>
  <si>
    <t>Seberiního 1</t>
  </si>
  <si>
    <t>SK52731100027</t>
  </si>
  <si>
    <t>45960607</t>
  </si>
  <si>
    <t>SUN4TECH 2, s. r. o.</t>
  </si>
  <si>
    <t>SK52731100026</t>
  </si>
  <si>
    <t>46063391</t>
  </si>
  <si>
    <t>SUN4TECH 3, s. r. o.</t>
  </si>
  <si>
    <t>M. Waltariho 7</t>
  </si>
  <si>
    <t>SK52731100025</t>
  </si>
  <si>
    <t>45961379</t>
  </si>
  <si>
    <t>SUN4TECH 4, s.r.o.</t>
  </si>
  <si>
    <t>SK56001100019</t>
  </si>
  <si>
    <t>45529221</t>
  </si>
  <si>
    <t>SUPERFICIES, a.s.</t>
  </si>
  <si>
    <t>SK52001400027</t>
  </si>
  <si>
    <t>46970037</t>
  </si>
  <si>
    <t>Superlativo s. r. o.</t>
  </si>
  <si>
    <t>Galandova1155/5</t>
  </si>
  <si>
    <t>09.06.2014</t>
  </si>
  <si>
    <t>SK53611400001</t>
  </si>
  <si>
    <t>36490580</t>
  </si>
  <si>
    <t>SUPTRANS G.T.M., s.r.o.</t>
  </si>
  <si>
    <t>Stakčínska 755</t>
  </si>
  <si>
    <t>SK52002100009</t>
  </si>
  <si>
    <t>53055373</t>
  </si>
  <si>
    <t>Surfin Bird s. r. o.</t>
  </si>
  <si>
    <t>Gaštanová 2526/12</t>
  </si>
  <si>
    <t>SK52002000025</t>
  </si>
  <si>
    <t>52977561</t>
  </si>
  <si>
    <t>Sutam Trade s. r. o.</t>
  </si>
  <si>
    <t>Černyševského 10</t>
  </si>
  <si>
    <t>SK52742300124</t>
  </si>
  <si>
    <t>SK56001300013</t>
  </si>
  <si>
    <t>42104424</t>
  </si>
  <si>
    <t>SVB Filinského 9</t>
  </si>
  <si>
    <t>Filinského 9/23</t>
  </si>
  <si>
    <t>26.06.2013</t>
  </si>
  <si>
    <t>SK52000800217</t>
  </si>
  <si>
    <t>42127513</t>
  </si>
  <si>
    <t>SVB Šancová 70</t>
  </si>
  <si>
    <t>Šancová 70</t>
  </si>
  <si>
    <t>01.12.2008</t>
  </si>
  <si>
    <t>SK60001600001</t>
  </si>
  <si>
    <t>48067571</t>
  </si>
  <si>
    <t>Svet nápojov s.r.o.</t>
  </si>
  <si>
    <t>Oravická 615</t>
  </si>
  <si>
    <t>08.01.2016</t>
  </si>
  <si>
    <t>SK56001200060</t>
  </si>
  <si>
    <t>36589730</t>
  </si>
  <si>
    <t>SVIBIT, s.r.o.</t>
  </si>
  <si>
    <t>Kuzmányho 57</t>
  </si>
  <si>
    <t>SK58742300013</t>
  </si>
  <si>
    <t>46177175</t>
  </si>
  <si>
    <t>Svijany Slovakia, s.r.o.</t>
  </si>
  <si>
    <t>Nádražná 84B</t>
  </si>
  <si>
    <t>SK58001400013</t>
  </si>
  <si>
    <t>22.07.2014</t>
  </si>
  <si>
    <t>SK58742300009</t>
  </si>
  <si>
    <t>SK52741200070</t>
  </si>
  <si>
    <t>43871704</t>
  </si>
  <si>
    <t>Synergy Solutions, s. r. o.</t>
  </si>
  <si>
    <t>Kameničany 200</t>
  </si>
  <si>
    <t>01.06.2012</t>
  </si>
  <si>
    <t>SK51721700002</t>
  </si>
  <si>
    <t>46522824</t>
  </si>
  <si>
    <t>Syngas, s.r.o.</t>
  </si>
  <si>
    <t>Šávolská cesta 2181/9A</t>
  </si>
  <si>
    <t>SK56522000008</t>
  </si>
  <si>
    <t>53095219</t>
  </si>
  <si>
    <t>Szmolniczky spol. s r. o.</t>
  </si>
  <si>
    <t>Werferova 6</t>
  </si>
  <si>
    <t>23.11.2020</t>
  </si>
  <si>
    <t>SK61550500001</t>
  </si>
  <si>
    <t>36542407</t>
  </si>
  <si>
    <t>s52, a.s.</t>
  </si>
  <si>
    <t>Kameničná</t>
  </si>
  <si>
    <t>Hlavná 104</t>
  </si>
  <si>
    <t>SK61821100003</t>
  </si>
  <si>
    <t>46076751</t>
  </si>
  <si>
    <t>Š &amp; A Mikle, s.r.o.</t>
  </si>
  <si>
    <t>Vašinova 138/24</t>
  </si>
  <si>
    <t>SK51721300018</t>
  </si>
  <si>
    <t>00168203</t>
  </si>
  <si>
    <t>Š A M O T K A , výrobné družstvo Hrnčiarske Zalužany</t>
  </si>
  <si>
    <t>Hrnčiarske Zalužany</t>
  </si>
  <si>
    <t>Hrnčiarske Zalužany 200</t>
  </si>
  <si>
    <t>SK52741400018</t>
  </si>
  <si>
    <t>35887575</t>
  </si>
  <si>
    <t>ŠIROKÉ, s.r.o.</t>
  </si>
  <si>
    <t>Kupeckého 5</t>
  </si>
  <si>
    <t>SK66650900005</t>
  </si>
  <si>
    <t>31626831</t>
  </si>
  <si>
    <t>ŠK SPEKTRUM, s.r.o.</t>
  </si>
  <si>
    <t>časť Považské Podhradie 348</t>
  </si>
  <si>
    <t>SK51761700004</t>
  </si>
  <si>
    <t>45703795</t>
  </si>
  <si>
    <t>Školský majetok, s.r.o.</t>
  </si>
  <si>
    <t>Zacharovce</t>
  </si>
  <si>
    <t>Zacharovce 79</t>
  </si>
  <si>
    <t>SK56000800013</t>
  </si>
  <si>
    <t>36169579</t>
  </si>
  <si>
    <t>ŠK-PEXIM, s.r.o.</t>
  </si>
  <si>
    <t>Fejova 3</t>
  </si>
  <si>
    <t>SK51642100007</t>
  </si>
  <si>
    <t>53925564</t>
  </si>
  <si>
    <t>Š.P.P. Trade s.r.o.</t>
  </si>
  <si>
    <t>Zábava 532/42</t>
  </si>
  <si>
    <t>21.09.2021</t>
  </si>
  <si>
    <t>SK61822300017</t>
  </si>
  <si>
    <t>45377553</t>
  </si>
  <si>
    <t>ŠRONER s.r.o.</t>
  </si>
  <si>
    <t>Lúčnica nad Žitavou</t>
  </si>
  <si>
    <t>Vajka nad Žitavou 541</t>
  </si>
  <si>
    <t>SK60001100007</t>
  </si>
  <si>
    <t>SK56001200009</t>
  </si>
  <si>
    <t>10022012</t>
  </si>
  <si>
    <t>Štefan Bugoš</t>
  </si>
  <si>
    <t>Benkova 1036/5</t>
  </si>
  <si>
    <t>SK56000800018</t>
  </si>
  <si>
    <t>17262755</t>
  </si>
  <si>
    <t>Štefan Cirbus - CIRPAL</t>
  </si>
  <si>
    <t>Železničná 148</t>
  </si>
  <si>
    <t>SK52001400047</t>
  </si>
  <si>
    <t>35304677</t>
  </si>
  <si>
    <t>Štefan Kovár - AUTOCENTRUM</t>
  </si>
  <si>
    <t>Korytárky</t>
  </si>
  <si>
    <t>Korytárky 27</t>
  </si>
  <si>
    <t>SK60690800016</t>
  </si>
  <si>
    <t>17977061</t>
  </si>
  <si>
    <t>Štefan Kypús Obchod s palivom</t>
  </si>
  <si>
    <t>Pšurnovice 131</t>
  </si>
  <si>
    <t>SK56001200031</t>
  </si>
  <si>
    <t>14371774</t>
  </si>
  <si>
    <t>Štefan Pacák</t>
  </si>
  <si>
    <t>Tepličská cesta 13</t>
  </si>
  <si>
    <t>SK66671700001</t>
  </si>
  <si>
    <t>35187158</t>
  </si>
  <si>
    <t>Štefan Svitok - Orepa</t>
  </si>
  <si>
    <t>Domovina 425/128</t>
  </si>
  <si>
    <t>05.06.2017</t>
  </si>
  <si>
    <t>SK56001500021</t>
  </si>
  <si>
    <t>17189225</t>
  </si>
  <si>
    <t>Štefan Šahin</t>
  </si>
  <si>
    <t>Záborského 29</t>
  </si>
  <si>
    <t>09.06.2015</t>
  </si>
  <si>
    <t>SK60731900001</t>
  </si>
  <si>
    <t>33031541</t>
  </si>
  <si>
    <t>Štefan Targoš</t>
  </si>
  <si>
    <t>30.07.2019</t>
  </si>
  <si>
    <t>SK60631300008</t>
  </si>
  <si>
    <t>Štefko Martin, MUDr.</t>
  </si>
  <si>
    <t>Abramová</t>
  </si>
  <si>
    <t>SK61001200036</t>
  </si>
  <si>
    <t>Števár Ondrej, Ing.</t>
  </si>
  <si>
    <t>Jiráskova 872/49</t>
  </si>
  <si>
    <t>SK66651500008</t>
  </si>
  <si>
    <t>Šušlík Rastislav</t>
  </si>
  <si>
    <t>Mládežnícka 320/9</t>
  </si>
  <si>
    <t>06.10.2015</t>
  </si>
  <si>
    <t>SK52001400056</t>
  </si>
  <si>
    <t>46152393</t>
  </si>
  <si>
    <t>T A M terminal, s. r. o.</t>
  </si>
  <si>
    <t>Šarovce</t>
  </si>
  <si>
    <t>SK61001000005</t>
  </si>
  <si>
    <t>34140425</t>
  </si>
  <si>
    <t>T a M trans spedition, s.r.o.</t>
  </si>
  <si>
    <t>SK60631000003</t>
  </si>
  <si>
    <t>36397555</t>
  </si>
  <si>
    <t>T plus T, s.r.o.</t>
  </si>
  <si>
    <t xml:space="preserve">A. Kmeťa 28 </t>
  </si>
  <si>
    <t>03.06.2010</t>
  </si>
  <si>
    <t>SK60630900001</t>
  </si>
  <si>
    <t>36808890</t>
  </si>
  <si>
    <t>Tá Moja, s.r.o.</t>
  </si>
  <si>
    <t>Priekopská 11</t>
  </si>
  <si>
    <t>08.01.2009</t>
  </si>
  <si>
    <t>SK52000900027</t>
  </si>
  <si>
    <t>36788694</t>
  </si>
  <si>
    <t>Tabak Invest Slovakia, s.r.o.</t>
  </si>
  <si>
    <t>16.03.2009</t>
  </si>
  <si>
    <t>SK51751200006</t>
  </si>
  <si>
    <t>36047520</t>
  </si>
  <si>
    <t>TABAK Slovensko, a.s.</t>
  </si>
  <si>
    <t>Tomašovská 1237/42</t>
  </si>
  <si>
    <t>20.06.2012</t>
  </si>
  <si>
    <t>SK52000600002</t>
  </si>
  <si>
    <t>35878045</t>
  </si>
  <si>
    <t>TABAKOLAND Slovakia, a.s.</t>
  </si>
  <si>
    <t>SK61822300022</t>
  </si>
  <si>
    <t>43806350</t>
  </si>
  <si>
    <t>TAJNA s. r. o.</t>
  </si>
  <si>
    <t>Tajná</t>
  </si>
  <si>
    <t>163</t>
  </si>
  <si>
    <t>SK58741200001</t>
  </si>
  <si>
    <t>35755440</t>
  </si>
  <si>
    <t>TAMA SLOVAKIA s. r. o.</t>
  </si>
  <si>
    <t>Sladovnícka 15</t>
  </si>
  <si>
    <t>SK52741100001</t>
  </si>
  <si>
    <t>44766734</t>
  </si>
  <si>
    <t>TAMAX SK s. r. o.</t>
  </si>
  <si>
    <t>Tomášikova 45C</t>
  </si>
  <si>
    <t>SK53611800002</t>
  </si>
  <si>
    <t>50205510</t>
  </si>
  <si>
    <t>TamCyr, s.r.o.</t>
  </si>
  <si>
    <t>Trnava pri Laborci</t>
  </si>
  <si>
    <t>Trnava pri Laborci 118</t>
  </si>
  <si>
    <t>SK60761300003</t>
  </si>
  <si>
    <t>43948413</t>
  </si>
  <si>
    <t>TaP servis, s.r.o.</t>
  </si>
  <si>
    <t>Ľudovíta Śtúra  2296/8</t>
  </si>
  <si>
    <t>SK52002100010</t>
  </si>
  <si>
    <t>53462629</t>
  </si>
  <si>
    <t>TARTUFO, s. r. o.</t>
  </si>
  <si>
    <t>Hodžovo nám. 2A</t>
  </si>
  <si>
    <t>23.04.2021</t>
  </si>
  <si>
    <t>SK52741200059</t>
  </si>
  <si>
    <t>35801841</t>
  </si>
  <si>
    <t>Tasto Lunghi Investment Corporation, s.r.o.</t>
  </si>
  <si>
    <t>Štúrova 100</t>
  </si>
  <si>
    <t>SK52742200006</t>
  </si>
  <si>
    <t>50727206</t>
  </si>
  <si>
    <t>t&amp;at solutions s. r. o.</t>
  </si>
  <si>
    <t>07.03.2022</t>
  </si>
  <si>
    <t>SK52742200007</t>
  </si>
  <si>
    <t>SK58741300019</t>
  </si>
  <si>
    <t>31411011</t>
  </si>
  <si>
    <t>Tate &amp; Lyle Boleraz, s.r.o.</t>
  </si>
  <si>
    <t>SK58741300017</t>
  </si>
  <si>
    <t>SK58741300018</t>
  </si>
  <si>
    <t>SK60691100017</t>
  </si>
  <si>
    <t>45363617</t>
  </si>
  <si>
    <t>TATRA SPC18, s.r.o.</t>
  </si>
  <si>
    <t>SK60691100019</t>
  </si>
  <si>
    <t>45363692</t>
  </si>
  <si>
    <t>TATRA SPC19, s. r. o.</t>
  </si>
  <si>
    <t>SK60731100012</t>
  </si>
  <si>
    <t>45363803</t>
  </si>
  <si>
    <t>TATRA SPC20, s. r. o.</t>
  </si>
  <si>
    <t>Velehradská 33</t>
  </si>
  <si>
    <t>SK60731100013</t>
  </si>
  <si>
    <t>45363901</t>
  </si>
  <si>
    <t>TATRA SPC21, s. r. o.</t>
  </si>
  <si>
    <t>SK60731100014</t>
  </si>
  <si>
    <t>45364869</t>
  </si>
  <si>
    <t>TATRA SPC23, s. r. o.</t>
  </si>
  <si>
    <t>Podtureň</t>
  </si>
  <si>
    <t>Roveň 215</t>
  </si>
  <si>
    <t>SK60691100018</t>
  </si>
  <si>
    <t>45365415</t>
  </si>
  <si>
    <t>TATRA SPC25, s.r.o.</t>
  </si>
  <si>
    <t>SK60731100019</t>
  </si>
  <si>
    <t>45365521</t>
  </si>
  <si>
    <t>TATRA SPC27, s.r.o.</t>
  </si>
  <si>
    <t>27.09.2011</t>
  </si>
  <si>
    <t>SK66651400001</t>
  </si>
  <si>
    <t>31674038</t>
  </si>
  <si>
    <t>TATRAFAT, spol. s r.o. Huncovce</t>
  </si>
  <si>
    <t>SK62731300013</t>
  </si>
  <si>
    <t>00152421</t>
  </si>
  <si>
    <t>TATRAMAT, akciová spoločnosť</t>
  </si>
  <si>
    <t>Hlavná 1416/28</t>
  </si>
  <si>
    <t>SK62731300014</t>
  </si>
  <si>
    <t>SK62730800009</t>
  </si>
  <si>
    <t>31654690</t>
  </si>
  <si>
    <t xml:space="preserve">TATRAMAT QUASAR akciová spoločnosť Poprad </t>
  </si>
  <si>
    <t xml:space="preserve">Hlavná 51 </t>
  </si>
  <si>
    <t>SK62750800004</t>
  </si>
  <si>
    <t>43937721</t>
  </si>
  <si>
    <t>TATRANSKÁ LIKÉRKA s.r.o.</t>
  </si>
  <si>
    <t xml:space="preserve">Pradiareň 40 </t>
  </si>
  <si>
    <t>08.03.2010</t>
  </si>
  <si>
    <t>SK62731200001</t>
  </si>
  <si>
    <t>Tatranská Viera</t>
  </si>
  <si>
    <t>Lesná 683/32</t>
  </si>
  <si>
    <t>SK62730800001</t>
  </si>
  <si>
    <t>31699847</t>
  </si>
  <si>
    <t>TATRAVAGÓNKA a.s.</t>
  </si>
  <si>
    <t xml:space="preserve">Štefánikova 887/53 </t>
  </si>
  <si>
    <t>SK62731400006</t>
  </si>
  <si>
    <t>47452005</t>
  </si>
  <si>
    <t>TatraVEA, s.r.o.</t>
  </si>
  <si>
    <t>Tomášikova 2515/3</t>
  </si>
  <si>
    <t>SK60730800010</t>
  </si>
  <si>
    <t>31560636</t>
  </si>
  <si>
    <t>Tatry mountain resorts, a.s.</t>
  </si>
  <si>
    <t>Demänovská Dolina 72</t>
  </si>
  <si>
    <t>SK52741300041</t>
  </si>
  <si>
    <t>TAURON Czech Energy s.r.o.</t>
  </si>
  <si>
    <t>Ostrava - Hrabová</t>
  </si>
  <si>
    <t>Na Rovince 879</t>
  </si>
  <si>
    <t>SK61572000001</t>
  </si>
  <si>
    <t>51063077</t>
  </si>
  <si>
    <t>TAXI Group Levice, s.r.o.</t>
  </si>
  <si>
    <t>Kozárovce 688/4</t>
  </si>
  <si>
    <t>SK62732200002</t>
  </si>
  <si>
    <t>50674650</t>
  </si>
  <si>
    <t>TDS company, s.r.o.</t>
  </si>
  <si>
    <t>Široká 1898/46</t>
  </si>
  <si>
    <t>25.04.2022</t>
  </si>
  <si>
    <t>SK52001900006</t>
  </si>
  <si>
    <t>47371277</t>
  </si>
  <si>
    <t>Tea Free s. r. o.</t>
  </si>
  <si>
    <t>Cyprichova 2488/84</t>
  </si>
  <si>
    <t>04.04.2019</t>
  </si>
  <si>
    <t>SK52741700022</t>
  </si>
  <si>
    <t>25545051</t>
  </si>
  <si>
    <t>Techservice CZ, s.r.o.</t>
  </si>
  <si>
    <t>Brno, Štýřice</t>
  </si>
  <si>
    <t>Vídeňská 282/80</t>
  </si>
  <si>
    <t>08.08.2017</t>
  </si>
  <si>
    <t>SK56001100074</t>
  </si>
  <si>
    <t>36577537</t>
  </si>
  <si>
    <t>TECOMA TRAVEL AGENCY, s.r.o.</t>
  </si>
  <si>
    <t>SK61001200022</t>
  </si>
  <si>
    <t>34126473</t>
  </si>
  <si>
    <t>TECTUM NOVUM, a.s.</t>
  </si>
  <si>
    <t>Zemné</t>
  </si>
  <si>
    <t>Zemné 1195</t>
  </si>
  <si>
    <t>SK61631900004</t>
  </si>
  <si>
    <t>51848520</t>
  </si>
  <si>
    <t>TeHo Bardejov, s.r.o.</t>
  </si>
  <si>
    <t>20.03.2019</t>
  </si>
  <si>
    <t>SK61631900003</t>
  </si>
  <si>
    <t>SK61631900001</t>
  </si>
  <si>
    <t>51858584</t>
  </si>
  <si>
    <t>TeHo Topoľčany, s.r.o.</t>
  </si>
  <si>
    <t>15.03.2019</t>
  </si>
  <si>
    <t>SK61631900002</t>
  </si>
  <si>
    <t>SK61571300005</t>
  </si>
  <si>
    <t>47171529</t>
  </si>
  <si>
    <t>Tekovská pálenica, s.r.o.</t>
  </si>
  <si>
    <t>Starý Tekov</t>
  </si>
  <si>
    <t>Družby 8</t>
  </si>
  <si>
    <t>25.11.2013</t>
  </si>
  <si>
    <t>SK61822200006</t>
  </si>
  <si>
    <t>36555436</t>
  </si>
  <si>
    <t>TEKRO Nitra, s.r.o.</t>
  </si>
  <si>
    <t xml:space="preserve">Párovské Háje </t>
  </si>
  <si>
    <t>24.09.2022</t>
  </si>
  <si>
    <t>SK61822200007</t>
  </si>
  <si>
    <t>SK61822200004</t>
  </si>
  <si>
    <t>SK52741200067</t>
  </si>
  <si>
    <t>17329299</t>
  </si>
  <si>
    <t>TELESERVIS spol. s r.o.</t>
  </si>
  <si>
    <t>SK61822300010</t>
  </si>
  <si>
    <t>36366676</t>
  </si>
  <si>
    <t>Templářské sklepy Slovakia, s.r.o.</t>
  </si>
  <si>
    <t>Štúrova 22</t>
  </si>
  <si>
    <t>SK61822300012</t>
  </si>
  <si>
    <t>SK52741100055</t>
  </si>
  <si>
    <t>35859211</t>
  </si>
  <si>
    <t>TEMPLATE SLOVAKIA, s.r.o.</t>
  </si>
  <si>
    <t>Pribinova 18</t>
  </si>
  <si>
    <t>SK60691200023</t>
  </si>
  <si>
    <t>36677761</t>
  </si>
  <si>
    <t>Tennis Point, s. r. o.</t>
  </si>
  <si>
    <t>Za plavárňou 3937/1</t>
  </si>
  <si>
    <t>30.07.2012</t>
  </si>
  <si>
    <t>SK56640800003</t>
  </si>
  <si>
    <t>36173061</t>
  </si>
  <si>
    <t>Tepelné hospodárstvo Moldava, a.s.</t>
  </si>
  <si>
    <t>ul. Čs. armády 34</t>
  </si>
  <si>
    <t>SK56001500016</t>
  </si>
  <si>
    <t>SK66651300016</t>
  </si>
  <si>
    <t>36300683</t>
  </si>
  <si>
    <t>TEPLÁREŇ Považská Bystrica, s.r.o.</t>
  </si>
  <si>
    <t>Robotnícka 2160</t>
  </si>
  <si>
    <t>18.06.2008</t>
  </si>
  <si>
    <t>SK66651300015</t>
  </si>
  <si>
    <t>SK66651300014</t>
  </si>
  <si>
    <t>SK66651300013</t>
  </si>
  <si>
    <t>SK66651300017</t>
  </si>
  <si>
    <t>36012424</t>
  </si>
  <si>
    <t>Teplo GGE s. r. o.</t>
  </si>
  <si>
    <t>SK66651300018</t>
  </si>
  <si>
    <t>SK62631200022</t>
  </si>
  <si>
    <t>30609020</t>
  </si>
  <si>
    <t>Terézia Seligová</t>
  </si>
  <si>
    <t>Brestov</t>
  </si>
  <si>
    <t>SK66711100001</t>
  </si>
  <si>
    <t>36322644</t>
  </si>
  <si>
    <t>TERMONOVA, a.s.</t>
  </si>
  <si>
    <t>SNP 98</t>
  </si>
  <si>
    <t>SK58712300002</t>
  </si>
  <si>
    <t>36666696</t>
  </si>
  <si>
    <t>Tesco International Clothing Brand s.r.o.</t>
  </si>
  <si>
    <t>Cesta na Senec 2</t>
  </si>
  <si>
    <t>SK58712300001</t>
  </si>
  <si>
    <t>SK52002200024</t>
  </si>
  <si>
    <t>18.08.2022</t>
  </si>
  <si>
    <t>SK52000600018</t>
  </si>
  <si>
    <t>31321828</t>
  </si>
  <si>
    <t xml:space="preserve">TESCO STORES SR, a.s. </t>
  </si>
  <si>
    <t>08.08.2006</t>
  </si>
  <si>
    <t>SK52742200043</t>
  </si>
  <si>
    <t>07.02.2007</t>
  </si>
  <si>
    <t>SK52741200103</t>
  </si>
  <si>
    <t>26.09.2012</t>
  </si>
  <si>
    <t>SK52002200009</t>
  </si>
  <si>
    <t>54258103</t>
  </si>
  <si>
    <t>TFFA s.r.o.</t>
  </si>
  <si>
    <t>Družstevná 3</t>
  </si>
  <si>
    <t>04.04.2022</t>
  </si>
  <si>
    <t>SK52001000094</t>
  </si>
  <si>
    <t>35813326</t>
  </si>
  <si>
    <t>TFR a. s.</t>
  </si>
  <si>
    <t>SK61001300007</t>
  </si>
  <si>
    <t>46945202</t>
  </si>
  <si>
    <t>TH Palivo s.r.o.</t>
  </si>
  <si>
    <t>Narcisová 1764/7</t>
  </si>
  <si>
    <t>15.02.2013</t>
  </si>
  <si>
    <t>SK51722100004</t>
  </si>
  <si>
    <t>50377957</t>
  </si>
  <si>
    <t>THERMALPARK NOVOLANDIA s.r.o.</t>
  </si>
  <si>
    <t>ul. Železničná 166/25</t>
  </si>
  <si>
    <t>SK56001100043</t>
  </si>
  <si>
    <t>36586901</t>
  </si>
  <si>
    <t>THERMALTECH s.r.o.</t>
  </si>
  <si>
    <t>Žižkova 30</t>
  </si>
  <si>
    <t>SK58611100006</t>
  </si>
  <si>
    <t>44215002</t>
  </si>
  <si>
    <t>thermstav s.r.o.</t>
  </si>
  <si>
    <t>Orechová 113/31</t>
  </si>
  <si>
    <t>10.11.2011</t>
  </si>
  <si>
    <t>SK58611100005</t>
  </si>
  <si>
    <t>SK62631100029</t>
  </si>
  <si>
    <t>44933029</t>
  </si>
  <si>
    <t>THESOLAR s. r. o.</t>
  </si>
  <si>
    <t>SK51722300006</t>
  </si>
  <si>
    <t>52420469</t>
  </si>
  <si>
    <t>Thors s.r.o.</t>
  </si>
  <si>
    <t>Kriváň 128</t>
  </si>
  <si>
    <t>SK51761700003</t>
  </si>
  <si>
    <t>44535708</t>
  </si>
  <si>
    <t>THT Slovakia s.r.o.</t>
  </si>
  <si>
    <t>SK62732300001</t>
  </si>
  <si>
    <t>31672914</t>
  </si>
  <si>
    <t>THYMOS, spol. s r.o.</t>
  </si>
  <si>
    <t>Veľká Lomnica</t>
  </si>
  <si>
    <t>Popradská 518</t>
  </si>
  <si>
    <t>SK66671100005</t>
  </si>
  <si>
    <t>41848276</t>
  </si>
  <si>
    <t>Tibor Fábry - FARYVEJA</t>
  </si>
  <si>
    <t>Na Papiereň 322/49</t>
  </si>
  <si>
    <t>SK58001300024</t>
  </si>
  <si>
    <t>33735531</t>
  </si>
  <si>
    <t>Tibor Varga BASA</t>
  </si>
  <si>
    <t>Fučíková 2000/87</t>
  </si>
  <si>
    <t>10.12.2013</t>
  </si>
  <si>
    <t>SK53621300001</t>
  </si>
  <si>
    <t>45949221</t>
  </si>
  <si>
    <t>TICOL s.r.o.</t>
  </si>
  <si>
    <t>SK52002100036</t>
  </si>
  <si>
    <t>51215985</t>
  </si>
  <si>
    <t>Timer s. r. o.</t>
  </si>
  <si>
    <t>SK56001400007</t>
  </si>
  <si>
    <t>31689477</t>
  </si>
  <si>
    <t>TINEX, spoločnosť s ručením obmedzeným</t>
  </si>
  <si>
    <t>31.01.2014</t>
  </si>
  <si>
    <t>SK52741500029</t>
  </si>
  <si>
    <t>TINMAR ENERGY S.A.</t>
  </si>
  <si>
    <t>Bukurešť</t>
  </si>
  <si>
    <t>Calea FLOREASCA 246C,miestnosť 10, 17. poschodie</t>
  </si>
  <si>
    <t>23.11.2015</t>
  </si>
  <si>
    <t>SK52741200084</t>
  </si>
  <si>
    <t>45572852</t>
  </si>
  <si>
    <t>TIRTRADE spol. s r.o.</t>
  </si>
  <si>
    <t>Jána Kalinčiaka 5697/11</t>
  </si>
  <si>
    <t>16.07.2012</t>
  </si>
  <si>
    <t>SK61001200043</t>
  </si>
  <si>
    <t>36531863</t>
  </si>
  <si>
    <t>TISI, s.r.o.</t>
  </si>
  <si>
    <t>Bezručova 17 A</t>
  </si>
  <si>
    <t>SK56001300003</t>
  </si>
  <si>
    <t>Tkáčová Iveta , Mgr.</t>
  </si>
  <si>
    <t>Družstevná 593/75</t>
  </si>
  <si>
    <t>SK52741400047</t>
  </si>
  <si>
    <t>35847981</t>
  </si>
  <si>
    <t>TMC Servis s.r.o.</t>
  </si>
  <si>
    <t>Alstrova 6061/129</t>
  </si>
  <si>
    <t>SK52741300125</t>
  </si>
  <si>
    <t>SK52741300126</t>
  </si>
  <si>
    <t>SK66002000002</t>
  </si>
  <si>
    <t>36684279</t>
  </si>
  <si>
    <t>TMM SLOVAKIA s.r.o.</t>
  </si>
  <si>
    <t>J. Kráľa 15</t>
  </si>
  <si>
    <t>03.07.2020</t>
  </si>
  <si>
    <t>SK66671200027</t>
  </si>
  <si>
    <t>20.12.2012</t>
  </si>
  <si>
    <t>SK52010400042</t>
  </si>
  <si>
    <t>31399495</t>
  </si>
  <si>
    <t>TOBACCO TRADING INTERNATIONAL SLOVAKIA, spol. s r.o.</t>
  </si>
  <si>
    <t>Revolučná 12</t>
  </si>
  <si>
    <t>SK53642300004</t>
  </si>
  <si>
    <t>36193828</t>
  </si>
  <si>
    <t>TOKAJ &amp; CO, s.r.o.</t>
  </si>
  <si>
    <t>Malá Tŕňa</t>
  </si>
  <si>
    <t>Medzipivničná 228/21</t>
  </si>
  <si>
    <t>SK53641400003</t>
  </si>
  <si>
    <t>36200905</t>
  </si>
  <si>
    <t>TOKAJ MACIK WINERY s.r.o.</t>
  </si>
  <si>
    <t>Medzipivničná 174</t>
  </si>
  <si>
    <t>11.12.2014</t>
  </si>
  <si>
    <t>SK53002000001</t>
  </si>
  <si>
    <t>36189588</t>
  </si>
  <si>
    <t>TOKAJ vín, spol. s r.o.</t>
  </si>
  <si>
    <t>M.R. Štefánika N4/1515</t>
  </si>
  <si>
    <t>SK56002300006</t>
  </si>
  <si>
    <t>54698961</t>
  </si>
  <si>
    <t>TOLK EU s.r.o.</t>
  </si>
  <si>
    <t>Košice -  Myslava</t>
  </si>
  <si>
    <t>Myslavská 397/251</t>
  </si>
  <si>
    <t>SK56002300005</t>
  </si>
  <si>
    <t>SK58741300005</t>
  </si>
  <si>
    <t>45251371</t>
  </si>
  <si>
    <t>TOMAREAL s.r.o.</t>
  </si>
  <si>
    <t xml:space="preserve">Trnava </t>
  </si>
  <si>
    <t>SK60762100004</t>
  </si>
  <si>
    <t>52367754</t>
  </si>
  <si>
    <t>Tomáš Košút</t>
  </si>
  <si>
    <t>Oravská Polhora 750</t>
  </si>
  <si>
    <t>SK62651300004</t>
  </si>
  <si>
    <t>41550714</t>
  </si>
  <si>
    <t>Tomáš Loy - PRYMÁT</t>
  </si>
  <si>
    <t>Fričkovce</t>
  </si>
  <si>
    <t>SK51002000011</t>
  </si>
  <si>
    <t>52760049</t>
  </si>
  <si>
    <t>Tomáš Šajgal</t>
  </si>
  <si>
    <t>Sásovská cesta 2955/42</t>
  </si>
  <si>
    <t>SK61820800003</t>
  </si>
  <si>
    <t>35141280</t>
  </si>
  <si>
    <t>Tomáš Votruba SLOFRA</t>
  </si>
  <si>
    <t>Ružová 45</t>
  </si>
  <si>
    <t>08.12.2008</t>
  </si>
  <si>
    <t>SK51640800069</t>
  </si>
  <si>
    <t>36046493</t>
  </si>
  <si>
    <t>TOMBA, s.r.o.</t>
  </si>
  <si>
    <t>Lopej</t>
  </si>
  <si>
    <t>Čelno 565/60</t>
  </si>
  <si>
    <t>SK60001200002</t>
  </si>
  <si>
    <t>36410811</t>
  </si>
  <si>
    <t>TOMEGAS SK, s.r.o.</t>
  </si>
  <si>
    <t>Palárikova 2773</t>
  </si>
  <si>
    <t>SK60691300005</t>
  </si>
  <si>
    <t>47010681</t>
  </si>
  <si>
    <t>Tomi a spol. s.r.o.</t>
  </si>
  <si>
    <t>Cecílie Tomašovskej 255/4</t>
  </si>
  <si>
    <t>SK61002100011</t>
  </si>
  <si>
    <t>47476656</t>
  </si>
  <si>
    <t>TOMKA s.r.o.</t>
  </si>
  <si>
    <t>Farská 28</t>
  </si>
  <si>
    <t>SK56001900005</t>
  </si>
  <si>
    <t>47511303</t>
  </si>
  <si>
    <t>TOMPERA, s.r.o.</t>
  </si>
  <si>
    <t>Za dolným mlynom 85/51</t>
  </si>
  <si>
    <t>23.08.2019</t>
  </si>
  <si>
    <t>SK51611000010</t>
  </si>
  <si>
    <t>36621323</t>
  </si>
  <si>
    <t>TOMS - SK, s.r.o.</t>
  </si>
  <si>
    <t>Jesenského 6</t>
  </si>
  <si>
    <t>SK51611500001</t>
  </si>
  <si>
    <t>47244402</t>
  </si>
  <si>
    <t>TOMS TRADE, s.r.o.</t>
  </si>
  <si>
    <t>06.02.2015</t>
  </si>
  <si>
    <t>SK58741300009</t>
  </si>
  <si>
    <t>35899140</t>
  </si>
  <si>
    <t>TOP Development, a.s.</t>
  </si>
  <si>
    <t>SK58741300008</t>
  </si>
  <si>
    <t>SK61002200002</t>
  </si>
  <si>
    <t>34149180</t>
  </si>
  <si>
    <t xml:space="preserve">TOP Nitra spol. s r.o. </t>
  </si>
  <si>
    <t>Novozámocká 4427/102C</t>
  </si>
  <si>
    <t>14.04.2022</t>
  </si>
  <si>
    <t>SK61001300022</t>
  </si>
  <si>
    <t>36739341</t>
  </si>
  <si>
    <t>TOP PELET, s.r.o.</t>
  </si>
  <si>
    <t>10.07.2013</t>
  </si>
  <si>
    <t>SK66631200004</t>
  </si>
  <si>
    <t>36301001</t>
  </si>
  <si>
    <t>Top Soft BSB, s.r.o.</t>
  </si>
  <si>
    <t>Nám. gen. M.R. Štefánika 336</t>
  </si>
  <si>
    <t>SK52002000030</t>
  </si>
  <si>
    <t>31348726</t>
  </si>
  <si>
    <t>TOP spol. s.r.o.</t>
  </si>
  <si>
    <t>Drieňová 1</t>
  </si>
  <si>
    <t>14.09.2020</t>
  </si>
  <si>
    <t>SK56002000006</t>
  </si>
  <si>
    <t>52907554</t>
  </si>
  <si>
    <t>TOPFIN MG s. r. o.</t>
  </si>
  <si>
    <t>Polomská cesta 491/30</t>
  </si>
  <si>
    <t>SK52742300055</t>
  </si>
  <si>
    <t>35877766</t>
  </si>
  <si>
    <t>TotalEnergies Marketing Slovensko s.r.o.</t>
  </si>
  <si>
    <t>SK52742300056</t>
  </si>
  <si>
    <t>SK52001100025</t>
  </si>
  <si>
    <t>SK56001600003</t>
  </si>
  <si>
    <t>Tóthová Jana, Ing.</t>
  </si>
  <si>
    <t>Margecany</t>
  </si>
  <si>
    <t>Partizánska 105/35</t>
  </si>
  <si>
    <t>SK52742100009</t>
  </si>
  <si>
    <t>36364568</t>
  </si>
  <si>
    <t>Cesta na Kamzík 14</t>
  </si>
  <si>
    <t>SK53611300009</t>
  </si>
  <si>
    <t>36766763</t>
  </si>
  <si>
    <t>TP 2, s.r.o.</t>
  </si>
  <si>
    <t>Priemyselná 720</t>
  </si>
  <si>
    <t>24.09.2008</t>
  </si>
  <si>
    <t>SK53611400005</t>
  </si>
  <si>
    <t>SK53611300008</t>
  </si>
  <si>
    <t>17.09.2008</t>
  </si>
  <si>
    <t>SK53611300007</t>
  </si>
  <si>
    <t>28.08.2008</t>
  </si>
  <si>
    <t>SK53611300006</t>
  </si>
  <si>
    <t>SK66632300001</t>
  </si>
  <si>
    <t>50321102</t>
  </si>
  <si>
    <t>TPL Slovakia, s.r.o.</t>
  </si>
  <si>
    <t>Sidónie Sakalovej 190</t>
  </si>
  <si>
    <t>SK52741900009</t>
  </si>
  <si>
    <t>48314528</t>
  </si>
  <si>
    <t>TradexpoService s.r.o.</t>
  </si>
  <si>
    <t>SK52741800007</t>
  </si>
  <si>
    <t>Trafigura Trading (Europe) Sárl</t>
  </si>
  <si>
    <t>rue de Jargonnant 1</t>
  </si>
  <si>
    <t>SK51761900001</t>
  </si>
  <si>
    <t>36783633</t>
  </si>
  <si>
    <t>Transtav s.r.o.</t>
  </si>
  <si>
    <t>18.04.2019</t>
  </si>
  <si>
    <t>SK52741100098</t>
  </si>
  <si>
    <t>44736932</t>
  </si>
  <si>
    <t>TRASIMO, s.r.o.</t>
  </si>
  <si>
    <t>SK52000700003</t>
  </si>
  <si>
    <t>36698652</t>
  </si>
  <si>
    <t>Travel Retail Slovakia TRS s.r.o.</t>
  </si>
  <si>
    <t>22.01.2007</t>
  </si>
  <si>
    <t>SK52002200025</t>
  </si>
  <si>
    <t>35756098</t>
  </si>
  <si>
    <t>TRAYA, s.r.o.</t>
  </si>
  <si>
    <t>Kvetinárska 9788/6</t>
  </si>
  <si>
    <t>23.08.2022</t>
  </si>
  <si>
    <t>SK62622200003</t>
  </si>
  <si>
    <t>44040148</t>
  </si>
  <si>
    <t>Trebišovský Auto HE s. r. o.</t>
  </si>
  <si>
    <t>Mierová 102/6164</t>
  </si>
  <si>
    <t>SK66732200001</t>
  </si>
  <si>
    <t>45525315</t>
  </si>
  <si>
    <t>TRENS SK, a.s.</t>
  </si>
  <si>
    <t>Súvoz 1</t>
  </si>
  <si>
    <t>SK66732200002</t>
  </si>
  <si>
    <t>SK66731300020</t>
  </si>
  <si>
    <t>34097155</t>
  </si>
  <si>
    <t>TRENTEX Trenčín, spol. s r.o.</t>
  </si>
  <si>
    <t>Gen. M. R. Štefánika 3056</t>
  </si>
  <si>
    <t>SK60001400004</t>
  </si>
  <si>
    <t>36432610</t>
  </si>
  <si>
    <t>TRIOMAT, s.r.o.</t>
  </si>
  <si>
    <t>Štefánikova 266/17</t>
  </si>
  <si>
    <t>10.06.2014</t>
  </si>
  <si>
    <t>SK53611000005</t>
  </si>
  <si>
    <t>36776416</t>
  </si>
  <si>
    <t>Triskata, s.r.o.</t>
  </si>
  <si>
    <t>SK60631300004</t>
  </si>
  <si>
    <t>36384933</t>
  </si>
  <si>
    <t>Triumf professional tools, s.r.o.</t>
  </si>
  <si>
    <t>Kollárova 88</t>
  </si>
  <si>
    <t>SK52742300103</t>
  </si>
  <si>
    <t>47909129</t>
  </si>
  <si>
    <t>TRIUMPHUS, s. r. o.</t>
  </si>
  <si>
    <t>Robotnícka 24</t>
  </si>
  <si>
    <t>SK60632000002</t>
  </si>
  <si>
    <t>43802982</t>
  </si>
  <si>
    <t>Trnavská ekologická spoločnosť s.r.o.</t>
  </si>
  <si>
    <t>SK58741200003</t>
  </si>
  <si>
    <t>SK58622000005</t>
  </si>
  <si>
    <t>36252484</t>
  </si>
  <si>
    <t>Trnavská vodárenská spoločnosť, a.s. skrátený názov: TAVOS, a.s.</t>
  </si>
  <si>
    <t>SK58622000006</t>
  </si>
  <si>
    <t>SK52002000041</t>
  </si>
  <si>
    <t>53332547</t>
  </si>
  <si>
    <t>Trust, s. r. o.</t>
  </si>
  <si>
    <t>SK56651600003</t>
  </si>
  <si>
    <t>44931794</t>
  </si>
  <si>
    <t>TSR ENERGO s.r.o.</t>
  </si>
  <si>
    <t>Polomská 112</t>
  </si>
  <si>
    <t>SK51611200025</t>
  </si>
  <si>
    <t>36629723</t>
  </si>
  <si>
    <t>TUBAPACK, a.s.</t>
  </si>
  <si>
    <t>Priemyselná   12</t>
  </si>
  <si>
    <t>SK66731000003</t>
  </si>
  <si>
    <t>34112031</t>
  </si>
  <si>
    <t>TULÁK s. r. o.</t>
  </si>
  <si>
    <t>Partizánska 57</t>
  </si>
  <si>
    <t>SK60630800014</t>
  </si>
  <si>
    <t>36672084</t>
  </si>
  <si>
    <t>Turčianska vodárenská spoločnosť , a.s.</t>
  </si>
  <si>
    <t>Kuzmányho 25</t>
  </si>
  <si>
    <t>SK60632200001</t>
  </si>
  <si>
    <t>SK60631300028</t>
  </si>
  <si>
    <t>SK60001100001</t>
  </si>
  <si>
    <t>36417530</t>
  </si>
  <si>
    <t>TURDAR, spol. s.r.o.</t>
  </si>
  <si>
    <t>Turčianska Štiavnička</t>
  </si>
  <si>
    <t>Jána Kostru 38/53</t>
  </si>
  <si>
    <t>SK60630500001</t>
  </si>
  <si>
    <t>SK60001800006</t>
  </si>
  <si>
    <t>SK60782000004</t>
  </si>
  <si>
    <t>51279011</t>
  </si>
  <si>
    <t>TWL trading &amp; services, s. r. o.</t>
  </si>
  <si>
    <t>SK52001000072</t>
  </si>
  <si>
    <t>45247072</t>
  </si>
  <si>
    <t>TYCOON MANAGEMENT, s. r. o.</t>
  </si>
  <si>
    <t>SK62631100002</t>
  </si>
  <si>
    <t>45529329</t>
  </si>
  <si>
    <t>TYMAL, s.r.o.</t>
  </si>
  <si>
    <t>Mlynská 1323/13</t>
  </si>
  <si>
    <t>SK60691100003</t>
  </si>
  <si>
    <t>45429685</t>
  </si>
  <si>
    <t>Tymian Assets s. r. o.</t>
  </si>
  <si>
    <t>Žilina - Budatín</t>
  </si>
  <si>
    <t>Námestie Hrdinov 5</t>
  </si>
  <si>
    <t>SK60691100004</t>
  </si>
  <si>
    <t>SK60001800003</t>
  </si>
  <si>
    <t>47594535</t>
  </si>
  <si>
    <t>Tyssol, s.r.o.</t>
  </si>
  <si>
    <t>Opavská 619/2</t>
  </si>
  <si>
    <t>SK56522300002</t>
  </si>
  <si>
    <t>36199222</t>
  </si>
  <si>
    <t>U. S. Steel Košice, s.r.o.</t>
  </si>
  <si>
    <t>SK56521300013</t>
  </si>
  <si>
    <t>17.06.2008</t>
  </si>
  <si>
    <t>SK56521300011</t>
  </si>
  <si>
    <t>SK56001300023</t>
  </si>
  <si>
    <t>SK56521300012</t>
  </si>
  <si>
    <t>SK56522300001</t>
  </si>
  <si>
    <t>SK56001300025</t>
  </si>
  <si>
    <t>SK56001300024</t>
  </si>
  <si>
    <t>SK62622300001</t>
  </si>
  <si>
    <t>36460192</t>
  </si>
  <si>
    <t>UDAVA a.s.</t>
  </si>
  <si>
    <t xml:space="preserve">Udavské </t>
  </si>
  <si>
    <t xml:space="preserve">Udavské 117 </t>
  </si>
  <si>
    <t>SK66650900001</t>
  </si>
  <si>
    <t>44740069</t>
  </si>
  <si>
    <t>UHLIE HANTÁK S.R.O.</t>
  </si>
  <si>
    <t>kpt. Jaroša 1303/53</t>
  </si>
  <si>
    <t>12.05.2009</t>
  </si>
  <si>
    <t>SK60761500002</t>
  </si>
  <si>
    <t>48219932</t>
  </si>
  <si>
    <t>UHLIE Orava, s.r.o.</t>
  </si>
  <si>
    <t>SK51641900007</t>
  </si>
  <si>
    <t>52707385</t>
  </si>
  <si>
    <t>Uhoľné sklady Čertík s. r. o.</t>
  </si>
  <si>
    <t>Kamenárska 1298/59</t>
  </si>
  <si>
    <t>17.12.2019</t>
  </si>
  <si>
    <t>SK60761700005</t>
  </si>
  <si>
    <t>51062461</t>
  </si>
  <si>
    <t>UHOĽNÉ SKLADY MATIS s. r. o.</t>
  </si>
  <si>
    <t>Štefánikova 247/46</t>
  </si>
  <si>
    <t>22.09.2017</t>
  </si>
  <si>
    <t>SK60760800002</t>
  </si>
  <si>
    <t>36370070</t>
  </si>
  <si>
    <t>Uhoľné sklady STAMAT s.r.o.</t>
  </si>
  <si>
    <t>Vojtaššákova 792</t>
  </si>
  <si>
    <t>SK58000900005</t>
  </si>
  <si>
    <t>44669372</t>
  </si>
  <si>
    <t>Uhoľné sklady Šaštín, s.r.o.</t>
  </si>
  <si>
    <t>Pri bitúnku 610</t>
  </si>
  <si>
    <t>SK51641900003</t>
  </si>
  <si>
    <t>51966255</t>
  </si>
  <si>
    <t>UK ENERGY SLOVAKIA, s.r.o.</t>
  </si>
  <si>
    <t>Pri Habánskom mlyne 16</t>
  </si>
  <si>
    <t>08.10.2019</t>
  </si>
  <si>
    <t>SK62631100028</t>
  </si>
  <si>
    <t>44918313</t>
  </si>
  <si>
    <t>UKND s. r. o.</t>
  </si>
  <si>
    <t>SK52000800221</t>
  </si>
  <si>
    <t>44442556</t>
  </si>
  <si>
    <t>UKRENERGY TRADE Zrt., organizačná zložka</t>
  </si>
  <si>
    <t>Budapest</t>
  </si>
  <si>
    <t>József Attila utca 1</t>
  </si>
  <si>
    <t>12.12.2008</t>
  </si>
  <si>
    <t>SK62631800002</t>
  </si>
  <si>
    <t>50553381</t>
  </si>
  <si>
    <t>ULIFER s.r.o.</t>
  </si>
  <si>
    <t>Hendrichovce</t>
  </si>
  <si>
    <t>Hendrichovce 61</t>
  </si>
  <si>
    <t>02.08.2018</t>
  </si>
  <si>
    <t>SK52002200016</t>
  </si>
  <si>
    <t>54112893</t>
  </si>
  <si>
    <t>Ultra Premium Brands Slovakia s. r. o.</t>
  </si>
  <si>
    <t>Fialkové údolie 1934/15</t>
  </si>
  <si>
    <t>05.07.2022</t>
  </si>
  <si>
    <t>20.06.2022</t>
  </si>
  <si>
    <t>SK60650800002</t>
  </si>
  <si>
    <t>31618961</t>
  </si>
  <si>
    <t>UM SLOVAKIA, s.r.o.</t>
  </si>
  <si>
    <t>Štúrova 1305/4A</t>
  </si>
  <si>
    <t>SK56002200009</t>
  </si>
  <si>
    <t>54710758</t>
  </si>
  <si>
    <t>UNIARM s.r.o.</t>
  </si>
  <si>
    <t>Južná trieda 1545/9</t>
  </si>
  <si>
    <t>05.10.2022</t>
  </si>
  <si>
    <t>SK58741100012</t>
  </si>
  <si>
    <t>44557051</t>
  </si>
  <si>
    <t>UNIASFALT s.r.o.</t>
  </si>
  <si>
    <t>136</t>
  </si>
  <si>
    <t>13.10.2011</t>
  </si>
  <si>
    <t>SK62621400004</t>
  </si>
  <si>
    <t>46502343</t>
  </si>
  <si>
    <t>UNIGAS EUROPE, s.r.o.</t>
  </si>
  <si>
    <t>Boženy Nemcovej 1157</t>
  </si>
  <si>
    <t>17.03.2014</t>
  </si>
  <si>
    <t>SK52000500024</t>
  </si>
  <si>
    <t>17321760</t>
  </si>
  <si>
    <t>Unimpex Bratislava, s.r.o.</t>
  </si>
  <si>
    <t xml:space="preserve">Svätý Jur </t>
  </si>
  <si>
    <t xml:space="preserve">Horné Predmestie 3 </t>
  </si>
  <si>
    <t>30.12.2005</t>
  </si>
  <si>
    <t>SK60650800005</t>
  </si>
  <si>
    <t>36383171</t>
  </si>
  <si>
    <t>UNIPAL KNM, spol. s r.o.</t>
  </si>
  <si>
    <t>Štúrova 1305/A4</t>
  </si>
  <si>
    <t>SK52001000053</t>
  </si>
  <si>
    <t>00061123</t>
  </si>
  <si>
    <t>Uniper Global Commodities SE</t>
  </si>
  <si>
    <t>Dusseldorf</t>
  </si>
  <si>
    <t>Holzstrasse 6</t>
  </si>
  <si>
    <t>SK52001000026</t>
  </si>
  <si>
    <t>21.05.2010</t>
  </si>
  <si>
    <t>SK56651700002</t>
  </si>
  <si>
    <t>50754769</t>
  </si>
  <si>
    <t>Unique Distribution SK s.r.o.</t>
  </si>
  <si>
    <t>Fábryho 9</t>
  </si>
  <si>
    <t>18.07.2017</t>
  </si>
  <si>
    <t>SK62631100027</t>
  </si>
  <si>
    <t>44918011</t>
  </si>
  <si>
    <t>UNISOLAR s. r. o.</t>
  </si>
  <si>
    <t>SK51642300007</t>
  </si>
  <si>
    <t>36046604</t>
  </si>
  <si>
    <t>UNITED BRANDS SLOVAKIA, s.r.o.</t>
  </si>
  <si>
    <t>Lieskovská cesta 126</t>
  </si>
  <si>
    <t>SK51642300006</t>
  </si>
  <si>
    <t>SK51001800002</t>
  </si>
  <si>
    <t>07.05.2018</t>
  </si>
  <si>
    <t>SK53611200005</t>
  </si>
  <si>
    <t>36178110</t>
  </si>
  <si>
    <t>UNIVERZA s.r.o.</t>
  </si>
  <si>
    <t>Trnava pri Laborci 203</t>
  </si>
  <si>
    <t>17.02.2012</t>
  </si>
  <si>
    <t>SK52741300069</t>
  </si>
  <si>
    <t>39786506</t>
  </si>
  <si>
    <t>Univerzita Komenského v Bratislave - Prírodovedecká fakulta</t>
  </si>
  <si>
    <t>Mlynská Dolina - B2</t>
  </si>
  <si>
    <t>SK51001700002</t>
  </si>
  <si>
    <t>50595938</t>
  </si>
  <si>
    <t>UNIWINE s.r.o.</t>
  </si>
  <si>
    <t>25.01.2017</t>
  </si>
  <si>
    <t>SK51642300011</t>
  </si>
  <si>
    <t>SK56001800002</t>
  </si>
  <si>
    <t>50341341</t>
  </si>
  <si>
    <t>UNUM DRUŽSTVO</t>
  </si>
  <si>
    <t>Južná trieda 119</t>
  </si>
  <si>
    <t>30.01.2018</t>
  </si>
  <si>
    <t>SK52002200036</t>
  </si>
  <si>
    <t>47694254</t>
  </si>
  <si>
    <t>Up every day s.r.o.</t>
  </si>
  <si>
    <t>Stará Vajnorská 17</t>
  </si>
  <si>
    <t>SK52742100005</t>
  </si>
  <si>
    <t>UPTON ENERGY TRADING s.r.o.</t>
  </si>
  <si>
    <t>Nusle, Praha 4</t>
  </si>
  <si>
    <t>Na strži 1702/65</t>
  </si>
  <si>
    <t>22.07.2021</t>
  </si>
  <si>
    <t>SK52741500012</t>
  </si>
  <si>
    <t>35881267</t>
  </si>
  <si>
    <t>UR P6 s. r. o.</t>
  </si>
  <si>
    <t>SK56002200007</t>
  </si>
  <si>
    <t>54536341</t>
  </si>
  <si>
    <t>USET s. r. o.</t>
  </si>
  <si>
    <t>Krivá 2995/21</t>
  </si>
  <si>
    <t>SK52741300007</t>
  </si>
  <si>
    <t>46903534</t>
  </si>
  <si>
    <t>UTYLIS s. r. o.</t>
  </si>
  <si>
    <t>SK52741300004</t>
  </si>
  <si>
    <t>SK61592300001</t>
  </si>
  <si>
    <t>34136215</t>
  </si>
  <si>
    <t>VADAŠ, s.r.o.</t>
  </si>
  <si>
    <t>Pri Vadaši 2</t>
  </si>
  <si>
    <t>SK52002000010</t>
  </si>
  <si>
    <t>35924641</t>
  </si>
  <si>
    <t>V-AKTUAL s.r.o.</t>
  </si>
  <si>
    <t>Štefanovičová 6</t>
  </si>
  <si>
    <t>SK60632000001</t>
  </si>
  <si>
    <t>51968771</t>
  </si>
  <si>
    <t>VAKUMAX s.r.o.</t>
  </si>
  <si>
    <t>Volgogradská 11088/19A</t>
  </si>
  <si>
    <t>SK56001400003</t>
  </si>
  <si>
    <t>50221086</t>
  </si>
  <si>
    <t>Valéria Petrášová</t>
  </si>
  <si>
    <t>Západná 905/10</t>
  </si>
  <si>
    <t>SK62650500004</t>
  </si>
  <si>
    <t>36455164</t>
  </si>
  <si>
    <t>VANAPO, s.r.o.</t>
  </si>
  <si>
    <t>Festivalová 802/9</t>
  </si>
  <si>
    <t>SK52000800175</t>
  </si>
  <si>
    <t>35914971</t>
  </si>
  <si>
    <t>VARA 7, s.r.o.</t>
  </si>
  <si>
    <t>Bottova 7</t>
  </si>
  <si>
    <t>SK56521600005</t>
  </si>
  <si>
    <t>48075507</t>
  </si>
  <si>
    <t>VARADISE, s.r.o.</t>
  </si>
  <si>
    <t>Ruskov 498</t>
  </si>
  <si>
    <t>01.08.2016</t>
  </si>
  <si>
    <t>SK56522200004</t>
  </si>
  <si>
    <t>SK52741100022</t>
  </si>
  <si>
    <t>45266620</t>
  </si>
  <si>
    <t>VARANDUS Solar Búč, s.r.o.</t>
  </si>
  <si>
    <t>SK61581600002</t>
  </si>
  <si>
    <t>Varga Attila</t>
  </si>
  <si>
    <t>SK56521200009</t>
  </si>
  <si>
    <t>00594750</t>
  </si>
  <si>
    <t>VARIAKOV a.s.</t>
  </si>
  <si>
    <t>SK60782200006</t>
  </si>
  <si>
    <t>31587666</t>
  </si>
  <si>
    <t>VAS s.r.o.</t>
  </si>
  <si>
    <t>Mojšová Lúčka</t>
  </si>
  <si>
    <t>SK66671100006</t>
  </si>
  <si>
    <t>36318990</t>
  </si>
  <si>
    <t>VAŠA s.r.o.</t>
  </si>
  <si>
    <t>Andreja Hlinka 86</t>
  </si>
  <si>
    <t>SK52741400027</t>
  </si>
  <si>
    <t>Vattenfall Energy Trading GmbH</t>
  </si>
  <si>
    <t>Hamburg</t>
  </si>
  <si>
    <t>Dammtorstraβe 29-32</t>
  </si>
  <si>
    <t>03.06.2014</t>
  </si>
  <si>
    <t>SK52741700018</t>
  </si>
  <si>
    <t>04.07.2017</t>
  </si>
  <si>
    <t>SK62731400002</t>
  </si>
  <si>
    <t xml:space="preserve">Vavra Ervín </t>
  </si>
  <si>
    <t>Podtatranská 137/6</t>
  </si>
  <si>
    <t>SK62631900002</t>
  </si>
  <si>
    <t>52134211</t>
  </si>
  <si>
    <t>VBH trade s.r.o.</t>
  </si>
  <si>
    <t>Lada</t>
  </si>
  <si>
    <t>SK58742300026</t>
  </si>
  <si>
    <t>36783455</t>
  </si>
  <si>
    <t>Včelco s.r.o.</t>
  </si>
  <si>
    <t>Továrenská 10A</t>
  </si>
  <si>
    <t>SK58001800008</t>
  </si>
  <si>
    <t>09.10.2018</t>
  </si>
  <si>
    <t>SK58742300027</t>
  </si>
  <si>
    <t>SK60761200001</t>
  </si>
  <si>
    <t>36434337</t>
  </si>
  <si>
    <t>VDD Orava, s.r.o.</t>
  </si>
  <si>
    <t>Novoť 1125</t>
  </si>
  <si>
    <t>SK60781300028</t>
  </si>
  <si>
    <t>44481454</t>
  </si>
  <si>
    <t>VE Rajčanka, s. r. o.</t>
  </si>
  <si>
    <t>SK52742100013</t>
  </si>
  <si>
    <t>36699624</t>
  </si>
  <si>
    <t>VeCom SK, a.s.</t>
  </si>
  <si>
    <t>17.12.2021</t>
  </si>
  <si>
    <t>SK52742200011</t>
  </si>
  <si>
    <t>SK66670900002</t>
  </si>
  <si>
    <t>44141211</t>
  </si>
  <si>
    <t>VEGUM a. s.</t>
  </si>
  <si>
    <t>Gumárenská 337</t>
  </si>
  <si>
    <t>02.02.2009</t>
  </si>
  <si>
    <t>SK66670900003</t>
  </si>
  <si>
    <t>SK60631200030</t>
  </si>
  <si>
    <t>36421693</t>
  </si>
  <si>
    <t>V-Elektra Slovakia, a.s.</t>
  </si>
  <si>
    <t>Moyzesova 17</t>
  </si>
  <si>
    <t>SK60631300020</t>
  </si>
  <si>
    <t>SK61002100007</t>
  </si>
  <si>
    <t>53366395</t>
  </si>
  <si>
    <t>Veľkoobchod DRINK s.r.o.</t>
  </si>
  <si>
    <t>Pri skladoch 4193/3</t>
  </si>
  <si>
    <t>01.04.2021</t>
  </si>
  <si>
    <t>SK52731100030</t>
  </si>
  <si>
    <t>44588283</t>
  </si>
  <si>
    <t>Vellox, s. r. o.</t>
  </si>
  <si>
    <t>SK51611400004</t>
  </si>
  <si>
    <t>36618896</t>
  </si>
  <si>
    <t xml:space="preserve">VELMA ZH s.r.o. </t>
  </si>
  <si>
    <t xml:space="preserve">Žiar nad Hronom </t>
  </si>
  <si>
    <t xml:space="preserve">A. Štefanku 902/7 </t>
  </si>
  <si>
    <t>SK52001000070</t>
  </si>
  <si>
    <t>35853441</t>
  </si>
  <si>
    <t>VEMEX ENERGO s.r.o.</t>
  </si>
  <si>
    <t>Bottova 2/A</t>
  </si>
  <si>
    <t>12.11.2010</t>
  </si>
  <si>
    <t>SK52001000069</t>
  </si>
  <si>
    <t>SK52741600021</t>
  </si>
  <si>
    <t>26448831</t>
  </si>
  <si>
    <t>VEMEX s.r.o.</t>
  </si>
  <si>
    <t>Na Zátorce 350/5</t>
  </si>
  <si>
    <t>08.08.2016</t>
  </si>
  <si>
    <t>SK61001800007</t>
  </si>
  <si>
    <t>50404601</t>
  </si>
  <si>
    <t>Venezia Decori s.r.o.</t>
  </si>
  <si>
    <t>Mostná 225/28</t>
  </si>
  <si>
    <t>21.06.2018</t>
  </si>
  <si>
    <t>SK56001200054</t>
  </si>
  <si>
    <t>36776645</t>
  </si>
  <si>
    <t>VENTO-reality s.r.o.</t>
  </si>
  <si>
    <t>Košice - mestská časť Sídlisko Ťahanovce</t>
  </si>
  <si>
    <t>Americká trieda 11</t>
  </si>
  <si>
    <t>SK56002000001</t>
  </si>
  <si>
    <t>SK56522000003</t>
  </si>
  <si>
    <t>SK52741300166</t>
  </si>
  <si>
    <t>35968486</t>
  </si>
  <si>
    <t>Veolia Energia Levice, a.s.</t>
  </si>
  <si>
    <t>SK52741300167</t>
  </si>
  <si>
    <t>SK52741300168</t>
  </si>
  <si>
    <t>16.06.2008</t>
  </si>
  <si>
    <t>SK51722100006</t>
  </si>
  <si>
    <t>36629359</t>
  </si>
  <si>
    <t>Veolia Energia Lučenec, a.s.</t>
  </si>
  <si>
    <t>Ulica partizánska 1/1990</t>
  </si>
  <si>
    <t>28.10.2021</t>
  </si>
  <si>
    <t>SK51722100005</t>
  </si>
  <si>
    <t>SK52000900079</t>
  </si>
  <si>
    <t>35702257</t>
  </si>
  <si>
    <t>Veolia Energia Slovensko, a. s.</t>
  </si>
  <si>
    <t>30.10.2009</t>
  </si>
  <si>
    <t>SK52741300171</t>
  </si>
  <si>
    <t>31.10.2013</t>
  </si>
  <si>
    <t>SK56521900007</t>
  </si>
  <si>
    <t>36179345</t>
  </si>
  <si>
    <t>Veolia Energia Východné Slovensko, s.r.o.</t>
  </si>
  <si>
    <t>Moldavská cesta 8/A</t>
  </si>
  <si>
    <t>SK56000800019</t>
  </si>
  <si>
    <t>SK52741800008</t>
  </si>
  <si>
    <t>47036338</t>
  </si>
  <si>
    <t>Veolia Industry Levice, s. r. o.</t>
  </si>
  <si>
    <t>10.05.2018</t>
  </si>
  <si>
    <t>SK61000800043</t>
  </si>
  <si>
    <t>36285871</t>
  </si>
  <si>
    <t>Veolia Komodity Slovensko, s.r.o.</t>
  </si>
  <si>
    <t>Ul. Zeppelina 7</t>
  </si>
  <si>
    <t>SK51611300053</t>
  </si>
  <si>
    <t>44069472</t>
  </si>
  <si>
    <t>Veolia Utilities Žiar nad Hronom, a.s.</t>
  </si>
  <si>
    <t>SK51611300052</t>
  </si>
  <si>
    <t>SK51611300051</t>
  </si>
  <si>
    <t>SK51611300049</t>
  </si>
  <si>
    <t>12.08.2008</t>
  </si>
  <si>
    <t>SK51611300050</t>
  </si>
  <si>
    <t>SK52731100042</t>
  </si>
  <si>
    <t>44340320</t>
  </si>
  <si>
    <t>VEPOR, s. r. o.</t>
  </si>
  <si>
    <t>Prešovská 59</t>
  </si>
  <si>
    <t>SK66001700003</t>
  </si>
  <si>
    <t>50909657</t>
  </si>
  <si>
    <t>VERA VINUM, s.r.o.</t>
  </si>
  <si>
    <t>Piaristická 267/28</t>
  </si>
  <si>
    <t>17.07.2017</t>
  </si>
  <si>
    <t>SK52741300059</t>
  </si>
  <si>
    <t>VERBUND AG</t>
  </si>
  <si>
    <t>Am Hof 6a</t>
  </si>
  <si>
    <t>SK52001900007</t>
  </si>
  <si>
    <t>51320223</t>
  </si>
  <si>
    <t>VerCubes s.r.o.</t>
  </si>
  <si>
    <t>Mierová 315/8</t>
  </si>
  <si>
    <t>23.07.2019</t>
  </si>
  <si>
    <t>08.04.2019</t>
  </si>
  <si>
    <t>25.07.2019</t>
  </si>
  <si>
    <t>SK52002100030</t>
  </si>
  <si>
    <t>14.07.2021</t>
  </si>
  <si>
    <t>SK66671200023</t>
  </si>
  <si>
    <t>36332313</t>
  </si>
  <si>
    <t>Vermond, s.r.o.</t>
  </si>
  <si>
    <t>Riazanská 675/2</t>
  </si>
  <si>
    <t>SK66671400004</t>
  </si>
  <si>
    <t>46678336</t>
  </si>
  <si>
    <t>VESPAL, s. r. o.</t>
  </si>
  <si>
    <t>Horné Vestenice</t>
  </si>
  <si>
    <t>Horné Vestenice 144</t>
  </si>
  <si>
    <t>28.05.2014</t>
  </si>
  <si>
    <t>SK66731300011</t>
  </si>
  <si>
    <t>35832517</t>
  </si>
  <si>
    <t>VETROPACK NEMŠOVÁ s.r.o.</t>
  </si>
  <si>
    <t>Železničná 207/9</t>
  </si>
  <si>
    <t>SK66731300012</t>
  </si>
  <si>
    <t>SK66731300009</t>
  </si>
  <si>
    <t>SK66731300010</t>
  </si>
  <si>
    <t>SK52741100106</t>
  </si>
  <si>
    <t>44985673</t>
  </si>
  <si>
    <t>VGES Solarpark I, s. r. o.</t>
  </si>
  <si>
    <t>SK52741100097</t>
  </si>
  <si>
    <t>SK56000800021</t>
  </si>
  <si>
    <t>31729002</t>
  </si>
  <si>
    <t>VH TRADE, s.r.o. Košice</t>
  </si>
  <si>
    <t>SK66731500005</t>
  </si>
  <si>
    <t>46998195</t>
  </si>
  <si>
    <t>VIATERSON, s. r. o.</t>
  </si>
  <si>
    <t>Svinná  109</t>
  </si>
  <si>
    <t>14.10.2015</t>
  </si>
  <si>
    <t>SK58710800002</t>
  </si>
  <si>
    <t>36278793</t>
  </si>
  <si>
    <t>VICTORIA TRADE, s.r.o.</t>
  </si>
  <si>
    <t>Staré Záhrady 28/4818</t>
  </si>
  <si>
    <t>SK52001600012</t>
  </si>
  <si>
    <t>46457518</t>
  </si>
  <si>
    <t>Vienna DC, a. s.</t>
  </si>
  <si>
    <t>Rúbaň</t>
  </si>
  <si>
    <t>04.04.2016</t>
  </si>
  <si>
    <t>SK61582300007</t>
  </si>
  <si>
    <t>SK52001900020</t>
  </si>
  <si>
    <t>51694913</t>
  </si>
  <si>
    <t>Viera Beňovičová - HERBAALKO SK</t>
  </si>
  <si>
    <t>Hodžova ulica 2266/1</t>
  </si>
  <si>
    <t>SK66710900004</t>
  </si>
  <si>
    <t>40917347</t>
  </si>
  <si>
    <t>Viera Mutalová - TREND</t>
  </si>
  <si>
    <t>Nad Zábrehom 461/14</t>
  </si>
  <si>
    <t>23.07.2009</t>
  </si>
  <si>
    <t>SK52742300139</t>
  </si>
  <si>
    <t>32647395</t>
  </si>
  <si>
    <t>Viera Semanová</t>
  </si>
  <si>
    <t>Kostolište</t>
  </si>
  <si>
    <t>Kostolište 302</t>
  </si>
  <si>
    <t>SK53002000003</t>
  </si>
  <si>
    <t>52650316</t>
  </si>
  <si>
    <t>VIHORLAT DISTILLERY s.r.o.</t>
  </si>
  <si>
    <t>10.02.2020</t>
  </si>
  <si>
    <t>SK66721200003</t>
  </si>
  <si>
    <t>36339598</t>
  </si>
  <si>
    <t>VIKATO, spol. s r. o.</t>
  </si>
  <si>
    <t>Partizánske 3</t>
  </si>
  <si>
    <t>Pažiť 143</t>
  </si>
  <si>
    <t>09.02.2012</t>
  </si>
  <si>
    <t>SK52741200083</t>
  </si>
  <si>
    <t>46413804</t>
  </si>
  <si>
    <t>VIKTOR s. r. o.</t>
  </si>
  <si>
    <t>Gorkého 10</t>
  </si>
  <si>
    <t>SK61001300026</t>
  </si>
  <si>
    <t>35204893</t>
  </si>
  <si>
    <t>Viktor Svajda</t>
  </si>
  <si>
    <t>J.Kráľa 1334/94</t>
  </si>
  <si>
    <t>SK66002000001</t>
  </si>
  <si>
    <t>37508181</t>
  </si>
  <si>
    <t>Viliam Horniš - VH</t>
  </si>
  <si>
    <t>Štúrova 569/7</t>
  </si>
  <si>
    <t>SK53641200005</t>
  </si>
  <si>
    <t>14335859</t>
  </si>
  <si>
    <t>Viliam Horos - DM</t>
  </si>
  <si>
    <t>Cukrovarská 1235/8</t>
  </si>
  <si>
    <t>SK53641100008</t>
  </si>
  <si>
    <t>34877479</t>
  </si>
  <si>
    <t>Viliam Lenárt - D + L</t>
  </si>
  <si>
    <t>Kalinčiakova 1268/16</t>
  </si>
  <si>
    <t>SK51610800018</t>
  </si>
  <si>
    <t>36032522</t>
  </si>
  <si>
    <t>VILOS, s.r.o.</t>
  </si>
  <si>
    <t>č. 347</t>
  </si>
  <si>
    <t>SK56522000007</t>
  </si>
  <si>
    <t>53094981</t>
  </si>
  <si>
    <t>VIN &amp; VÍNO s. r. o.</t>
  </si>
  <si>
    <t>Kupeckého 335/63</t>
  </si>
  <si>
    <t>03.09.2020</t>
  </si>
  <si>
    <t>SK61822300007</t>
  </si>
  <si>
    <t>36805505</t>
  </si>
  <si>
    <t>VIŇA VINICOLA SK s.r.o.</t>
  </si>
  <si>
    <t>Nábrežie mládeže 553/19</t>
  </si>
  <si>
    <t>SK61822300008</t>
  </si>
  <si>
    <t>SK66010500002</t>
  </si>
  <si>
    <t>35697768</t>
  </si>
  <si>
    <t>VINALMA,  s.r.o.</t>
  </si>
  <si>
    <t>Opatovská 76</t>
  </si>
  <si>
    <t>04.05.2005</t>
  </si>
  <si>
    <t>SK61002000005</t>
  </si>
  <si>
    <t>18047181</t>
  </si>
  <si>
    <t>Vinárske závody Topoľčianky, s.r.o.</t>
  </si>
  <si>
    <t>Cintorínska 31</t>
  </si>
  <si>
    <t>19.11.2020</t>
  </si>
  <si>
    <t>SK61822300004</t>
  </si>
  <si>
    <t>SK61010400031</t>
  </si>
  <si>
    <t>13.05.2004</t>
  </si>
  <si>
    <t>SK61822000012</t>
  </si>
  <si>
    <t>21.10.2020</t>
  </si>
  <si>
    <t>SK61822300003</t>
  </si>
  <si>
    <t>SK52001000012</t>
  </si>
  <si>
    <t>45325464</t>
  </si>
  <si>
    <t>VINÁRSTVO BK s. r. o.</t>
  </si>
  <si>
    <t>Malinovo</t>
  </si>
  <si>
    <t>Bratislavská 22</t>
  </si>
  <si>
    <t>SK51722300014</t>
  </si>
  <si>
    <t>44512651</t>
  </si>
  <si>
    <t>VINDEVIE, s.r.o.</t>
  </si>
  <si>
    <t>Potravinárska  č. 10</t>
  </si>
  <si>
    <t>SK51001000001</t>
  </si>
  <si>
    <t>SK51722300007</t>
  </si>
  <si>
    <t>SK58002200002</t>
  </si>
  <si>
    <t>53434561</t>
  </si>
  <si>
    <t>VINEWAY s. r. o.</t>
  </si>
  <si>
    <t>Lošonec</t>
  </si>
  <si>
    <t>SK61001500006</t>
  </si>
  <si>
    <t>36693138</t>
  </si>
  <si>
    <t>VINIDI s. r. o.</t>
  </si>
  <si>
    <t>Báb</t>
  </si>
  <si>
    <t>Alexandrov dvor 444</t>
  </si>
  <si>
    <t>SK58001000004</t>
  </si>
  <si>
    <t>45675597</t>
  </si>
  <si>
    <t>VINIMP s.r.o.</t>
  </si>
  <si>
    <t>Športová 5848/72A</t>
  </si>
  <si>
    <t>13.10.2010</t>
  </si>
  <si>
    <t>SK52000900009</t>
  </si>
  <si>
    <t>35811391</t>
  </si>
  <si>
    <t>VINKOVA, s.r.o.</t>
  </si>
  <si>
    <t>Tehelná 13</t>
  </si>
  <si>
    <t>23.01.2009</t>
  </si>
  <si>
    <t>SK58732300006</t>
  </si>
  <si>
    <t>34143009</t>
  </si>
  <si>
    <t>VÍNO - MASARYK s.r.o.</t>
  </si>
  <si>
    <t>Skalica 1</t>
  </si>
  <si>
    <t>Sasinkova 2333/18A</t>
  </si>
  <si>
    <t>SK60000900016</t>
  </si>
  <si>
    <t>44009275</t>
  </si>
  <si>
    <t>VÍNO AZ, s.r.o.</t>
  </si>
  <si>
    <t>Rajecká 5</t>
  </si>
  <si>
    <t>16.10.2009</t>
  </si>
  <si>
    <t>SK52002000031</t>
  </si>
  <si>
    <t>52563715</t>
  </si>
  <si>
    <t>vino by card s. r. o.</t>
  </si>
  <si>
    <t>Hrobákova 1</t>
  </si>
  <si>
    <t>21.09.2020</t>
  </si>
  <si>
    <t>SK61002100003</t>
  </si>
  <si>
    <t>53307321</t>
  </si>
  <si>
    <t>vino e vino, s.r.o.</t>
  </si>
  <si>
    <t>Fraňa Mojtu 18</t>
  </si>
  <si>
    <t>03.03.2021</t>
  </si>
  <si>
    <t>SK52742300063</t>
  </si>
  <si>
    <t>44094663</t>
  </si>
  <si>
    <t>Víno Karpatia, s. r. o.</t>
  </si>
  <si>
    <t>Častá</t>
  </si>
  <si>
    <t>Veterná 832/12</t>
  </si>
  <si>
    <t>SK52742300066</t>
  </si>
  <si>
    <t>SK52001600027</t>
  </si>
  <si>
    <t>23.09.2016</t>
  </si>
  <si>
    <t>SK52001300010</t>
  </si>
  <si>
    <t>35814748</t>
  </si>
  <si>
    <t>Víno Levice s.r.o.</t>
  </si>
  <si>
    <t>24.09.2021</t>
  </si>
  <si>
    <t>SK52000900011</t>
  </si>
  <si>
    <t>35836113</t>
  </si>
  <si>
    <t>VÍNO MATYŠÁK, s.r.o.</t>
  </si>
  <si>
    <t>Holubyho 85</t>
  </si>
  <si>
    <t>15.08.2008</t>
  </si>
  <si>
    <t>SK52742300074</t>
  </si>
  <si>
    <t>SK52742300078</t>
  </si>
  <si>
    <t>SK52010400134</t>
  </si>
  <si>
    <t>22.12.2004</t>
  </si>
  <si>
    <t>SK58742300029</t>
  </si>
  <si>
    <t>36233048</t>
  </si>
  <si>
    <t>VÍNO MRVA &amp; STANKO, a.s.</t>
  </si>
  <si>
    <t>Orešianská 7/A</t>
  </si>
  <si>
    <t>SK58742300028</t>
  </si>
  <si>
    <t>SK51722300015</t>
  </si>
  <si>
    <t>17642817</t>
  </si>
  <si>
    <t>VÍNO NATURAL Domin &amp; Kušický, s. r. o.</t>
  </si>
  <si>
    <t>SK58742300031</t>
  </si>
  <si>
    <t>31428380</t>
  </si>
  <si>
    <t>VÍNO NITRA,  spol. s r.o.</t>
  </si>
  <si>
    <t>Dolnozoborská 14</t>
  </si>
  <si>
    <t>SK58742300032</t>
  </si>
  <si>
    <t>SK61010400067</t>
  </si>
  <si>
    <t>SK51001900009</t>
  </si>
  <si>
    <t>51118874</t>
  </si>
  <si>
    <t>VÍNO OD FRANCÚZA s.r.o.</t>
  </si>
  <si>
    <t>Devičie</t>
  </si>
  <si>
    <t>Devičie 66</t>
  </si>
  <si>
    <t>20.06.2019</t>
  </si>
  <si>
    <t>SK52742300092</t>
  </si>
  <si>
    <t>35728833</t>
  </si>
  <si>
    <t>VÍNO PEZINOK a. s.</t>
  </si>
  <si>
    <t>Za dráhou 21</t>
  </si>
  <si>
    <t>SK52001400009</t>
  </si>
  <si>
    <t>03.03.2014</t>
  </si>
  <si>
    <t>SK52742300093</t>
  </si>
  <si>
    <t>SK66001400004</t>
  </si>
  <si>
    <t>46833625</t>
  </si>
  <si>
    <t>VINO SARDO s. r. o.</t>
  </si>
  <si>
    <t>Bukovec</t>
  </si>
  <si>
    <t>Bukovec 141</t>
  </si>
  <si>
    <t>11.06.2014</t>
  </si>
  <si>
    <t>SK66632200002</t>
  </si>
  <si>
    <t>07.12.2022</t>
  </si>
  <si>
    <t>SK58612300005</t>
  </si>
  <si>
    <t>46004114</t>
  </si>
  <si>
    <t>Vino Trade, s.r.o.</t>
  </si>
  <si>
    <t>Holice</t>
  </si>
  <si>
    <t>Póšfa 49</t>
  </si>
  <si>
    <t>SK58001400011</t>
  </si>
  <si>
    <t>09.08.2017</t>
  </si>
  <si>
    <t>SK61582300002</t>
  </si>
  <si>
    <t>46287515</t>
  </si>
  <si>
    <t>VÍNO VELKEER 1113, s.r.o.</t>
  </si>
  <si>
    <t>Svätého Kelemena 929</t>
  </si>
  <si>
    <t>SK58002100004</t>
  </si>
  <si>
    <t>45259682</t>
  </si>
  <si>
    <t>VINOCOMP s.r.o.</t>
  </si>
  <si>
    <t>Galantská cesta 859/3</t>
  </si>
  <si>
    <t>06.08.2021</t>
  </si>
  <si>
    <t>SK58612300006</t>
  </si>
  <si>
    <t>SK58001100012</t>
  </si>
  <si>
    <t>46388745</t>
  </si>
  <si>
    <t>VinoNet s.r.o.</t>
  </si>
  <si>
    <t>Ohrady</t>
  </si>
  <si>
    <t>Hortobáďska ulica 209/4</t>
  </si>
  <si>
    <t>28.11.2011</t>
  </si>
  <si>
    <t>SK52001500027</t>
  </si>
  <si>
    <t>47050861</t>
  </si>
  <si>
    <t>VINOPUBLIKA, s. r. o.</t>
  </si>
  <si>
    <t>Jégého 12</t>
  </si>
  <si>
    <t>18.08.2015</t>
  </si>
  <si>
    <t>SK52742300117</t>
  </si>
  <si>
    <t>54050332</t>
  </si>
  <si>
    <t>Víno.sk s.r.o.</t>
  </si>
  <si>
    <t>Stará Klenová 28</t>
  </si>
  <si>
    <t>SK52002100049</t>
  </si>
  <si>
    <t>14.12.2021</t>
  </si>
  <si>
    <t>SK52742300118</t>
  </si>
  <si>
    <t>SK52002100044</t>
  </si>
  <si>
    <t>52684890</t>
  </si>
  <si>
    <t>VINOtake s.r.o.</t>
  </si>
  <si>
    <t>Starorímska 18,20</t>
  </si>
  <si>
    <t>SK52742300035</t>
  </si>
  <si>
    <t>52472990</t>
  </si>
  <si>
    <t>VINUM AURUM s. r. o.</t>
  </si>
  <si>
    <t>SK52742300034</t>
  </si>
  <si>
    <t>SK61821300011</t>
  </si>
  <si>
    <t>46067370</t>
  </si>
  <si>
    <t>ViOn - ENERGO, s.r.o.</t>
  </si>
  <si>
    <t>Továrenská 64</t>
  </si>
  <si>
    <t>SK61001200064</t>
  </si>
  <si>
    <t>36526185</t>
  </si>
  <si>
    <t>ViOn, a.s.</t>
  </si>
  <si>
    <t>SK61001500004</t>
  </si>
  <si>
    <t>36524603</t>
  </si>
  <si>
    <t>VIREX, s.r.o.</t>
  </si>
  <si>
    <t>Nesvady</t>
  </si>
  <si>
    <t>Farské pole 3</t>
  </si>
  <si>
    <t>SK62621200004</t>
  </si>
  <si>
    <t>Virostko Michal, Ing.</t>
  </si>
  <si>
    <t>Zámutov</t>
  </si>
  <si>
    <t>SK52741400017</t>
  </si>
  <si>
    <t>36709042</t>
  </si>
  <si>
    <t>Virtuse Wealth Management, a.s.</t>
  </si>
  <si>
    <t>SK52731100007</t>
  </si>
  <si>
    <t>SK58002100007</t>
  </si>
  <si>
    <t>52465179</t>
  </si>
  <si>
    <t>VirtuTrade, s.r.o.</t>
  </si>
  <si>
    <t>Ružový háj 937</t>
  </si>
  <si>
    <t>26.11.2021</t>
  </si>
  <si>
    <t>SK61000600003</t>
  </si>
  <si>
    <t>36544761</t>
  </si>
  <si>
    <t>Vítkovské stajne, spol. s r.o.</t>
  </si>
  <si>
    <t>Kuzmice</t>
  </si>
  <si>
    <t>Vítkovce 64</t>
  </si>
  <si>
    <t>21.06.2006</t>
  </si>
  <si>
    <t>SK52742200029</t>
  </si>
  <si>
    <t>Vitol Gas and Power B.V.</t>
  </si>
  <si>
    <t>3012CN</t>
  </si>
  <si>
    <t>Weena 690</t>
  </si>
  <si>
    <t>17.10.2022</t>
  </si>
  <si>
    <t>SK52741500016</t>
  </si>
  <si>
    <t>22.05.2015</t>
  </si>
  <si>
    <t>SK51001000004</t>
  </si>
  <si>
    <t>36814288</t>
  </si>
  <si>
    <t>VK SUMA, s.r.o.</t>
  </si>
  <si>
    <t>Osloboditeľov 27</t>
  </si>
  <si>
    <t>19.02.2010</t>
  </si>
  <si>
    <t>SK58000800050</t>
  </si>
  <si>
    <t>41149718</t>
  </si>
  <si>
    <t>Vladimír Drozda</t>
  </si>
  <si>
    <t>Majcichov</t>
  </si>
  <si>
    <t>Majcichov č. 615</t>
  </si>
  <si>
    <t>SK61001300002</t>
  </si>
  <si>
    <t>11740566</t>
  </si>
  <si>
    <t>Vladimír Hamara st.</t>
  </si>
  <si>
    <t>Janova Ves 174</t>
  </si>
  <si>
    <t>11.01.2013</t>
  </si>
  <si>
    <t>SK66680500005</t>
  </si>
  <si>
    <t>22855017</t>
  </si>
  <si>
    <t>Vladimír Hromadík</t>
  </si>
  <si>
    <t>Papradno</t>
  </si>
  <si>
    <t>Papradno 962</t>
  </si>
  <si>
    <t>20.12.2004</t>
  </si>
  <si>
    <t>SK62631100009</t>
  </si>
  <si>
    <t>34652124</t>
  </si>
  <si>
    <t>Vladimír Lazorik - KOMES</t>
  </si>
  <si>
    <t>Fulianka</t>
  </si>
  <si>
    <t>Fulianka 79</t>
  </si>
  <si>
    <t>SK66671100001</t>
  </si>
  <si>
    <t>33651639</t>
  </si>
  <si>
    <t>Vladimír Mendel</t>
  </si>
  <si>
    <t>Nitrianské Pravno</t>
  </si>
  <si>
    <t>Sládkovičova 700/10</t>
  </si>
  <si>
    <t>SK60760900004</t>
  </si>
  <si>
    <t>33789142</t>
  </si>
  <si>
    <t>Vladimír Tekeľ - MVE HABOVKA</t>
  </si>
  <si>
    <t>Habovka 229</t>
  </si>
  <si>
    <t>SK60760900002</t>
  </si>
  <si>
    <t>SK60652300006</t>
  </si>
  <si>
    <t>17936381</t>
  </si>
  <si>
    <t>Vlasta Mudríková - ZELEMIX</t>
  </si>
  <si>
    <t>Skalité 107</t>
  </si>
  <si>
    <t>SK52741900007</t>
  </si>
  <si>
    <t>25027590</t>
  </si>
  <si>
    <t>VNG Energie Czech s.r.o.</t>
  </si>
  <si>
    <t>Opletalova 1284/37</t>
  </si>
  <si>
    <t>05.04.2019</t>
  </si>
  <si>
    <t>SK60771000002</t>
  </si>
  <si>
    <t>36672271</t>
  </si>
  <si>
    <t>Vodárenská spoločnosť Ružomberok, a.s.</t>
  </si>
  <si>
    <t>Pri Váhu 6</t>
  </si>
  <si>
    <t>SK56001400035</t>
  </si>
  <si>
    <t>36791989</t>
  </si>
  <si>
    <t>Vodárenská s.r.o.</t>
  </si>
  <si>
    <t>SK52000800025</t>
  </si>
  <si>
    <t>00156752</t>
  </si>
  <si>
    <t>VODOHOSPODÁRSKA VÝSTAVBA, ŠTÁTNY PODNIK</t>
  </si>
  <si>
    <t>P.O.BOX 45, Karloveská 2</t>
  </si>
  <si>
    <t>SK58610800006</t>
  </si>
  <si>
    <t>33469971</t>
  </si>
  <si>
    <t>Vojtech Figura - FRRM</t>
  </si>
  <si>
    <t>Janíky</t>
  </si>
  <si>
    <t>Horné Janíky 157</t>
  </si>
  <si>
    <t>24.11.2008</t>
  </si>
  <si>
    <t>SK52741900015</t>
  </si>
  <si>
    <t>Volkswagen Group Charging GmbH</t>
  </si>
  <si>
    <t>Mollstraße 1</t>
  </si>
  <si>
    <t>09.09.2019</t>
  </si>
  <si>
    <t>SK52742100010</t>
  </si>
  <si>
    <t>35757442</t>
  </si>
  <si>
    <t>VOLKSWAGEN SLOVAKIA, a.s.</t>
  </si>
  <si>
    <t>J. Jonáša 1</t>
  </si>
  <si>
    <t>SK52010400111</t>
  </si>
  <si>
    <t>02.08.2004</t>
  </si>
  <si>
    <t>SK52741300155</t>
  </si>
  <si>
    <t>SK60781900003</t>
  </si>
  <si>
    <t>44784155</t>
  </si>
  <si>
    <t>VOMA BENT, s.r.o.</t>
  </si>
  <si>
    <t>Murgašova 1296/11</t>
  </si>
  <si>
    <t>SK60781900004</t>
  </si>
  <si>
    <t>SK60001900002</t>
  </si>
  <si>
    <t>50963902</t>
  </si>
  <si>
    <t>VOMS SK, s. r. o.</t>
  </si>
  <si>
    <t>Závodská 46</t>
  </si>
  <si>
    <t>10.05.2019</t>
  </si>
  <si>
    <t>SK52741100013</t>
  </si>
  <si>
    <t>35879530</t>
  </si>
  <si>
    <t>VP Trans, s.r.o.</t>
  </si>
  <si>
    <t>Heyrovského 8</t>
  </si>
  <si>
    <t>SK52741400039</t>
  </si>
  <si>
    <t>47729066</t>
  </si>
  <si>
    <t>VPP Energy a.s.</t>
  </si>
  <si>
    <t>Prešovská 40/A</t>
  </si>
  <si>
    <t>SK56001100061</t>
  </si>
  <si>
    <t>31683568</t>
  </si>
  <si>
    <t>VRABUSINESS, s.r.o.</t>
  </si>
  <si>
    <t>Dúhová 10</t>
  </si>
  <si>
    <t>SK56001100062</t>
  </si>
  <si>
    <t>31684149</t>
  </si>
  <si>
    <t>VRADOR, s.r.o.</t>
  </si>
  <si>
    <t>SK56001100059</t>
  </si>
  <si>
    <t>31679528</t>
  </si>
  <si>
    <t>VRAMOBIL, s.r.o.</t>
  </si>
  <si>
    <t>SK56001100060</t>
  </si>
  <si>
    <t>Vranai Ladislav</t>
  </si>
  <si>
    <t>Slnečná 278/33</t>
  </si>
  <si>
    <t>SK52741200079</t>
  </si>
  <si>
    <t>Vrbovský František, Ing.</t>
  </si>
  <si>
    <t>Černyševského 1275/17</t>
  </si>
  <si>
    <t>SK51641500008</t>
  </si>
  <si>
    <t>36628182</t>
  </si>
  <si>
    <t>VRESK AGENCY, s.r.o.</t>
  </si>
  <si>
    <t>Šafárikovo námestie 79/7</t>
  </si>
  <si>
    <t>SK52741700023</t>
  </si>
  <si>
    <t>VRIK KRZYSZTOF WIERZGOŃ</t>
  </si>
  <si>
    <t>Wodzislaw Ślaski</t>
  </si>
  <si>
    <t>os. Dabrówki, č. 1A</t>
  </si>
  <si>
    <t>22.08.2017</t>
  </si>
  <si>
    <t>SK60781900002</t>
  </si>
  <si>
    <t>51121727</t>
  </si>
  <si>
    <t>VRIK, s. r. o.</t>
  </si>
  <si>
    <t>Sad SNP 669/6</t>
  </si>
  <si>
    <t>07.02.2019</t>
  </si>
  <si>
    <t>SK56002200010</t>
  </si>
  <si>
    <t>36574538</t>
  </si>
  <si>
    <t>VSE Ekoenergia, s.r.o.</t>
  </si>
  <si>
    <t>30.11.2022</t>
  </si>
  <si>
    <t>SK56001200035</t>
  </si>
  <si>
    <t>SK56522200009</t>
  </si>
  <si>
    <t>02.12.2022</t>
  </si>
  <si>
    <t>SK62731400001</t>
  </si>
  <si>
    <t>36576492</t>
  </si>
  <si>
    <t>VSL SERVICES s.r.o.</t>
  </si>
  <si>
    <t>Slobody 2745/36</t>
  </si>
  <si>
    <t>18.02.2014</t>
  </si>
  <si>
    <t>SK56001200064</t>
  </si>
  <si>
    <t>46467041</t>
  </si>
  <si>
    <t>VSS Energy, s.r.o.</t>
  </si>
  <si>
    <t>Drieňová 38</t>
  </si>
  <si>
    <t>10.10.2012</t>
  </si>
  <si>
    <t>SK66651400004</t>
  </si>
  <si>
    <t>46520147</t>
  </si>
  <si>
    <t>VSV  GROUP s.r.o.</t>
  </si>
  <si>
    <t>07.02.2014</t>
  </si>
  <si>
    <t>SK66651400002</t>
  </si>
  <si>
    <t>SK66651400003</t>
  </si>
  <si>
    <t>SK60691000004</t>
  </si>
  <si>
    <t>36431150</t>
  </si>
  <si>
    <t>VULCANUS, s. r. o.</t>
  </si>
  <si>
    <t>Smaragdová 619/7</t>
  </si>
  <si>
    <t>25.01.2010</t>
  </si>
  <si>
    <t>SK51611300006</t>
  </si>
  <si>
    <t>36629766</t>
  </si>
  <si>
    <t>VUM, a.s.</t>
  </si>
  <si>
    <t>SK51611300032</t>
  </si>
  <si>
    <t>SK51611300031</t>
  </si>
  <si>
    <t>SK51611300030</t>
  </si>
  <si>
    <t>SK58742300020</t>
  </si>
  <si>
    <t>36277673</t>
  </si>
  <si>
    <t>VUM Carbon, a.s.</t>
  </si>
  <si>
    <t>SK58742300021</t>
  </si>
  <si>
    <t>SK52742300037</t>
  </si>
  <si>
    <t>35691310</t>
  </si>
  <si>
    <t>VÚRUP, a.s.</t>
  </si>
  <si>
    <t>Bratislava 23</t>
  </si>
  <si>
    <t>Vlčie hrdlo, P.O.BOX 50</t>
  </si>
  <si>
    <t>SK52000700014</t>
  </si>
  <si>
    <t>SK51641100030</t>
  </si>
  <si>
    <t>45572763</t>
  </si>
  <si>
    <t>VV Eko, s.r.o.</t>
  </si>
  <si>
    <t>Kriváň 2959/17</t>
  </si>
  <si>
    <t>SK61582300005</t>
  </si>
  <si>
    <t>36558451</t>
  </si>
  <si>
    <t>VVD - Vinohradnícko vinárske družstvo</t>
  </si>
  <si>
    <t xml:space="preserve">Dvory nad Žitavou </t>
  </si>
  <si>
    <t>Branovská cesta 1926</t>
  </si>
  <si>
    <t>SK58741100006</t>
  </si>
  <si>
    <t>30229529</t>
  </si>
  <si>
    <t>VVISS spol. s r.o.</t>
  </si>
  <si>
    <t>Madunice</t>
  </si>
  <si>
    <t xml:space="preserve">Kostolanská 2/540 </t>
  </si>
  <si>
    <t>SK56000900008</t>
  </si>
  <si>
    <t>36599361</t>
  </si>
  <si>
    <t>Východoslovenská distribučná, a. s.</t>
  </si>
  <si>
    <t>18.12.2009</t>
  </si>
  <si>
    <t>SK56001400013</t>
  </si>
  <si>
    <t>44483767</t>
  </si>
  <si>
    <t>Východoslovenská energetika a.s.</t>
  </si>
  <si>
    <t>01.07.2014</t>
  </si>
  <si>
    <t>SK56001700006</t>
  </si>
  <si>
    <t>SK56522000004</t>
  </si>
  <si>
    <t>36570460</t>
  </si>
  <si>
    <t>Východoslovenská vodárenská spoločnosť, a.s.</t>
  </si>
  <si>
    <t>Komenského 50</t>
  </si>
  <si>
    <t>SK56002000002</t>
  </si>
  <si>
    <t>SK56000800026</t>
  </si>
  <si>
    <t>SK52742300108</t>
  </si>
  <si>
    <t>35787147</t>
  </si>
  <si>
    <t xml:space="preserve">Vydavateľstvo Príroda, s.r.o. </t>
  </si>
  <si>
    <t xml:space="preserve">Koceľova 17 </t>
  </si>
  <si>
    <t>SK62631200023</t>
  </si>
  <si>
    <t>36517631</t>
  </si>
  <si>
    <t>VYPI, s. r. o.</t>
  </si>
  <si>
    <t>Jána Kostru 34</t>
  </si>
  <si>
    <t>22.08.2012</t>
  </si>
  <si>
    <t>SK52742200031</t>
  </si>
  <si>
    <t>47257202</t>
  </si>
  <si>
    <t>Výroba tepla, s. r. o.</t>
  </si>
  <si>
    <t>Česká 15</t>
  </si>
  <si>
    <t>23.10.2022</t>
  </si>
  <si>
    <t>SK61001100002</t>
  </si>
  <si>
    <t>35974222</t>
  </si>
  <si>
    <t>Výskumno-realizačný ústav obnoviteľných zdrojov energie, s.r.o.</t>
  </si>
  <si>
    <t>Priemyselný areál č. 3677</t>
  </si>
  <si>
    <t>17.01.2011</t>
  </si>
  <si>
    <t>SK52001500031</t>
  </si>
  <si>
    <t>36783277</t>
  </si>
  <si>
    <t>W.A.G. payment solutions SK, s.r.o.</t>
  </si>
  <si>
    <t>Kukučínova 38/A</t>
  </si>
  <si>
    <t>SK58742300037</t>
  </si>
  <si>
    <t>36274259</t>
  </si>
  <si>
    <t>WAJDA, a.s.</t>
  </si>
  <si>
    <t>Vrbové</t>
  </si>
  <si>
    <t>Šteruská 27/780</t>
  </si>
  <si>
    <t>SK58001600006</t>
  </si>
  <si>
    <t>02.06.2016</t>
  </si>
  <si>
    <t>SK58001400001</t>
  </si>
  <si>
    <t>SK58001500009</t>
  </si>
  <si>
    <t>46103511</t>
  </si>
  <si>
    <t>Walli, s.r.o.</t>
  </si>
  <si>
    <t>Dominika Tatarku 2953</t>
  </si>
  <si>
    <t>SK52001400042</t>
  </si>
  <si>
    <t>31387128</t>
  </si>
  <si>
    <t>WALPER DRINKS, s.r.o.</t>
  </si>
  <si>
    <t>Hlučínska 1/11</t>
  </si>
  <si>
    <t>22.10.2014</t>
  </si>
  <si>
    <t>SK60782100003</t>
  </si>
  <si>
    <t>46863354</t>
  </si>
  <si>
    <t>WaT s.r.o.</t>
  </si>
  <si>
    <t>Dubová 3272/15</t>
  </si>
  <si>
    <t>04.06.2021</t>
  </si>
  <si>
    <t>SK52741600027</t>
  </si>
  <si>
    <t>50537989</t>
  </si>
  <si>
    <t>WATER ENERGY SL s.r.o.</t>
  </si>
  <si>
    <t>Žižkova 4D</t>
  </si>
  <si>
    <t>29.11.2016</t>
  </si>
  <si>
    <t>SK62731200004</t>
  </si>
  <si>
    <t>36470732</t>
  </si>
  <si>
    <t>Welcome, spol. s r.o.</t>
  </si>
  <si>
    <t>Karpatská 7</t>
  </si>
  <si>
    <t>02.02.2012</t>
  </si>
  <si>
    <t>SK60651200004</t>
  </si>
  <si>
    <t>36442704</t>
  </si>
  <si>
    <t>WENERGA s.r.o.</t>
  </si>
  <si>
    <t>Ústredie 612</t>
  </si>
  <si>
    <t>SK60691100002</t>
  </si>
  <si>
    <t>45283672</t>
  </si>
  <si>
    <t>Wide Access, s. r. o.</t>
  </si>
  <si>
    <t>SK60691100005</t>
  </si>
  <si>
    <t>SK52742000056</t>
  </si>
  <si>
    <t>WIEE Hungary Korlátolt Felelősségű Társaság</t>
  </si>
  <si>
    <t>Váci út. 37.</t>
  </si>
  <si>
    <t>20.08.2020</t>
  </si>
  <si>
    <t>SK62621800001</t>
  </si>
  <si>
    <t>36449016</t>
  </si>
  <si>
    <t>WIEMA, s.r.o.</t>
  </si>
  <si>
    <t xml:space="preserve">Žalobín </t>
  </si>
  <si>
    <t xml:space="preserve">Žalobín 57 </t>
  </si>
  <si>
    <t>SK61821300014</t>
  </si>
  <si>
    <t>31418821</t>
  </si>
  <si>
    <t>Wienerberger s.r.o.</t>
  </si>
  <si>
    <t>Tehelná 1203/6</t>
  </si>
  <si>
    <t>SK61821500001</t>
  </si>
  <si>
    <t>SK61821900016</t>
  </si>
  <si>
    <t>12.12.2019</t>
  </si>
  <si>
    <t>SK61821300016</t>
  </si>
  <si>
    <t>31.10.2008</t>
  </si>
  <si>
    <t>SK61821300015</t>
  </si>
  <si>
    <t>SK66651100018</t>
  </si>
  <si>
    <t>36321427</t>
  </si>
  <si>
    <t>WILI HOLDING, a.s.</t>
  </si>
  <si>
    <t xml:space="preserve">Streženická cesta 1025 </t>
  </si>
  <si>
    <t>SK61001200055</t>
  </si>
  <si>
    <t>46659510</t>
  </si>
  <si>
    <t>Wine &amp; Company, s.r.o.</t>
  </si>
  <si>
    <t>Rábska 93</t>
  </si>
  <si>
    <t>SK52001400035</t>
  </si>
  <si>
    <t>47415274</t>
  </si>
  <si>
    <t>Wine &amp; Marketing, s.r.o.</t>
  </si>
  <si>
    <t>SK52742300102</t>
  </si>
  <si>
    <t>52117634</t>
  </si>
  <si>
    <t>Wine &amp; More s.r.o.</t>
  </si>
  <si>
    <t>SK52742300104</t>
  </si>
  <si>
    <t>SK52001600032</t>
  </si>
  <si>
    <t>46214232</t>
  </si>
  <si>
    <t>WINE EXPERT, s. r. o.</t>
  </si>
  <si>
    <t>Bratislavská 49/B</t>
  </si>
  <si>
    <t>SK52002000003</t>
  </si>
  <si>
    <t>SK52002200015</t>
  </si>
  <si>
    <t>54311551</t>
  </si>
  <si>
    <t>Wine First, s.r.o.</t>
  </si>
  <si>
    <t>Dvořákovo nábrežie 10</t>
  </si>
  <si>
    <t>SK52001500003</t>
  </si>
  <si>
    <t>43824978</t>
  </si>
  <si>
    <t>WINE LOVERS CLUB s.r.o.</t>
  </si>
  <si>
    <t>Dunajská 46</t>
  </si>
  <si>
    <t>13.02.2015</t>
  </si>
  <si>
    <t>03.05.2019</t>
  </si>
  <si>
    <t>SK52001000052</t>
  </si>
  <si>
    <t>44411006</t>
  </si>
  <si>
    <t>WineBox s. r. o.</t>
  </si>
  <si>
    <t>Laurinská 211/10</t>
  </si>
  <si>
    <t>25.08.2010</t>
  </si>
  <si>
    <t>SK62622200001</t>
  </si>
  <si>
    <t>54288967</t>
  </si>
  <si>
    <t>Winebuyer.sk s. r. o.</t>
  </si>
  <si>
    <t>Vyšný Žipov</t>
  </si>
  <si>
    <t>SK61001600003</t>
  </si>
  <si>
    <t>50177681</t>
  </si>
  <si>
    <t>Wine&amp;Food Group s.r.o.</t>
  </si>
  <si>
    <t>Sabinovská 61</t>
  </si>
  <si>
    <t>22.09.2016</t>
  </si>
  <si>
    <t>SK52002200013</t>
  </si>
  <si>
    <t>53669797</t>
  </si>
  <si>
    <t>Wine-In-Time Slovakia s.r.o.</t>
  </si>
  <si>
    <t>04.07.2022</t>
  </si>
  <si>
    <t>SK52002200023</t>
  </si>
  <si>
    <t>53075358</t>
  </si>
  <si>
    <t>Wineology.sk s.r.o.</t>
  </si>
  <si>
    <t>Vyšehradská 3732/16</t>
  </si>
  <si>
    <t>25.08.2022</t>
  </si>
  <si>
    <t>SK52001800005</t>
  </si>
  <si>
    <t>51243890</t>
  </si>
  <si>
    <t>Winery group s. r. o.</t>
  </si>
  <si>
    <t>12.03.2018</t>
  </si>
  <si>
    <t>SK52742200050</t>
  </si>
  <si>
    <t>SK52742200058</t>
  </si>
  <si>
    <t>06.01.2023</t>
  </si>
  <si>
    <t>SK52001600011</t>
  </si>
  <si>
    <t>31715729</t>
  </si>
  <si>
    <t>Winetime, s.r.o.</t>
  </si>
  <si>
    <t>29.04.2016</t>
  </si>
  <si>
    <t>SK62632100001</t>
  </si>
  <si>
    <t>45243956</t>
  </si>
  <si>
    <t>Winks s.r.o.</t>
  </si>
  <si>
    <t>Čajkovského 14</t>
  </si>
  <si>
    <t>SK62631400005</t>
  </si>
  <si>
    <t>36482978</t>
  </si>
  <si>
    <t>WIN-POL s. r. o.</t>
  </si>
  <si>
    <t>Tolstého 5</t>
  </si>
  <si>
    <t>16.09.2014</t>
  </si>
  <si>
    <t>SK58611200011</t>
  </si>
  <si>
    <t>35849355</t>
  </si>
  <si>
    <t>WIP Autovrakovisko, s.r.o.</t>
  </si>
  <si>
    <t>Agátový rad 3</t>
  </si>
  <si>
    <t>SK52741600019</t>
  </si>
  <si>
    <t>46454888</t>
  </si>
  <si>
    <t>Wise Business 2.0 s.r.o.</t>
  </si>
  <si>
    <t>Nábrežie arm. gen. L. Svobodu 44</t>
  </si>
  <si>
    <t>29.06.2016</t>
  </si>
  <si>
    <t>SK51642000003</t>
  </si>
  <si>
    <t>36039853</t>
  </si>
  <si>
    <t>WITOS s.r.o.</t>
  </si>
  <si>
    <t>1864</t>
  </si>
  <si>
    <t>SK51002100003</t>
  </si>
  <si>
    <t>09.06.2021</t>
  </si>
  <si>
    <t>SK52741300176</t>
  </si>
  <si>
    <t>36295302</t>
  </si>
  <si>
    <t>WMJ company, s.r.o.</t>
  </si>
  <si>
    <t>Moyzesova 8</t>
  </si>
  <si>
    <t>22.11.2013</t>
  </si>
  <si>
    <t>SK52000900014</t>
  </si>
  <si>
    <t>29.01.2009</t>
  </si>
  <si>
    <t>SK51721900002</t>
  </si>
  <si>
    <t>46107371</t>
  </si>
  <si>
    <t>Wood Back s.r.o.</t>
  </si>
  <si>
    <t>Železničná 1</t>
  </si>
  <si>
    <t>02.10.2019</t>
  </si>
  <si>
    <t>SK52741600026</t>
  </si>
  <si>
    <t>WORLDENERGY SA</t>
  </si>
  <si>
    <t>Soazza</t>
  </si>
  <si>
    <t>Via Cantonale</t>
  </si>
  <si>
    <t>SK52741900027</t>
  </si>
  <si>
    <t>WPG LLC</t>
  </si>
  <si>
    <t>Saborna street 2a fl.4</t>
  </si>
  <si>
    <t>SK60782200001</t>
  </si>
  <si>
    <t>48300195</t>
  </si>
  <si>
    <t>WRC SR, s.r.o.</t>
  </si>
  <si>
    <t>Bytčianska 102</t>
  </si>
  <si>
    <t>SK52001300028</t>
  </si>
  <si>
    <t>00684864</t>
  </si>
  <si>
    <t>Würth spol. s r.o.</t>
  </si>
  <si>
    <t xml:space="preserve">Pribylinská 2 </t>
  </si>
  <si>
    <t>22.07.2013</t>
  </si>
  <si>
    <t>SK58611600001</t>
  </si>
  <si>
    <t>46640134</t>
  </si>
  <si>
    <t>X-BIONIC® SPHERE a.s.</t>
  </si>
  <si>
    <t>Dubová 33/A</t>
  </si>
  <si>
    <t>03.05.2016</t>
  </si>
  <si>
    <t>SK58611600002</t>
  </si>
  <si>
    <t>SK53001700006</t>
  </si>
  <si>
    <t>36048364</t>
  </si>
  <si>
    <t>XENON, s.r.o.</t>
  </si>
  <si>
    <t>12.10.2017</t>
  </si>
  <si>
    <t>SK51002000002</t>
  </si>
  <si>
    <t>31628605</t>
  </si>
  <si>
    <t>Xepap, spol. s r.o.</t>
  </si>
  <si>
    <t>Jesenského 4703</t>
  </si>
  <si>
    <t>SK56652100001</t>
  </si>
  <si>
    <t>31399240</t>
  </si>
  <si>
    <t>Yotta Trade, a.s.</t>
  </si>
  <si>
    <t>Hviezdoslavovo námestie 16</t>
  </si>
  <si>
    <t>SK56001900006</t>
  </si>
  <si>
    <t>Yu Junfeng</t>
  </si>
  <si>
    <t>Košice-Krásna</t>
  </si>
  <si>
    <t>1.mája 1026/55</t>
  </si>
  <si>
    <t>13.09.2019</t>
  </si>
  <si>
    <t>SK61001800009</t>
  </si>
  <si>
    <t>26500329</t>
  </si>
  <si>
    <t>Yusen Logistics (Czech) s.r.o.</t>
  </si>
  <si>
    <t>Kunice</t>
  </si>
  <si>
    <t>Kunice 308</t>
  </si>
  <si>
    <t>28.08.2018</t>
  </si>
  <si>
    <t>SK60010400036</t>
  </si>
  <si>
    <t>31591639</t>
  </si>
  <si>
    <t>ZÁHRADKÁR, spoločnosť s ručením obmedzeným</t>
  </si>
  <si>
    <t>Šuja</t>
  </si>
  <si>
    <t>Šuja 20</t>
  </si>
  <si>
    <t>SK52741400016</t>
  </si>
  <si>
    <t>46358099</t>
  </si>
  <si>
    <t>Záhradnícka Development s. r. o.</t>
  </si>
  <si>
    <t>24.03.2014</t>
  </si>
  <si>
    <t>SK60731200015</t>
  </si>
  <si>
    <t>Záhradník Milan</t>
  </si>
  <si>
    <t>Bešeňová č.115</t>
  </si>
  <si>
    <t>SK51610800031</t>
  </si>
  <si>
    <t>43893597</t>
  </si>
  <si>
    <t>ZAIO s.r.o.</t>
  </si>
  <si>
    <t>Hodžova 1399/10</t>
  </si>
  <si>
    <t>SK51610800008</t>
  </si>
  <si>
    <t>31599311</t>
  </si>
  <si>
    <t>ZAL - Zlievareň Al, spol. s r.o.</t>
  </si>
  <si>
    <t>Továrenská 651/2,4,6</t>
  </si>
  <si>
    <t>SK52742000001</t>
  </si>
  <si>
    <t>07588062</t>
  </si>
  <si>
    <t>ZANGAS CZ s.r.o.</t>
  </si>
  <si>
    <t>Praha 4 - Nusle</t>
  </si>
  <si>
    <t>Pujmanové 1753/10a</t>
  </si>
  <si>
    <t>SK52742000051</t>
  </si>
  <si>
    <t>30.06.2020</t>
  </si>
  <si>
    <t>SK52741300022</t>
  </si>
  <si>
    <t>36361518</t>
  </si>
  <si>
    <t>Západoslovenská distribučná, a.s.</t>
  </si>
  <si>
    <t>Čulenova 6</t>
  </si>
  <si>
    <t>11.02.2013</t>
  </si>
  <si>
    <t>SK61821700005</t>
  </si>
  <si>
    <t>36550949</t>
  </si>
  <si>
    <t>Západoslovenská vodárenská spoločnosť, a.s.</t>
  </si>
  <si>
    <t>Nábrežie za hydrocentrálou 4</t>
  </si>
  <si>
    <t>SK61821500003</t>
  </si>
  <si>
    <t>SK61821700006</t>
  </si>
  <si>
    <t>23.05.2017</t>
  </si>
  <si>
    <t>SK52741100143</t>
  </si>
  <si>
    <t>35754508</t>
  </si>
  <si>
    <t>Závodský, spol. s .r.o.</t>
  </si>
  <si>
    <t xml:space="preserve">Fadruszova 11 </t>
  </si>
  <si>
    <t>SK51750900005</t>
  </si>
  <si>
    <t>44924941</t>
  </si>
  <si>
    <t>Zber surovín Albert s.r.o.</t>
  </si>
  <si>
    <t>Cintorínska 3646</t>
  </si>
  <si>
    <t>11.12.2009</t>
  </si>
  <si>
    <t>SK60731200018</t>
  </si>
  <si>
    <t>46284141</t>
  </si>
  <si>
    <t>Zdenko Kondor KORA-spol.</t>
  </si>
  <si>
    <t>Kamenie 403</t>
  </si>
  <si>
    <t>SK66712300005</t>
  </si>
  <si>
    <t>46060511</t>
  </si>
  <si>
    <t>Zdravý svet s. r. o.</t>
  </si>
  <si>
    <t>Podvažie 228</t>
  </si>
  <si>
    <t>SK66001900002</t>
  </si>
  <si>
    <t>SK61821200002</t>
  </si>
  <si>
    <t>36558478</t>
  </si>
  <si>
    <t>Združenie agropodnikateľov, družstvo</t>
  </si>
  <si>
    <t>Veľká komárňanská 5</t>
  </si>
  <si>
    <t>SK53641500001</t>
  </si>
  <si>
    <t>42102014</t>
  </si>
  <si>
    <t>Združenie Tokajská vínna cesta</t>
  </si>
  <si>
    <t>Dlhá 230</t>
  </si>
  <si>
    <t>SK51642200005</t>
  </si>
  <si>
    <t>31646654</t>
  </si>
  <si>
    <t>ZEDKO, s.r.o.</t>
  </si>
  <si>
    <t>Zvolenská cesta 14A</t>
  </si>
  <si>
    <t>21.06.2022</t>
  </si>
  <si>
    <t>SK58711200007</t>
  </si>
  <si>
    <t>36220248</t>
  </si>
  <si>
    <t>ZELTOP spol. s r.o.</t>
  </si>
  <si>
    <t>Mostová</t>
  </si>
  <si>
    <t>Mostová 391</t>
  </si>
  <si>
    <t>SK61581300002</t>
  </si>
  <si>
    <t>36702692</t>
  </si>
  <si>
    <t>ZEN INVEST, a.s.</t>
  </si>
  <si>
    <t>Hasičská 33</t>
  </si>
  <si>
    <t>17.10.2013</t>
  </si>
  <si>
    <t>SK60761400007</t>
  </si>
  <si>
    <t>47356260</t>
  </si>
  <si>
    <t>ZENMAR s.r.o.</t>
  </si>
  <si>
    <t>Hviezdoslavova 15</t>
  </si>
  <si>
    <t>22.12.2014</t>
  </si>
  <si>
    <t>SK62621300015</t>
  </si>
  <si>
    <t>36457728</t>
  </si>
  <si>
    <t>ZEOCEM, a.s.</t>
  </si>
  <si>
    <t>Bystré</t>
  </si>
  <si>
    <t>Prešovská 282/1</t>
  </si>
  <si>
    <t>SK62621300016</t>
  </si>
  <si>
    <t>SK62621600002</t>
  </si>
  <si>
    <t>SK52741100047</t>
  </si>
  <si>
    <t>45269467</t>
  </si>
  <si>
    <t>ZetaPark Lefantovce s.r.o.</t>
  </si>
  <si>
    <t>SK56001100026</t>
  </si>
  <si>
    <t>44783809</t>
  </si>
  <si>
    <t>ZetaPark s.r.o.</t>
  </si>
  <si>
    <t>SK62631100023</t>
  </si>
  <si>
    <t>44933207</t>
  </si>
  <si>
    <t>ZETASOLAR s.r.o.</t>
  </si>
  <si>
    <t>SK52741200106</t>
  </si>
  <si>
    <t>46636412</t>
  </si>
  <si>
    <t>ZETEMA - energo s. r. o.</t>
  </si>
  <si>
    <t>SK58742300041</t>
  </si>
  <si>
    <t>36707341</t>
  </si>
  <si>
    <t>ZF Slovakia, a.s.</t>
  </si>
  <si>
    <t>Strojárenská 2</t>
  </si>
  <si>
    <t>SK62732000009</t>
  </si>
  <si>
    <t>52122522</t>
  </si>
  <si>
    <t>ZFD s.r.o.</t>
  </si>
  <si>
    <t>Bijacovce</t>
  </si>
  <si>
    <t>Bijacovce 230</t>
  </si>
  <si>
    <t>11.05.2020</t>
  </si>
  <si>
    <t>SK51611300002</t>
  </si>
  <si>
    <t>36034606</t>
  </si>
  <si>
    <t>ZH - LEASING, spol. s r.o.</t>
  </si>
  <si>
    <t>SNP 129</t>
  </si>
  <si>
    <t>SK56710800002</t>
  </si>
  <si>
    <t>36186511</t>
  </si>
  <si>
    <t>ZINKOZA, a.s.</t>
  </si>
  <si>
    <t>Hornádska 83</t>
  </si>
  <si>
    <t>SK61821600002</t>
  </si>
  <si>
    <t>47511061</t>
  </si>
  <si>
    <t>ZIVA, s.r.o.</t>
  </si>
  <si>
    <t>Čakajovce</t>
  </si>
  <si>
    <t>07.03.2016</t>
  </si>
  <si>
    <t>SK62731500001</t>
  </si>
  <si>
    <t>36491837</t>
  </si>
  <si>
    <t>Zizak, s.r.o.</t>
  </si>
  <si>
    <t>Jilemnického 646/29</t>
  </si>
  <si>
    <t>SK62731500003</t>
  </si>
  <si>
    <t>SK51641300027</t>
  </si>
  <si>
    <t>36853151</t>
  </si>
  <si>
    <t>ZLH Plus, a.s.</t>
  </si>
  <si>
    <t>Hronec</t>
  </si>
  <si>
    <t>Zlievarenská 533</t>
  </si>
  <si>
    <t>SK51640900011</t>
  </si>
  <si>
    <t>12.03.2009</t>
  </si>
  <si>
    <t>SK51641300028</t>
  </si>
  <si>
    <t>SK51641300029</t>
  </si>
  <si>
    <t>SK56711300006</t>
  </si>
  <si>
    <t>31651283</t>
  </si>
  <si>
    <t xml:space="preserve">Zlieváreň SEZ Krompachy akciová spoločnosť </t>
  </si>
  <si>
    <t xml:space="preserve">Krompachy </t>
  </si>
  <si>
    <t xml:space="preserve">Hornadská 1 </t>
  </si>
  <si>
    <t>SK56711300007</t>
  </si>
  <si>
    <t>SK56711300005</t>
  </si>
  <si>
    <t>SK60740800003</t>
  </si>
  <si>
    <t>36389455</t>
  </si>
  <si>
    <t>Zlieváreň Zábrež, a.s.</t>
  </si>
  <si>
    <t>Mokraďská 603</t>
  </si>
  <si>
    <t>SK52002000040</t>
  </si>
  <si>
    <t>53202112</t>
  </si>
  <si>
    <t>Zrzky, s.r.o.</t>
  </si>
  <si>
    <t>Chemická 1030/5</t>
  </si>
  <si>
    <t>07.12.2020</t>
  </si>
  <si>
    <t>SK56001200050</t>
  </si>
  <si>
    <t>46181288</t>
  </si>
  <si>
    <t>ZS DIRECT s.r.o.</t>
  </si>
  <si>
    <t>Čoltovo 118</t>
  </si>
  <si>
    <t>25.06.2012</t>
  </si>
  <si>
    <t>SK58741000003</t>
  </si>
  <si>
    <t>36239593</t>
  </si>
  <si>
    <t>ZSE Elektrárne, s.r.o.</t>
  </si>
  <si>
    <t>SPP Kompresorová stanica 3</t>
  </si>
  <si>
    <t>16.06.2010</t>
  </si>
  <si>
    <t>SK58741800001</t>
  </si>
  <si>
    <t>SK52741200006</t>
  </si>
  <si>
    <t>36677281</t>
  </si>
  <si>
    <t>ZSE Energia, a.s.</t>
  </si>
  <si>
    <t>23.01.2012</t>
  </si>
  <si>
    <t>SK52741300090</t>
  </si>
  <si>
    <t>SK52741300091</t>
  </si>
  <si>
    <t>SK52741400035</t>
  </si>
  <si>
    <t>35927593</t>
  </si>
  <si>
    <t>ZSE MVE, s. r. o.</t>
  </si>
  <si>
    <t>05.08.2014</t>
  </si>
  <si>
    <t>SK61001200005</t>
  </si>
  <si>
    <t>35752611</t>
  </si>
  <si>
    <t>ZSSV Zlaté Moravce, a.s.</t>
  </si>
  <si>
    <t>Sládkovičova 461/47</t>
  </si>
  <si>
    <t>SK66650900002</t>
  </si>
  <si>
    <t>44862156</t>
  </si>
  <si>
    <t>Zuzana Brabcová FIBI</t>
  </si>
  <si>
    <t>Železničná 4478/41</t>
  </si>
  <si>
    <t>SK61001000003</t>
  </si>
  <si>
    <t>45712361</t>
  </si>
  <si>
    <t>Zuzana Číková VIZU</t>
  </si>
  <si>
    <t>Kpt. J. Nálepku 3470/21</t>
  </si>
  <si>
    <t>27.09.2010</t>
  </si>
  <si>
    <t>SK62731900001</t>
  </si>
  <si>
    <t>32890401</t>
  </si>
  <si>
    <t>Zuzana Homolová - AFRA</t>
  </si>
  <si>
    <t>Odorica 1025/4</t>
  </si>
  <si>
    <t>SK66711300013</t>
  </si>
  <si>
    <t>36305600</t>
  </si>
  <si>
    <t>ZVS holding, a.s.</t>
  </si>
  <si>
    <t>Štúrova 925/27</t>
  </si>
  <si>
    <t>SK66711300012</t>
  </si>
  <si>
    <t>SK51641300019</t>
  </si>
  <si>
    <t>31562141</t>
  </si>
  <si>
    <t>Železiarne Podbrezová a.s. skrátene ŽP a.s.</t>
  </si>
  <si>
    <t>Kolkáreň 35</t>
  </si>
  <si>
    <t>SK51641300016</t>
  </si>
  <si>
    <t>28.03.2008</t>
  </si>
  <si>
    <t>SK51641300015</t>
  </si>
  <si>
    <t>SK51641300018</t>
  </si>
  <si>
    <t>SK51641300012</t>
  </si>
  <si>
    <t>SK51641300017</t>
  </si>
  <si>
    <t>SK52741300098</t>
  </si>
  <si>
    <t>31364501</t>
  </si>
  <si>
    <t>Železnice Slovenskej republiky</t>
  </si>
  <si>
    <t>Klemensova 8</t>
  </si>
  <si>
    <t>SK52741300099</t>
  </si>
  <si>
    <t>20.08.2008</t>
  </si>
  <si>
    <t>SK52741300097</t>
  </si>
  <si>
    <t>SK52741200076</t>
  </si>
  <si>
    <t>19.06.2012</t>
  </si>
  <si>
    <t>SK52741300096</t>
  </si>
  <si>
    <t>35914921</t>
  </si>
  <si>
    <t>Železničná spoločnosť Cargo Slovakia, a.s.</t>
  </si>
  <si>
    <t>Tomášikova 28B</t>
  </si>
  <si>
    <t>SK52741300095</t>
  </si>
  <si>
    <t>SK52741300094</t>
  </si>
  <si>
    <t>SK56521300007</t>
  </si>
  <si>
    <t>35914939</t>
  </si>
  <si>
    <t>Železničná spoločnosť Slovensko, a.s.</t>
  </si>
  <si>
    <t>Rožňavská 1</t>
  </si>
  <si>
    <t>SK56521300008</t>
  </si>
  <si>
    <t>SK51721300008</t>
  </si>
  <si>
    <t>31633803</t>
  </si>
  <si>
    <t>ŽIAROMAT a.s.</t>
  </si>
  <si>
    <t>Kalinovo</t>
  </si>
  <si>
    <t>SK51721300009</t>
  </si>
  <si>
    <t>SK60630800022</t>
  </si>
  <si>
    <t>31615619</t>
  </si>
  <si>
    <t>ŽOS Vrútky a.s.</t>
  </si>
  <si>
    <t>Dielenská kružná 2</t>
  </si>
  <si>
    <t>29.09.2008</t>
  </si>
  <si>
    <t>SK60691100029</t>
  </si>
  <si>
    <t>45551367</t>
  </si>
  <si>
    <t>1. Fotovoltaická, s.r.o.</t>
  </si>
  <si>
    <t>Dolné Rudiny 15</t>
  </si>
  <si>
    <t>SK62731100023</t>
  </si>
  <si>
    <t>45918643</t>
  </si>
  <si>
    <t>1. FVE HUMENNÉ s.r.o.</t>
  </si>
  <si>
    <t>SK51002200004</t>
  </si>
  <si>
    <t>54328454</t>
  </si>
  <si>
    <t>1.SPS s. r. o.</t>
  </si>
  <si>
    <t>31.05.2022</t>
  </si>
  <si>
    <t>SK61820900003</t>
  </si>
  <si>
    <t>44752211</t>
  </si>
  <si>
    <t>1970, s.r.o.</t>
  </si>
  <si>
    <t>Štiavnická 17</t>
  </si>
  <si>
    <t>SK62731100024</t>
  </si>
  <si>
    <t>45918686</t>
  </si>
  <si>
    <t>2. FVE HUMENNÉ s.r.o.</t>
  </si>
  <si>
    <t>SK60782200003</t>
  </si>
  <si>
    <t>52325041</t>
  </si>
  <si>
    <t>3-P, s.r.o.</t>
  </si>
  <si>
    <t>Lysica</t>
  </si>
  <si>
    <t>Lysica 107</t>
  </si>
  <si>
    <t>SK52741200089</t>
  </si>
  <si>
    <t>35947608</t>
  </si>
  <si>
    <t>3U s.r.o.</t>
  </si>
  <si>
    <t>SK62731300003</t>
  </si>
  <si>
    <t>47165553</t>
  </si>
  <si>
    <t>4ASW, s.r.o.</t>
  </si>
  <si>
    <t>Bajkalská 2337/7</t>
  </si>
  <si>
    <t>SK60761500001</t>
  </si>
  <si>
    <t>36200883</t>
  </si>
  <si>
    <t>5K, spoločnosť s ručením obmedzeným</t>
  </si>
  <si>
    <t>Vojtaššákova 846</t>
  </si>
  <si>
    <t>11.03.2015</t>
  </si>
  <si>
    <t xml:space="preserve">Názov </t>
  </si>
  <si>
    <t xml:space="preserve">Typ </t>
  </si>
  <si>
    <t>kusov Počet</t>
  </si>
  <si>
    <t xml:space="preserve">Prenosný hasiaci prístroj vodný 9 l </t>
  </si>
  <si>
    <t xml:space="preserve">9 V KT </t>
  </si>
  <si>
    <t xml:space="preserve">25,00 </t>
  </si>
  <si>
    <t xml:space="preserve">30,00 </t>
  </si>
  <si>
    <t>4 200,00</t>
  </si>
  <si>
    <t xml:space="preserve">Prenosný hasiaci prístroj práškový 6 kg </t>
  </si>
  <si>
    <t xml:space="preserve">6 P KTk </t>
  </si>
  <si>
    <t xml:space="preserve">14,90 </t>
  </si>
  <si>
    <t xml:space="preserve">17,88 </t>
  </si>
  <si>
    <t>6 329,52</t>
  </si>
  <si>
    <r>
      <t>Prenosný hasiaci prístroj CO</t>
    </r>
    <r>
      <rPr>
        <sz val="7"/>
        <color rgb="FF000000"/>
        <rFont val="Times New Roman"/>
        <family val="1"/>
        <charset val="238"/>
      </rPr>
      <t xml:space="preserve">2 </t>
    </r>
    <r>
      <rPr>
        <sz val="11"/>
        <color rgb="FF000000"/>
        <rFont val="Times New Roman"/>
        <family val="1"/>
        <charset val="238"/>
      </rPr>
      <t xml:space="preserve">5 kg </t>
    </r>
  </si>
  <si>
    <t xml:space="preserve">5S KT </t>
  </si>
  <si>
    <t xml:space="preserve">29,00 </t>
  </si>
  <si>
    <t xml:space="preserve">34,80 </t>
  </si>
  <si>
    <t>2 853,60</t>
  </si>
  <si>
    <t xml:space="preserve">Hasiaci prístroj práškový do
motorového vozidla 1 kg </t>
  </si>
  <si>
    <t xml:space="preserve">P1Če </t>
  </si>
  <si>
    <t xml:space="preserve">6,90 </t>
  </si>
  <si>
    <t xml:space="preserve">8,28 </t>
  </si>
  <si>
    <t>1 010,16</t>
  </si>
  <si>
    <t xml:space="preserve">Hasiaci prístroj práškový do
motorového vozidla 2 kg </t>
  </si>
  <si>
    <t xml:space="preserve">P2Če </t>
  </si>
  <si>
    <t xml:space="preserve">9,90 </t>
  </si>
  <si>
    <t xml:space="preserve">11,88 </t>
  </si>
  <si>
    <t>1 912,68</t>
  </si>
  <si>
    <t xml:space="preserve">Hasiaci prístroj práškový do
motorového vozidla 6 kg </t>
  </si>
  <si>
    <t xml:space="preserve">21,90 </t>
  </si>
  <si>
    <t xml:space="preserve">26,28 </t>
  </si>
  <si>
    <t>15 137,28</t>
  </si>
  <si>
    <t xml:space="preserve">Prenosný hasiaci prístroj halónový 2 kg </t>
  </si>
  <si>
    <t xml:space="preserve">T 2 Fe </t>
  </si>
  <si>
    <t xml:space="preserve">139,00 </t>
  </si>
  <si>
    <t xml:space="preserve">166,80 </t>
  </si>
  <si>
    <t>5 170,80</t>
  </si>
  <si>
    <t xml:space="preserve">Prenosný hasiaci prístroj halónový 4 kg </t>
  </si>
  <si>
    <t xml:space="preserve">T 4 Fe </t>
  </si>
  <si>
    <t xml:space="preserve">210,00 </t>
  </si>
  <si>
    <t xml:space="preserve">252,00 </t>
  </si>
  <si>
    <t>5 796,00</t>
  </si>
  <si>
    <t xml:space="preserve">SPOLU Eur </t>
  </si>
  <si>
    <t>42 410,04</t>
  </si>
  <si>
    <t xml:space="preserve">P. č. </t>
  </si>
  <si>
    <t>Cena za kus bez
DPH v Eur</t>
  </si>
  <si>
    <t>Cena za kus
s DPH v Eur</t>
  </si>
  <si>
    <t>Cena celkom
s DPH v Eur</t>
  </si>
  <si>
    <t>Prilepiť Špeciálne a Operácia Sčítanie/Násobenie</t>
  </si>
  <si>
    <t xml:space="preserve">Interné číslo </t>
  </si>
  <si>
    <t xml:space="preserve">Dod.čís.faktúry </t>
  </si>
  <si>
    <t xml:space="preserve">Číslo objednávky / Zmluvy </t>
  </si>
  <si>
    <t xml:space="preserve">Predmet fakturácie </t>
  </si>
  <si>
    <t xml:space="preserve">Cena celkom s DPH </t>
  </si>
  <si>
    <t xml:space="preserve">Dodávateľ </t>
  </si>
  <si>
    <t xml:space="preserve">IČO </t>
  </si>
  <si>
    <t xml:space="preserve">Ulica </t>
  </si>
  <si>
    <t xml:space="preserve">PSČ </t>
  </si>
  <si>
    <t xml:space="preserve">Mesto </t>
  </si>
  <si>
    <t>Dátum
úhrady</t>
  </si>
  <si>
    <t xml:space="preserve">nafta Ivanská </t>
  </si>
  <si>
    <t xml:space="preserve">OMV SLOVENSKO, S.R.O. </t>
  </si>
  <si>
    <t xml:space="preserve">Einsteinova 25 </t>
  </si>
  <si>
    <t xml:space="preserve">67-50-21,OT/2021-103 </t>
  </si>
  <si>
    <t xml:space="preserve">kyselina soľná, hydroxid sodný </t>
  </si>
  <si>
    <t xml:space="preserve">BRENNTAG SLOVAKIA s.r.o </t>
  </si>
  <si>
    <t xml:space="preserve">Glejovka 15 </t>
  </si>
  <si>
    <t xml:space="preserve">Pezinok </t>
  </si>
  <si>
    <t xml:space="preserve">nafta </t>
  </si>
  <si>
    <t xml:space="preserve">nafta Zevo </t>
  </si>
  <si>
    <t xml:space="preserve">30-40-21, VOT/2021-282 </t>
  </si>
  <si>
    <t xml:space="preserve">alternátor Iveco </t>
  </si>
  <si>
    <t xml:space="preserve">MARI CARS S.R.O. </t>
  </si>
  <si>
    <t xml:space="preserve">Železničiarska 23 </t>
  </si>
  <si>
    <t xml:space="preserve">Zohor </t>
  </si>
  <si>
    <t xml:space="preserve">VOT/2021-262 </t>
  </si>
  <si>
    <t xml:space="preserve">čerpadlo </t>
  </si>
  <si>
    <t xml:space="preserve">JANRENT s.r.o. </t>
  </si>
  <si>
    <t xml:space="preserve">Vietnamská 25/A </t>
  </si>
  <si>
    <t xml:space="preserve">51-10-20, VOT/2021-188 </t>
  </si>
  <si>
    <t xml:space="preserve">obuv členková </t>
  </si>
  <si>
    <t xml:space="preserve">KORAKO PLUS, S.R.O. </t>
  </si>
  <si>
    <t xml:space="preserve">Bielická 369 </t>
  </si>
  <si>
    <t xml:space="preserve">Partizánske </t>
  </si>
  <si>
    <t xml:space="preserve">33-50-20, OT/2021-116 </t>
  </si>
  <si>
    <t xml:space="preserve">odškvarovací piest </t>
  </si>
  <si>
    <t xml:space="preserve">DIAGO SF s.r.o. </t>
  </si>
  <si>
    <t xml:space="preserve">Železničná 7 </t>
  </si>
  <si>
    <t xml:space="preserve">Brezno </t>
  </si>
  <si>
    <t xml:space="preserve">41-10-21, VOT/2021-311 </t>
  </si>
  <si>
    <t xml:space="preserve">tonery </t>
  </si>
  <si>
    <t xml:space="preserve">JURIGA,S.R.O. </t>
  </si>
  <si>
    <t xml:space="preserve">Gercenova 3 </t>
  </si>
  <si>
    <t xml:space="preserve">24-50-21, OT/2021-122 </t>
  </si>
  <si>
    <t xml:space="preserve">čpavková voda </t>
  </si>
  <si>
    <t xml:space="preserve">ROPA GROUP S.R.O. </t>
  </si>
  <si>
    <t xml:space="preserve">Prístavná 10 </t>
  </si>
  <si>
    <t xml:space="preserve">VOT/2021-315 </t>
  </si>
  <si>
    <t xml:space="preserve">polyfúzna zváračka na plast </t>
  </si>
  <si>
    <t xml:space="preserve">LIBERTE SLOVAKIA,S.R.O. </t>
  </si>
  <si>
    <t xml:space="preserve">Súťažná 14 </t>
  </si>
  <si>
    <t xml:space="preserve">VOT/2021-312 </t>
  </si>
  <si>
    <t xml:space="preserve">hydraulický filter </t>
  </si>
  <si>
    <t xml:space="preserve">WIMMERPLUS,S.R.O. </t>
  </si>
  <si>
    <t xml:space="preserve">Veľkoblahovská 68/25 </t>
  </si>
  <si>
    <t xml:space="preserve">34-40-21, VOT/2021-280, 289 </t>
  </si>
  <si>
    <t xml:space="preserve">tlak.spínač lopaty </t>
  </si>
  <si>
    <t xml:space="preserve">AK TECHNIK, s.r.o. </t>
  </si>
  <si>
    <t xml:space="preserve">Ružindolská 19 </t>
  </si>
  <si>
    <t xml:space="preserve">67-50-21, OT/2021-103 </t>
  </si>
  <si>
    <t xml:space="preserve">kyselina soľná technická </t>
  </si>
  <si>
    <t xml:space="preserve">34-40-21, VOT/2021-267,300 </t>
  </si>
  <si>
    <t xml:space="preserve">ventil pákový </t>
  </si>
  <si>
    <t xml:space="preserve">2021-66, VOT/2021-285 </t>
  </si>
  <si>
    <t xml:space="preserve">havarijná súprava pre únik kvapaliny </t>
  </si>
  <si>
    <t xml:space="preserve">HAPPY END S.R.O. </t>
  </si>
  <si>
    <t xml:space="preserve">Bratislavská 83 </t>
  </si>
  <si>
    <t xml:space="preserve">VOT/2021-306 </t>
  </si>
  <si>
    <t xml:space="preserve">montážne schodíky, 3 stupne </t>
  </si>
  <si>
    <t xml:space="preserve">KAISER + KRAFT, S.R.O. </t>
  </si>
  <si>
    <t xml:space="preserve">Štúrova 71/A </t>
  </si>
  <si>
    <t xml:space="preserve">67-50-21, OT/2021-126 </t>
  </si>
  <si>
    <t xml:space="preserve">OT/2021-114 </t>
  </si>
  <si>
    <t xml:space="preserve">klapka spätná </t>
  </si>
  <si>
    <t xml:space="preserve">EURO-VALVE,S.R.O. </t>
  </si>
  <si>
    <t xml:space="preserve">Mierové námestie 940/1 </t>
  </si>
  <si>
    <t xml:space="preserve">Galanta </t>
  </si>
  <si>
    <t xml:space="preserve">VOT/2021-313 </t>
  </si>
  <si>
    <t xml:space="preserve">licencia Samsung Knox Configure Dynamic Edition </t>
  </si>
  <si>
    <t xml:space="preserve">ASBIS, SK, S.R.O. </t>
  </si>
  <si>
    <t xml:space="preserve">Tuhovská 33 </t>
  </si>
  <si>
    <t xml:space="preserve">VOT/2021-309 </t>
  </si>
  <si>
    <t xml:space="preserve">okuliare ochranné dymové-FOSSA </t>
  </si>
  <si>
    <t xml:space="preserve">BORMIS, S.R.O. </t>
  </si>
  <si>
    <t xml:space="preserve">Krajinská cesta 1175/2A </t>
  </si>
  <si>
    <t xml:space="preserve">OT/2021-125 </t>
  </si>
  <si>
    <t xml:space="preserve">spätná klapka prírubová </t>
  </si>
  <si>
    <t xml:space="preserve">PPA TRADE,S.R.O. </t>
  </si>
  <si>
    <t xml:space="preserve">Vajnorská 137 </t>
  </si>
  <si>
    <t xml:space="preserve">oceľová záchytná vaňa pre cisternové kontajnery </t>
  </si>
  <si>
    <t xml:space="preserve">káva </t>
  </si>
  <si>
    <t xml:space="preserve">KÁVOMATY S.R.O. </t>
  </si>
  <si>
    <t xml:space="preserve">Kežmarok </t>
  </si>
  <si>
    <t xml:space="preserve">34-40-21, VOT/2021-280/307/323 </t>
  </si>
  <si>
    <t xml:space="preserve">čap piestu </t>
  </si>
  <si>
    <t xml:space="preserve">62-40-21, VOT/2021-325 </t>
  </si>
  <si>
    <t xml:space="preserve">olej hydraulický </t>
  </si>
  <si>
    <t xml:space="preserve">PARAPETROL A.S. </t>
  </si>
  <si>
    <t xml:space="preserve">Štefánikova 15 </t>
  </si>
  <si>
    <t xml:space="preserve">24-50-21, OT/2021-133 </t>
  </si>
  <si>
    <t xml:space="preserve">VOT/2021-274 </t>
  </si>
  <si>
    <t xml:space="preserve">brúska </t>
  </si>
  <si>
    <t xml:space="preserve">REPO Humenné ,s.r.o </t>
  </si>
  <si>
    <t xml:space="preserve">Śevčenková 10 </t>
  </si>
  <si>
    <t xml:space="preserve">Humenné </t>
  </si>
  <si>
    <t xml:space="preserve">VOT/2021-317 </t>
  </si>
  <si>
    <t xml:space="preserve">taška na rameno </t>
  </si>
  <si>
    <t xml:space="preserve">REPRE,s.r.o </t>
  </si>
  <si>
    <t xml:space="preserve">Vlčie hrdlo 61 </t>
  </si>
  <si>
    <t xml:space="preserve">VOT/2021-266 </t>
  </si>
  <si>
    <t xml:space="preserve">zváracia plachta HERCULES </t>
  </si>
  <si>
    <t xml:space="preserve">BILLIK,S.R.O. </t>
  </si>
  <si>
    <t xml:space="preserve">Výčapy-Opatovce 144 </t>
  </si>
  <si>
    <t xml:space="preserve">Výčapy - Opatovce </t>
  </si>
  <si>
    <t xml:space="preserve">7-55-21, VOT/2021-222 </t>
  </si>
  <si>
    <t xml:space="preserve">uhlová brúska </t>
  </si>
  <si>
    <t xml:space="preserve">FERART S.R.O. </t>
  </si>
  <si>
    <t xml:space="preserve">Nová Rožňavská 3 </t>
  </si>
  <si>
    <t xml:space="preserve">30-40-21, VOT/2021-324 </t>
  </si>
  <si>
    <t xml:space="preserve">spona vlnovca výfuku </t>
  </si>
  <si>
    <t xml:space="preserve">brúska stolová </t>
  </si>
  <si>
    <t xml:space="preserve">7-55-21, VOT/2021-61 </t>
  </si>
  <si>
    <t xml:space="preserve">OT/2021-107 </t>
  </si>
  <si>
    <t xml:space="preserve">difúzor TD 02 </t>
  </si>
  <si>
    <t xml:space="preserve">INDUSTRY s.r.o. </t>
  </si>
  <si>
    <t xml:space="preserve">Bratislavská 79 </t>
  </si>
  <si>
    <t xml:space="preserve">OT/2021-120 </t>
  </si>
  <si>
    <t xml:space="preserve">reťaz očková špeciálna </t>
  </si>
  <si>
    <t xml:space="preserve">OT/2021-49 </t>
  </si>
  <si>
    <t xml:space="preserve">koleso ozubené </t>
  </si>
  <si>
    <t xml:space="preserve">záchytná vaňa </t>
  </si>
  <si>
    <t xml:space="preserve">34-40-21, VOT/2021-244/252 </t>
  </si>
  <si>
    <t xml:space="preserve">snímač koncový Rossi </t>
  </si>
  <si>
    <t xml:space="preserve">34-40-21, VOT/2021-252 </t>
  </si>
  <si>
    <t xml:space="preserve">magn spojka hydr.čerp. Faun </t>
  </si>
  <si>
    <t xml:space="preserve">52-10-20, VOT/2021-191 </t>
  </si>
  <si>
    <t xml:space="preserve">preforovaný papier </t>
  </si>
  <si>
    <t xml:space="preserve">LAMITEC, S.R.O. </t>
  </si>
  <si>
    <t xml:space="preserve">Pestovateľská 9 </t>
  </si>
  <si>
    <t xml:space="preserve">OT/2021-132 </t>
  </si>
  <si>
    <t xml:space="preserve">vzduchotechnická hadica </t>
  </si>
  <si>
    <t xml:space="preserve">GUMEX SK S.R.O. </t>
  </si>
  <si>
    <t xml:space="preserve">Stará Ivanská cesta 1E </t>
  </si>
  <si>
    <t xml:space="preserve">oceľová záchytná vaňa </t>
  </si>
  <si>
    <t xml:space="preserve">hliníkový príložný rebrík </t>
  </si>
  <si>
    <t xml:space="preserve">OT/2021-119 </t>
  </si>
  <si>
    <t xml:space="preserve">tlak.maznička samočinná </t>
  </si>
  <si>
    <t xml:space="preserve">IKEMA,S.R.O. </t>
  </si>
  <si>
    <t xml:space="preserve">Tabaková 2 </t>
  </si>
  <si>
    <t xml:space="preserve">Bernolákovo </t>
  </si>
  <si>
    <t xml:space="preserve">VOT20200498 </t>
  </si>
  <si>
    <t xml:space="preserve">rozvádzač hydrauliky </t>
  </si>
  <si>
    <t xml:space="preserve">KOBIT-SK s.r.o. </t>
  </si>
  <si>
    <t xml:space="preserve">M.R.Štefánika 2970/48 </t>
  </si>
  <si>
    <t xml:space="preserve">Dolný Kubín </t>
  </si>
  <si>
    <t xml:space="preserve">VOT/2021-331 </t>
  </si>
  <si>
    <t xml:space="preserve">aku svorky </t>
  </si>
  <si>
    <t xml:space="preserve">RECA SLOVENSKO S.R.O. </t>
  </si>
  <si>
    <t xml:space="preserve">Vajnorská 134/B </t>
  </si>
  <si>
    <t xml:space="preserve">62-40-21, VOT/2021-330 </t>
  </si>
  <si>
    <t xml:space="preserve">Carline autošampón </t>
  </si>
  <si>
    <t xml:space="preserve">62-40-21, VOT/2021-284 </t>
  </si>
  <si>
    <t xml:space="preserve">VOT/2021-304 </t>
  </si>
  <si>
    <t xml:space="preserve">mikrovláknový filtračný element </t>
  </si>
  <si>
    <t xml:space="preserve">SCHMACHTL SK, spol.s.r.o. </t>
  </si>
  <si>
    <t xml:space="preserve">Valchárska 3 </t>
  </si>
  <si>
    <t xml:space="preserve">VOT/2021-297 </t>
  </si>
  <si>
    <t xml:space="preserve">sada skrutkovačov </t>
  </si>
  <si>
    <t xml:space="preserve">LP NUTRITION,S.R.O </t>
  </si>
  <si>
    <t xml:space="preserve">J. Kollára 362/1 </t>
  </si>
  <si>
    <t xml:space="preserve">42-10-21, VOT/2021-329 </t>
  </si>
  <si>
    <t xml:space="preserve">Samsung G525 Galaxy </t>
  </si>
  <si>
    <t xml:space="preserve">IRDISTRIBUTION, A.S. </t>
  </si>
  <si>
    <t xml:space="preserve">Ivanská cesta 3421/65 </t>
  </si>
  <si>
    <t xml:space="preserve">VOT/2021-338 </t>
  </si>
  <si>
    <t xml:space="preserve">plast.nádoba na BIOodpad </t>
  </si>
  <si>
    <t xml:space="preserve">ELKOPLAST Slovakia s.r.o. </t>
  </si>
  <si>
    <t xml:space="preserve">Partizánska 493/80 </t>
  </si>
  <si>
    <t xml:space="preserve">Trenčianske Teplice </t>
  </si>
  <si>
    <t xml:space="preserve">24-50-21, OT/2021-139 </t>
  </si>
  <si>
    <t xml:space="preserve">OT/2021-129 </t>
  </si>
  <si>
    <t xml:space="preserve">redukčný ventil </t>
  </si>
  <si>
    <t xml:space="preserve">VOT/2021-260 </t>
  </si>
  <si>
    <t xml:space="preserve">hliníkové schodíky </t>
  </si>
  <si>
    <t xml:space="preserve">B2B Partner s.r.o. </t>
  </si>
  <si>
    <t xml:space="preserve">Śulekova 2 </t>
  </si>
  <si>
    <t xml:space="preserve">26-10-21, VOT/2021-345 </t>
  </si>
  <si>
    <t xml:space="preserve">HP color laserjet </t>
  </si>
  <si>
    <t xml:space="preserve">Martin Gall - MG COMP </t>
  </si>
  <si>
    <t xml:space="preserve">Šmeralova 23 </t>
  </si>
  <si>
    <t xml:space="preserve">VOT/2021-347 </t>
  </si>
  <si>
    <t xml:space="preserve">sieťové prvky </t>
  </si>
  <si>
    <t xml:space="preserve">PC BUSINESS,S.R.O. </t>
  </si>
  <si>
    <t xml:space="preserve">Čečinová 31 </t>
  </si>
  <si>
    <t xml:space="preserve">VOT/2021-351 </t>
  </si>
  <si>
    <t xml:space="preserve">konektor Keystone </t>
  </si>
  <si>
    <t xml:space="preserve">VOT/2021-320 </t>
  </si>
  <si>
    <t xml:space="preserve">AdBlue </t>
  </si>
  <si>
    <t xml:space="preserve">zmršťovacia hadica </t>
  </si>
  <si>
    <t xml:space="preserve">OT/2021-121 </t>
  </si>
  <si>
    <t xml:space="preserve">filtračná sviečka </t>
  </si>
  <si>
    <t xml:space="preserve">TATRAFILTER, s.r.o. </t>
  </si>
  <si>
    <t xml:space="preserve">Štúrova 288/67 </t>
  </si>
  <si>
    <t xml:space="preserve">Svit </t>
  </si>
  <si>
    <t xml:space="preserve">VOT/2021-339 </t>
  </si>
  <si>
    <t xml:space="preserve">spojovací materiál </t>
  </si>
  <si>
    <t xml:space="preserve">J.K.SCHRAUBEN, Ján Kolárik </t>
  </si>
  <si>
    <t xml:space="preserve">Dunajská 48 </t>
  </si>
  <si>
    <t xml:space="preserve">Tomášov </t>
  </si>
  <si>
    <t xml:space="preserve">VOT/2021-342 </t>
  </si>
  <si>
    <t xml:space="preserve">hák TR.8 </t>
  </si>
  <si>
    <t xml:space="preserve">LANAP SLOVAKIA s.r.o. </t>
  </si>
  <si>
    <t xml:space="preserve">Hrošťáky 292/34 </t>
  </si>
  <si>
    <t xml:space="preserve">Dolná Krupá </t>
  </si>
  <si>
    <t xml:space="preserve">VOT/2021-346 </t>
  </si>
  <si>
    <t xml:space="preserve">boxy </t>
  </si>
  <si>
    <t xml:space="preserve">EMPORO s.r.o. </t>
  </si>
  <si>
    <t xml:space="preserve">Lazaretská 8 </t>
  </si>
  <si>
    <t xml:space="preserve">VOT/2021-337 </t>
  </si>
  <si>
    <t xml:space="preserve">výplatné pásky </t>
  </si>
  <si>
    <t xml:space="preserve">NEXT FORM, SPOL. S R.O. </t>
  </si>
  <si>
    <t xml:space="preserve">Priehradná 3 </t>
  </si>
  <si>
    <t xml:space="preserve">68-10-14 </t>
  </si>
  <si>
    <t xml:space="preserve">PHL 07/2021 </t>
  </si>
  <si>
    <t xml:space="preserve">VOT/2021-336 </t>
  </si>
  <si>
    <t xml:space="preserve">píla kotúčová </t>
  </si>
  <si>
    <t xml:space="preserve">BUCHANEC JAN,ING. TECHNIK </t>
  </si>
  <si>
    <t xml:space="preserve">Jesenského 14 </t>
  </si>
  <si>
    <t xml:space="preserve">Martin </t>
  </si>
  <si>
    <t xml:space="preserve">78-10-20 </t>
  </si>
  <si>
    <t xml:space="preserve">Stráž.služba 05/21 </t>
  </si>
  <si>
    <t xml:space="preserve">SHIELD,S.R.O. </t>
  </si>
  <si>
    <t xml:space="preserve">Ľudovíta Štúra 70 </t>
  </si>
  <si>
    <t xml:space="preserve">Michalovce </t>
  </si>
  <si>
    <t xml:space="preserve">VOS/2021-125 </t>
  </si>
  <si>
    <t xml:space="preserve">Vypracovanie projektu PO </t>
  </si>
  <si>
    <t xml:space="preserve">KAPINAY TIMOTEJ ING.-FIRE SPEC </t>
  </si>
  <si>
    <t xml:space="preserve">Rúbanisko III 2907/43 </t>
  </si>
  <si>
    <t xml:space="preserve">Lučenec </t>
  </si>
  <si>
    <t xml:space="preserve">60-10-20 </t>
  </si>
  <si>
    <t xml:space="preserve">Mobil 05/21 </t>
  </si>
  <si>
    <t xml:space="preserve">O2 SLOVAKIA,S.R.O. </t>
  </si>
  <si>
    <t xml:space="preserve">Einsteinova 24 </t>
  </si>
  <si>
    <t xml:space="preserve">42-10-20,OS/2021-82 </t>
  </si>
  <si>
    <t xml:space="preserve">Prehliadka PZ,skúška horákov,asistencia </t>
  </si>
  <si>
    <t xml:space="preserve">DAIKON,S.R.O. </t>
  </si>
  <si>
    <t xml:space="preserve">Tešedíkovo 78 </t>
  </si>
  <si>
    <t xml:space="preserve">Tešedíkovo </t>
  </si>
  <si>
    <t xml:space="preserve">Z 145-10-20 </t>
  </si>
  <si>
    <t xml:space="preserve">Elek.ener. 05/21 </t>
  </si>
  <si>
    <t xml:space="preserve">SSE </t>
  </si>
  <si>
    <t xml:space="preserve">Pri Rajčianke 8591/4B </t>
  </si>
  <si>
    <t xml:space="preserve">83-10-20 </t>
  </si>
  <si>
    <t xml:space="preserve">Priame hlasové služby 06/21 </t>
  </si>
  <si>
    <t xml:space="preserve">SWAN,A.S. </t>
  </si>
  <si>
    <t xml:space="preserve">Landererova 12 </t>
  </si>
  <si>
    <t xml:space="preserve">Z 01-50-15 </t>
  </si>
  <si>
    <t xml:space="preserve">Kontrola SHZ 06/21 </t>
  </si>
  <si>
    <t xml:space="preserve">PYRONOVA IS SLOVAKIA,S.R.O. </t>
  </si>
  <si>
    <t xml:space="preserve">Landererova 8 </t>
  </si>
  <si>
    <t xml:space="preserve">40-40-21 </t>
  </si>
  <si>
    <t xml:space="preserve">Pneuservis 06/21 </t>
  </si>
  <si>
    <t xml:space="preserve">A.R.S.,S.R.O. </t>
  </si>
  <si>
    <t xml:space="preserve">Medený Hámor 4 </t>
  </si>
  <si>
    <t xml:space="preserve">Z 15-50-18 </t>
  </si>
  <si>
    <t xml:space="preserve">Servis frekv.meničov 2.Q.2021 </t>
  </si>
  <si>
    <t xml:space="preserve">SCHNEIDER ELECTRIC SLOVAKIA </t>
  </si>
  <si>
    <t xml:space="preserve">Karadžičová 16 </t>
  </si>
  <si>
    <t xml:space="preserve">31-50-20,OS/2021-46 </t>
  </si>
  <si>
    <t xml:space="preserve">Pravidelný profylaktický servis RS turbogenerátora </t>
  </si>
  <si>
    <t xml:space="preserve">SAT s.r.o. </t>
  </si>
  <si>
    <t xml:space="preserve">Lamačská cesta 3/A </t>
  </si>
  <si>
    <t xml:space="preserve">19-50-10 </t>
  </si>
  <si>
    <t xml:space="preserve">Nájom plyn.fliaš 06/21 </t>
  </si>
  <si>
    <t xml:space="preserve">LINDE GAS S.R.O. </t>
  </si>
  <si>
    <t xml:space="preserve">Tuhovská 3 </t>
  </si>
  <si>
    <t xml:space="preserve">Z 16-10-11 </t>
  </si>
  <si>
    <t xml:space="preserve">Miner.voda 06/21 </t>
  </si>
  <si>
    <t xml:space="preserve">AQUA PRO EUROPE, a.s. </t>
  </si>
  <si>
    <t xml:space="preserve">Pod Furčou 7 </t>
  </si>
  <si>
    <t xml:space="preserve">Košice - Staré Mesto </t>
  </si>
  <si>
    <t xml:space="preserve">Dezinfekcia dávkovača 3.Q.2021 </t>
  </si>
  <si>
    <t xml:space="preserve">88-10-20,VOS/2021-206 </t>
  </si>
  <si>
    <t xml:space="preserve">BL738RT,servis </t>
  </si>
  <si>
    <t xml:space="preserve">AUTO-IMPEX SPOL. S.R.O. </t>
  </si>
  <si>
    <t xml:space="preserve">Vlčie hrdlo 68 </t>
  </si>
  <si>
    <t xml:space="preserve">148-10-20 </t>
  </si>
  <si>
    <t xml:space="preserve">Právne služby </t>
  </si>
  <si>
    <t xml:space="preserve">ADVOKATSKA KANCELARIA DUSEK </t>
  </si>
  <si>
    <t xml:space="preserve">Staré Grunty 162 </t>
  </si>
  <si>
    <t xml:space="preserve">1-13-21 </t>
  </si>
  <si>
    <t xml:space="preserve">Drobný stavebný odpad 06/21 </t>
  </si>
  <si>
    <t xml:space="preserve">A-Z STAV,S.R.O. </t>
  </si>
  <si>
    <t xml:space="preserve">Biskupická 36 A </t>
  </si>
  <si>
    <t xml:space="preserve">Z 31-50-06 </t>
  </si>
  <si>
    <t xml:space="preserve">Profyl.kontrola 2.Q.2021 </t>
  </si>
  <si>
    <t xml:space="preserve">ENVITECH,S.R.O. </t>
  </si>
  <si>
    <t xml:space="preserve">Janka Kráľa 16 </t>
  </si>
  <si>
    <t xml:space="preserve">3-50-20,VOS/2021-58 </t>
  </si>
  <si>
    <t xml:space="preserve">Monitoring kvality podz.vody r.2021 </t>
  </si>
  <si>
    <t xml:space="preserve">GEOTEST BRATISLAVA SPOL.S.R.O. </t>
  </si>
  <si>
    <t xml:space="preserve">Stavbárska 27, P.O.Box 4 </t>
  </si>
  <si>
    <t xml:space="preserve">Z 07-50-19 </t>
  </si>
  <si>
    <t xml:space="preserve">Popol a škvára 06/21 </t>
  </si>
  <si>
    <t xml:space="preserve">FCC SLOVENSKO,S.R.O. </t>
  </si>
  <si>
    <t xml:space="preserve">Bratislavská 18 </t>
  </si>
  <si>
    <t xml:space="preserve">OS/2021-83 </t>
  </si>
  <si>
    <t xml:space="preserve">Diagnostika turbogenerátora TG1 </t>
  </si>
  <si>
    <t xml:space="preserve">SIEMENS ENERGY,S.R.O. </t>
  </si>
  <si>
    <t xml:space="preserve">45-10-21 </t>
  </si>
  <si>
    <t xml:space="preserve">Program.služby 06/21 </t>
  </si>
  <si>
    <t xml:space="preserve">MICHALEK PETER,ING. </t>
  </si>
  <si>
    <t xml:space="preserve">Čiližská 24 </t>
  </si>
  <si>
    <t xml:space="preserve">Z 16-10-17 </t>
  </si>
  <si>
    <t xml:space="preserve">DATA SIM karty 07/21 </t>
  </si>
  <si>
    <t xml:space="preserve">71-10-20 </t>
  </si>
  <si>
    <t xml:space="preserve">Právne služby 04-05/21 </t>
  </si>
  <si>
    <t xml:space="preserve">WHITE&amp;CASE,S.R.O. </t>
  </si>
  <si>
    <t xml:space="preserve">Hlavné námestie 5 </t>
  </si>
  <si>
    <t xml:space="preserve">12-40-21,VOS/2021-269 </t>
  </si>
  <si>
    <t xml:space="preserve">BL152CV,čel.sklo </t>
  </si>
  <si>
    <t xml:space="preserve">EUROP-AUTOSKLO BA,S.R.O. </t>
  </si>
  <si>
    <t xml:space="preserve">Ivanská cesta 10 </t>
  </si>
  <si>
    <t xml:space="preserve">141-10-20 </t>
  </si>
  <si>
    <t xml:space="preserve">PHM-techn.podpora 07/21 </t>
  </si>
  <si>
    <t xml:space="preserve">Q4U,S.R.O. </t>
  </si>
  <si>
    <t xml:space="preserve">Podhájska 636 </t>
  </si>
  <si>
    <t xml:space="preserve">Matúškovo </t>
  </si>
  <si>
    <t xml:space="preserve">4-50-09 </t>
  </si>
  <si>
    <t xml:space="preserve">Techn.pomoc 06/21 </t>
  </si>
  <si>
    <t xml:space="preserve">5-50-20 </t>
  </si>
  <si>
    <t xml:space="preserve">Tuhý odpad 06/21 </t>
  </si>
  <si>
    <t xml:space="preserve">33-50-21 </t>
  </si>
  <si>
    <t xml:space="preserve">EBA,S.R.O </t>
  </si>
  <si>
    <t xml:space="preserve">Rusovská cesta 1 </t>
  </si>
  <si>
    <t xml:space="preserve">OS/2021-89 </t>
  </si>
  <si>
    <t xml:space="preserve">Oprava mostového žeriavu </t>
  </si>
  <si>
    <t xml:space="preserve">BAROMA,S.R.O. </t>
  </si>
  <si>
    <t xml:space="preserve">Humenské nám. 8 </t>
  </si>
  <si>
    <t xml:space="preserve">Kontrola SHZ 07/21 </t>
  </si>
  <si>
    <t xml:space="preserve">126-10-20 </t>
  </si>
  <si>
    <t xml:space="preserve">Služby BOZP,OPP,CO,PZS,ADR 06/21 </t>
  </si>
  <si>
    <t xml:space="preserve">BOZPO s.r.o. </t>
  </si>
  <si>
    <t xml:space="preserve">Ciglianska cesta 3C </t>
  </si>
  <si>
    <t xml:space="preserve">61-42-21 </t>
  </si>
  <si>
    <t xml:space="preserve">Čistenie,dezinfekcia zber.nádob 06/21 </t>
  </si>
  <si>
    <t xml:space="preserve">SWM GROUP A.S. </t>
  </si>
  <si>
    <t xml:space="preserve">Rastočná 8626 </t>
  </si>
  <si>
    <t xml:space="preserve">88-10-20,VOS/2021-270 </t>
  </si>
  <si>
    <t xml:space="preserve">BA212MD,servis </t>
  </si>
  <si>
    <t xml:space="preserve">88-10-20,VOS/2021-261 </t>
  </si>
  <si>
    <t xml:space="preserve">Právne služby 06/21 </t>
  </si>
  <si>
    <t xml:space="preserve">VOS/2021-257 </t>
  </si>
  <si>
    <t xml:space="preserve">Profylaktika tlačiarní </t>
  </si>
  <si>
    <t xml:space="preserve">RESIST SPOL. S.R.O. </t>
  </si>
  <si>
    <t xml:space="preserve">Záhradná 1397/32 </t>
  </si>
  <si>
    <t xml:space="preserve">Servis zariadenia OOP 06/21 </t>
  </si>
  <si>
    <t xml:space="preserve">Z 08-10-16 </t>
  </si>
  <si>
    <t xml:space="preserve">Pitný režim 06/21 </t>
  </si>
  <si>
    <t xml:space="preserve">Z 02-10-20 </t>
  </si>
  <si>
    <t xml:space="preserve">Internet a virtualizácia 07/21 </t>
  </si>
  <si>
    <t xml:space="preserve">HLAVNE MESTO SR BRATISLAVA </t>
  </si>
  <si>
    <t xml:space="preserve">Primaciálne nám.1 </t>
  </si>
  <si>
    <t xml:space="preserve">Pneuservis 07/21 </t>
  </si>
  <si>
    <t xml:space="preserve">26-50-04 </t>
  </si>
  <si>
    <t xml:space="preserve">Servis ZMaR 06/21 </t>
  </si>
  <si>
    <t xml:space="preserve">Z 21-50-06 </t>
  </si>
  <si>
    <t xml:space="preserve">Analýzy-odpadová voda </t>
  </si>
  <si>
    <t xml:space="preserve">EUROFINS ENVIRONMENT TESTING </t>
  </si>
  <si>
    <t xml:space="preserve">Robotnícka 820/36 </t>
  </si>
  <si>
    <t xml:space="preserve">Turčianske Teplice </t>
  </si>
  <si>
    <t xml:space="preserve">Z 05-20-05 </t>
  </si>
  <si>
    <t xml:space="preserve">Servis umýv.stôl </t>
  </si>
  <si>
    <t xml:space="preserve">NCH SLOVAKIA s.r.o. </t>
  </si>
  <si>
    <t xml:space="preserve">Drieňova 34 </t>
  </si>
  <si>
    <t xml:space="preserve">VOS/2021-304 </t>
  </si>
  <si>
    <t xml:space="preserve">Oprava rádiostaníc DP2400 </t>
  </si>
  <si>
    <t xml:space="preserve">RASCO S.R.O. </t>
  </si>
  <si>
    <t xml:space="preserve">VOS/2021-301 </t>
  </si>
  <si>
    <t xml:space="preserve">Servis výdajníka vody </t>
  </si>
  <si>
    <t xml:space="preserve">VOS/2021-254 </t>
  </si>
  <si>
    <t xml:space="preserve">Overenie analyzátorov dychu+certifikát </t>
  </si>
  <si>
    <t xml:space="preserve">SLOVENSKA LEGALNA METROLOGIA </t>
  </si>
  <si>
    <t xml:space="preserve">Hviezdoslavova 31 </t>
  </si>
  <si>
    <t xml:space="preserve">141-10-20,VOS/2021-262 </t>
  </si>
  <si>
    <t xml:space="preserve">Prepojenie SW X Station/Softip PHM monitoring </t>
  </si>
  <si>
    <t xml:space="preserve">65-13-21 </t>
  </si>
  <si>
    <t xml:space="preserve">BRO 06/21 </t>
  </si>
  <si>
    <t xml:space="preserve">66-10-21 </t>
  </si>
  <si>
    <t xml:space="preserve">APS-mesačný poplatok 06/21 </t>
  </si>
  <si>
    <t xml:space="preserve">GRECKO PETER - RYS </t>
  </si>
  <si>
    <t xml:space="preserve">Martinčekova 3 </t>
  </si>
  <si>
    <t xml:space="preserve">VOS/2021-19 </t>
  </si>
  <si>
    <t xml:space="preserve">Prenájom mobilné WC 07/21 </t>
  </si>
  <si>
    <t xml:space="preserve">AKS GROUP,S.R.O. </t>
  </si>
  <si>
    <t xml:space="preserve">Košická 2 </t>
  </si>
  <si>
    <t xml:space="preserve">VOS/2021-133 </t>
  </si>
  <si>
    <t xml:space="preserve">28-50-21 </t>
  </si>
  <si>
    <t xml:space="preserve">Vyčistenie ORL,kanalizácie,filtra </t>
  </si>
  <si>
    <t xml:space="preserve">SEZAKO TRNAVA,S.R.O. </t>
  </si>
  <si>
    <t xml:space="preserve">Orešanská 11 </t>
  </si>
  <si>
    <t xml:space="preserve">OS/2021-85 </t>
  </si>
  <si>
    <t xml:space="preserve">Opak.skúška-mostový žeriav,techn.kontrola MV </t>
  </si>
  <si>
    <t xml:space="preserve">33-10-04 </t>
  </si>
  <si>
    <t xml:space="preserve">APV 3.Q.2021 </t>
  </si>
  <si>
    <t xml:space="preserve">SOFTIP,A.S. </t>
  </si>
  <si>
    <t xml:space="preserve">Krasovského 14 </t>
  </si>
  <si>
    <t xml:space="preserve">84-10-20 </t>
  </si>
  <si>
    <t xml:space="preserve">Stravné 07/21 </t>
  </si>
  <si>
    <t xml:space="preserve">UP DEJEUNER,S.R.O. </t>
  </si>
  <si>
    <t xml:space="preserve">Tomášikova 16529/23D </t>
  </si>
  <si>
    <t xml:space="preserve">VOS/2021-49 </t>
  </si>
  <si>
    <t xml:space="preserve">Prenájom-toaletná kabína (25.-28.týždeň) </t>
  </si>
  <si>
    <t xml:space="preserve">TOI TOI &amp; DIXI, S.R.O. </t>
  </si>
  <si>
    <t xml:space="preserve">Stará Vajnorská 37 </t>
  </si>
  <si>
    <t xml:space="preserve">76-10-20 </t>
  </si>
  <si>
    <t xml:space="preserve">Z 22-10-18 </t>
  </si>
  <si>
    <t xml:space="preserve">Syst.služby 06/21 </t>
  </si>
  <si>
    <t xml:space="preserve">MAGNA ENERGIA a.s. </t>
  </si>
  <si>
    <t xml:space="preserve">Nitrianska 18/7555 </t>
  </si>
  <si>
    <t xml:space="preserve">Piešťany </t>
  </si>
  <si>
    <t xml:space="preserve">VOS/2021-266 </t>
  </si>
  <si>
    <t xml:space="preserve">Firemný deň-kult.vystúpenie </t>
  </si>
  <si>
    <t xml:space="preserve">LATINO CLUB,N.O. </t>
  </si>
  <si>
    <t xml:space="preserve">Lipová 1569/15 </t>
  </si>
  <si>
    <t xml:space="preserve">35-50-20 </t>
  </si>
  <si>
    <t xml:space="preserve">Odborné poradenstvo 06/21 </t>
  </si>
  <si>
    <t xml:space="preserve">FEVAKO, S.R.O. </t>
  </si>
  <si>
    <t xml:space="preserve">Pečnianska 31 </t>
  </si>
  <si>
    <t xml:space="preserve">2021-1 </t>
  </si>
  <si>
    <t xml:space="preserve">BL136CV,odťah vozidla </t>
  </si>
  <si>
    <t xml:space="preserve">ODTAHOVACIA SLUZBA JASLOVSKY </t>
  </si>
  <si>
    <t xml:space="preserve">Ambroseho 13 </t>
  </si>
  <si>
    <t xml:space="preserve">44-10-17 </t>
  </si>
  <si>
    <t xml:space="preserve">Likv.-olej,farby,rozpúšťadlá,detergenty </t>
  </si>
  <si>
    <t xml:space="preserve">ARGUSS,S.R.O. </t>
  </si>
  <si>
    <t xml:space="preserve">Michalská 9 </t>
  </si>
  <si>
    <t xml:space="preserve">VOS/2021-268 </t>
  </si>
  <si>
    <t xml:space="preserve">Prenájom autobusu-zriadenie MOM </t>
  </si>
  <si>
    <t xml:space="preserve">DOPRAVNY PODNIK,A.S. </t>
  </si>
  <si>
    <t xml:space="preserve">Olejkárska 1 </t>
  </si>
  <si>
    <t xml:space="preserve">131-10-20 </t>
  </si>
  <si>
    <t xml:space="preserve">TK+EK vozidiel </t>
  </si>
  <si>
    <t xml:space="preserve">DEKRA SLOVENSKO S.R.O. </t>
  </si>
  <si>
    <t xml:space="preserve">Panónska cesta 47 </t>
  </si>
  <si>
    <t xml:space="preserve">VOS/2021-298 </t>
  </si>
  <si>
    <t xml:space="preserve">Servis tlačiarní AB </t>
  </si>
  <si>
    <t xml:space="preserve">VOS/2021-305 </t>
  </si>
  <si>
    <t xml:space="preserve">Oprava-zlomený stan OLO </t>
  </si>
  <si>
    <t xml:space="preserve">VECO-MONT S.R.O. </t>
  </si>
  <si>
    <t xml:space="preserve">Blatná na Ostrove 567 </t>
  </si>
  <si>
    <t xml:space="preserve">Blatná na Ostrove </t>
  </si>
  <si>
    <t xml:space="preserve">39-13-21, VOS/2021-313 </t>
  </si>
  <si>
    <t xml:space="preserve">Tlač.,grafické služby-leták,vizitky,banner </t>
  </si>
  <si>
    <t xml:space="preserve">BITTNER PRINT, S.R.O. </t>
  </si>
  <si>
    <t xml:space="preserve">Ivanská cesta 2C </t>
  </si>
  <si>
    <t xml:space="preserve">VOS/2021-308 </t>
  </si>
  <si>
    <t xml:space="preserve">Oprava dodávka 2 ks filter+praca </t>
  </si>
  <si>
    <t xml:space="preserve">VOS/2021-265 </t>
  </si>
  <si>
    <t xml:space="preserve">Firemný deň-catering,hry,DJ,stan </t>
  </si>
  <si>
    <t xml:space="preserve">OXO CREATIVE s.r.o. </t>
  </si>
  <si>
    <t xml:space="preserve">Winterova 6852/4B </t>
  </si>
  <si>
    <t xml:space="preserve">Havarijné odčerpanie vody </t>
  </si>
  <si>
    <t xml:space="preserve">VOS/2021-288 </t>
  </si>
  <si>
    <t xml:space="preserve">Rozbor vody z verejného vodovodu </t>
  </si>
  <si>
    <t xml:space="preserve">REG.URAD VER.ZDRAV. </t>
  </si>
  <si>
    <t xml:space="preserve">Ružinovská 8, P.O.BOX 26 </t>
  </si>
  <si>
    <t xml:space="preserve">Z 05-50-18 </t>
  </si>
  <si>
    <t xml:space="preserve">Servis výťah 3.Q.2021 </t>
  </si>
  <si>
    <t xml:space="preserve">OTIS VYTAHY,S.R.O. </t>
  </si>
  <si>
    <t xml:space="preserve">Vajnorská 100/A </t>
  </si>
  <si>
    <t xml:space="preserve">OS/2021-94 </t>
  </si>
  <si>
    <t xml:space="preserve">Oprava elektromotorov </t>
  </si>
  <si>
    <t xml:space="preserve">KOVÁCSOVA ALZBETA </t>
  </si>
  <si>
    <t xml:space="preserve">Čenkovce 105 </t>
  </si>
  <si>
    <t xml:space="preserve">Zlaté Klasy </t>
  </si>
  <si>
    <t xml:space="preserve">Z 54a55-10-19 </t>
  </si>
  <si>
    <t xml:space="preserve">Register partnerov verej.sektora-overenie </t>
  </si>
  <si>
    <t xml:space="preserve">LUKACKA RICHARD, JUDR. </t>
  </si>
  <si>
    <t xml:space="preserve">Sládkovičova 11 </t>
  </si>
  <si>
    <t xml:space="preserve">Zmluva </t>
  </si>
  <si>
    <t xml:space="preserve">Vodné,stočné 07/21 </t>
  </si>
  <si>
    <t xml:space="preserve">BVS, A.S. </t>
  </si>
  <si>
    <t xml:space="preserve">Prešovská 48 </t>
  </si>
  <si>
    <t xml:space="preserve">Z 37-10-05 </t>
  </si>
  <si>
    <t xml:space="preserve">Výmena rohož 07/21 </t>
  </si>
  <si>
    <t xml:space="preserve">CWS - BOCO SLOVENSKO S.R.O. </t>
  </si>
  <si>
    <t xml:space="preserve">Tehelňa 12 </t>
  </si>
  <si>
    <t xml:space="preserve">Z 25-50-08 </t>
  </si>
  <si>
    <t xml:space="preserve">Servis kompresor 07/21 </t>
  </si>
  <si>
    <t xml:space="preserve">INTERKONTAKT,S.R.O. </t>
  </si>
  <si>
    <t xml:space="preserve">Mierová 129 </t>
  </si>
  <si>
    <t xml:space="preserve">VOS/2021-315 </t>
  </si>
  <si>
    <t xml:space="preserve">Inzercia v denníku Nový čas </t>
  </si>
  <si>
    <t xml:space="preserve">FPD MEDIA,A.S. </t>
  </si>
  <si>
    <t xml:space="preserve">Palisády 29/A </t>
  </si>
  <si>
    <t xml:space="preserve">111-10-20 </t>
  </si>
  <si>
    <t xml:space="preserve">Internet 08/21(ZD Rača) </t>
  </si>
  <si>
    <t xml:space="preserve">ISPER SLOVAKIA,S.R.O. </t>
  </si>
  <si>
    <t xml:space="preserve">Topoľčianska 18 </t>
  </si>
  <si>
    <t xml:space="preserve">VOS20200390 </t>
  </si>
  <si>
    <t xml:space="preserve">Kalk.program AudaPad 07/21 </t>
  </si>
  <si>
    <t xml:space="preserve">AUDATEX SLOVAKIA,S.R.O. </t>
  </si>
  <si>
    <t xml:space="preserve">POLUS TOWER I, Vajnorská 100/A </t>
  </si>
  <si>
    <t xml:space="preserve">5-50-21 </t>
  </si>
  <si>
    <t xml:space="preserve">ČOV 07/21 </t>
  </si>
  <si>
    <t xml:space="preserve">SLOVNAFT,A.S. </t>
  </si>
  <si>
    <t xml:space="preserve">Vlčie hrdlo 1 </t>
  </si>
  <si>
    <t xml:space="preserve">Výmena rohož 04/21 </t>
  </si>
  <si>
    <t xml:space="preserve">VOS/2021-297 </t>
  </si>
  <si>
    <t xml:space="preserve">Výmena autom.závory-ZD </t>
  </si>
  <si>
    <t xml:space="preserve">TRITON ZAVODNA S.R.O. </t>
  </si>
  <si>
    <t xml:space="preserve">Závodná 46 </t>
  </si>
  <si>
    <t xml:space="preserve">Z 39-10-14 </t>
  </si>
  <si>
    <t xml:space="preserve">Distribúcia elek.ener. 07/21 </t>
  </si>
  <si>
    <t xml:space="preserve">ALFA FACILITY MANAGEMENT S.R.O </t>
  </si>
  <si>
    <t xml:space="preserve">Technická 7 </t>
  </si>
  <si>
    <t xml:space="preserve">Z 19-50-18 </t>
  </si>
  <si>
    <t xml:space="preserve">Voda,stočné 07/21 </t>
  </si>
  <si>
    <t xml:space="preserve">OS/2021-93 </t>
  </si>
  <si>
    <t xml:space="preserve">Náter strechy strojovne TG </t>
  </si>
  <si>
    <t xml:space="preserve">SKYMONT s.r.o. </t>
  </si>
  <si>
    <t xml:space="preserve">Botanická 13 </t>
  </si>
  <si>
    <t xml:space="preserve">Z 19-10-12 </t>
  </si>
  <si>
    <t xml:space="preserve">Monitoring médií 07/21 </t>
  </si>
  <si>
    <t xml:space="preserve">SLOVAKIA ONLINE,S.R.O. </t>
  </si>
  <si>
    <t xml:space="preserve">Riazanská 57 </t>
  </si>
  <si>
    <t xml:space="preserve">Zrážky 07/21 </t>
  </si>
  <si>
    <t xml:space="preserve">Z 14-10-16 </t>
  </si>
  <si>
    <t xml:space="preserve">Štvrťročná kontrola HSP </t>
  </si>
  <si>
    <t xml:space="preserve">PROELING,S.R.O. </t>
  </si>
  <si>
    <t xml:space="preserve">Mánesovo nám. 3 </t>
  </si>
  <si>
    <t xml:space="preserve">Drobný stavebný odpad 07/21 </t>
  </si>
  <si>
    <t xml:space="preserve">VOS/2021-317 </t>
  </si>
  <si>
    <t xml:space="preserve">Servis nakladač FUCHS MHL320D </t>
  </si>
  <si>
    <t xml:space="preserve">G-PLANT spol. s r.o. </t>
  </si>
  <si>
    <t xml:space="preserve">Floglova 5 </t>
  </si>
  <si>
    <t xml:space="preserve">Z 21-10-15 </t>
  </si>
  <si>
    <t xml:space="preserve">Web servis 07/21 </t>
  </si>
  <si>
    <t xml:space="preserve">ARTEFACTUM,S.R.O. </t>
  </si>
  <si>
    <t xml:space="preserve">Strieborné jazero 4055 </t>
  </si>
  <si>
    <t xml:space="preserve">Senec </t>
  </si>
  <si>
    <t xml:space="preserve">VOI20200006 </t>
  </si>
  <si>
    <t xml:space="preserve">Oceľová hala - archív vypracovanie PD </t>
  </si>
  <si>
    <t xml:space="preserve">ATELIER ATRIO,S.R.O. </t>
  </si>
  <si>
    <t xml:space="preserve">Rezedová 25A </t>
  </si>
  <si>
    <t xml:space="preserve">VOS/2021-26 </t>
  </si>
  <si>
    <t xml:space="preserve">Oceľová hala - archív inžinierská činnosť </t>
  </si>
  <si>
    <t xml:space="preserve">6-55-21,VOT/2021-225 </t>
  </si>
  <si>
    <t xml:space="preserve">náradie </t>
  </si>
  <si>
    <t xml:space="preserve">HABILIS STEEL,S.R.O. </t>
  </si>
  <si>
    <t xml:space="preserve">Kurčatovova 324/1 </t>
  </si>
  <si>
    <t xml:space="preserve">Praha - Petrovice, Česká republika </t>
  </si>
  <si>
    <t xml:space="preserve">19-50-20, OT/2021-127 </t>
  </si>
  <si>
    <t xml:space="preserve">vápno biele </t>
  </si>
  <si>
    <t xml:space="preserve">Vápenka Vitošov s.r.o. </t>
  </si>
  <si>
    <t xml:space="preserve">Hrabová 54 </t>
  </si>
  <si>
    <t xml:space="preserve">Zábřeh </t>
  </si>
  <si>
    <t xml:space="preserve">19-50-20, OT/2021-136 </t>
  </si>
  <si>
    <t xml:space="preserve">OT/2021-124 </t>
  </si>
  <si>
    <t xml:space="preserve">tvarovka </t>
  </si>
  <si>
    <t xml:space="preserve">Prumyslová keramika,spol s.r.o </t>
  </si>
  <si>
    <t xml:space="preserve">Spešovská 627 </t>
  </si>
  <si>
    <t xml:space="preserve">Rájec- Jestřebí </t>
  </si>
  <si>
    <t xml:space="preserve">2021-54, OT/2021-87 </t>
  </si>
  <si>
    <t xml:space="preserve">roštnice </t>
  </si>
  <si>
    <t xml:space="preserve">MARTIN GmbH für Umwelt-und Ene </t>
  </si>
  <si>
    <t xml:space="preserve">Leopoldstrasse 246 </t>
  </si>
  <si>
    <t xml:space="preserve">München Deutschland </t>
  </si>
  <si>
    <t xml:space="preserve">19-50-20, OT/2021-137 </t>
  </si>
  <si>
    <t xml:space="preserve">OS/2021-62 </t>
  </si>
  <si>
    <t xml:space="preserve">Projektová dokumentácia-dymovodov </t>
  </si>
  <si>
    <t xml:space="preserve">EVECO BRNO,S.R.O. </t>
  </si>
  <si>
    <t xml:space="preserve">Březinova 1608/42 </t>
  </si>
  <si>
    <t xml:space="preserve">Brno 16, Česká republika </t>
  </si>
  <si>
    <t xml:space="preserve">52-10-21 </t>
  </si>
  <si>
    <t xml:space="preserve">Licencie Microsoft 06/21 </t>
  </si>
  <si>
    <t xml:space="preserve">XEVOS SOLUTIONS,S.R.O. </t>
  </si>
  <si>
    <t xml:space="preserve">28.října 1584/281 </t>
  </si>
  <si>
    <t xml:space="preserve">Ostrava,Česká republika </t>
  </si>
  <si>
    <t xml:space="preserve">Ročné predplatné </t>
  </si>
  <si>
    <t xml:space="preserve">Elektr.prístup-cenový index </t>
  </si>
  <si>
    <t xml:space="preserve">FOEX INDEXES LTD. </t>
  </si>
  <si>
    <t xml:space="preserve">Mannerheimintie 40 D 85 </t>
  </si>
  <si>
    <t xml:space="preserve">Helsinki, Fínsko </t>
  </si>
  <si>
    <t xml:space="preserve">Z 30-10-14 </t>
  </si>
  <si>
    <t xml:space="preserve">Hotline 07/21 </t>
  </si>
  <si>
    <t xml:space="preserve">R ALTRA,S.R.O. </t>
  </si>
  <si>
    <t xml:space="preserve">Čimická 819/86a </t>
  </si>
  <si>
    <t xml:space="preserve">Praha - Bohnice </t>
  </si>
  <si>
    <t xml:space="preserve">30-10-14 D2 </t>
  </si>
  <si>
    <t xml:space="preserve">IS Protank dynamics - zvoz odpadu rozšírenie </t>
  </si>
  <si>
    <t>Address</t>
  </si>
  <si>
    <t>Content Type</t>
  </si>
  <si>
    <t>Size (bytes)</t>
  </si>
  <si>
    <t>IMG Inlinks</t>
  </si>
  <si>
    <t>Indexability</t>
  </si>
  <si>
    <t>Indexability Status</t>
  </si>
  <si>
    <t>https://pyronova.com/wp-content/plugins/qtranslate-xt/flags/sk.png</t>
  </si>
  <si>
    <t>image/png</t>
  </si>
  <si>
    <t>Indexable</t>
  </si>
  <si>
    <t/>
  </si>
  <si>
    <t>https://pyronova.com/media/2021/10/vds-logo.png</t>
  </si>
  <si>
    <t>https://pyronova.com/media/2022/08/linkedin-logo-white-36x36.png</t>
  </si>
  <si>
    <t>https://pyronova.com/assets/img/pyronova_dark.svg</t>
  </si>
  <si>
    <t>image/svg+xml</t>
  </si>
  <si>
    <t>https://pyronova.com/media/2022/08/instagram-white-36x36.png</t>
  </si>
  <si>
    <t>https://pyronova.com/wp-content/plugins/qtranslate-xt/flags/cz.png</t>
  </si>
  <si>
    <t>https://pyronova.com/assets/img/pyronova_light.svg</t>
  </si>
  <si>
    <t>https://pyronova.com/wp-content/plugins/qtranslate-xt/flags/es.png</t>
  </si>
  <si>
    <t>https://pyronova.com/wp-content/plugins/qtranslate-xt/flags/rs.png</t>
  </si>
  <si>
    <t>https://pyronova.com/wp-content/plugins/qtranslate-xt/flags/ro.png</t>
  </si>
  <si>
    <t>https://pyronova.com/media/2021/10/footer-logo.svg</t>
  </si>
  <si>
    <t>https://pyronova.com/wp-content/plugins/qtranslate-xt/flags/de.png</t>
  </si>
  <si>
    <t>https://pyronova.com/wp-content/plugins/qtranslate-xt/flags/hu.png</t>
  </si>
  <si>
    <t>https://pyronova.com/media/2022/08/facebook-white-36x36.png</t>
  </si>
  <si>
    <t>https://pyronova.com/media/2021/10/NFPA-logo.png</t>
  </si>
  <si>
    <t>https://pyronova.com/media/2022/08/youtube-white-36x36.png</t>
  </si>
  <si>
    <t>https://pyronova.com/wp-content/plugins/qtranslate-xt/flags/gb.png</t>
  </si>
  <si>
    <t>Source</t>
  </si>
  <si>
    <t>Destination</t>
  </si>
  <si>
    <t>Size (Bytes)</t>
  </si>
  <si>
    <t>Alt Text</t>
  </si>
  <si>
    <t>Anchor</t>
  </si>
  <si>
    <t>Status Code</t>
  </si>
  <si>
    <t>Status</t>
  </si>
  <si>
    <t>Path Type</t>
  </si>
  <si>
    <t>Link Path</t>
  </si>
  <si>
    <t>Link Position</t>
  </si>
  <si>
    <t>Link Origin</t>
  </si>
  <si>
    <t>HTTP Redirect</t>
  </si>
  <si>
    <t>https://pyronova.com/sk</t>
  </si>
  <si>
    <t>https://pyronova.com/sk/</t>
  </si>
  <si>
    <t>Absolute</t>
  </si>
  <si>
    <t>HTTP</t>
  </si>
  <si>
    <t>Hyperlink</t>
  </si>
  <si>
    <t>https://pyronova.com/</t>
  </si>
  <si>
    <t>//body/div[@class='c-container']/header/div[@class='c-header__top']/div/div/div[1]/a[1]</t>
  </si>
  <si>
    <t>Header</t>
  </si>
  <si>
    <t>HTML</t>
  </si>
  <si>
    <t>//body/div[@class='c-container']/header/div[@class='c-header__top']/div/div/div[1]/a[2]</t>
  </si>
  <si>
    <t>https://pyronova.com/hu/</t>
  </si>
  <si>
    <t>Magyar (hu)</t>
  </si>
  <si>
    <t>Magyar</t>
  </si>
  <si>
    <t>//body/div[@class='c-container']/header/div[@class='c-header__top']/div/div/div[2]/ul/li[@class='lang-hu']/a</t>
  </si>
  <si>
    <t>https://pyronova.com/de/</t>
  </si>
  <si>
    <t>Deutsch (de)</t>
  </si>
  <si>
    <t>Deutsch</t>
  </si>
  <si>
    <t>//body/div[@class='c-container']/header/div[@class='c-header__top']/div/div/div[2]/ul/li[@class='lang-de']/a</t>
  </si>
  <si>
    <t>https://pyronova.com/ro/</t>
  </si>
  <si>
    <t>Română (ro)</t>
  </si>
  <si>
    <t>Română</t>
  </si>
  <si>
    <t>//body/div[@class='c-container']/header/div[@class='c-header__top']/div/div/div[2]/ul/li[@class='lang-ro']/a</t>
  </si>
  <si>
    <t>https://pyronova.com/cs/</t>
  </si>
  <si>
    <t>Čeština (cs)</t>
  </si>
  <si>
    <t>Čeština</t>
  </si>
  <si>
    <t>//body/div[@class='c-container']/header/div[@class='c-header__top']/div/div/div[2]/ul/li[@class='lang-cs']/a</t>
  </si>
  <si>
    <t>https://pyronova.com/en/</t>
  </si>
  <si>
    <t>English (en)</t>
  </si>
  <si>
    <t>English</t>
  </si>
  <si>
    <t>//body/div[@class='c-container']/header/div[@class='c-header__top']/div/div/div[2]/ul/li[@class='lang-en']/a</t>
  </si>
  <si>
    <t>https://pyronova.com/rs/</t>
  </si>
  <si>
    <t>Република Србија (rs)</t>
  </si>
  <si>
    <t>Република Србија</t>
  </si>
  <si>
    <t>//body/div[@class='c-container']/header/div[@class='c-header__top']/div/div/div[2]/ul/li[@class='lang-rs']/a</t>
  </si>
  <si>
    <t>Slovenčina (sk)</t>
  </si>
  <si>
    <t>Slovenčina</t>
  </si>
  <si>
    <t>//body/div[@class='c-container']/header/div[@class='c-header__top']/div/div/div[2]/ul/li[7]/a</t>
  </si>
  <si>
    <t>https://pyronova.com/es/</t>
  </si>
  <si>
    <t>Español (es)</t>
  </si>
  <si>
    <t>Español</t>
  </si>
  <si>
    <t>//body/div[@class='c-container']/header/div[@class='c-header__top']/div/div/div[2]/ul/li[@class='lang-es']/a</t>
  </si>
  <si>
    <t>Home</t>
  </si>
  <si>
    <t>//body/div[@class='c-container']/header/div[2]/div/div/div/ul/li[@id='menu-item-27']/a</t>
  </si>
  <si>
    <t>https://pyronova.com/sk/about-us/</t>
  </si>
  <si>
    <t>O NÁS</t>
  </si>
  <si>
    <t>//body/div[@class='c-container']/header/div[2]/div/div/div/ul/li[@id='menu-item-28']/a</t>
  </si>
  <si>
    <t>https://pyronova.com/sk/what-we-do/</t>
  </si>
  <si>
    <t>ČO ROBÍME</t>
  </si>
  <si>
    <t>//body/div[@class='c-container']/header/div[2]/div/div/div/ul/li[@id='menu-item-31']/a</t>
  </si>
  <si>
    <t>https://pyronova.com/sk/history/</t>
  </si>
  <si>
    <t>HISTÓRIA</t>
  </si>
  <si>
    <t>//body/div[@class='c-container']/header/div[2]/div/div/div/ul/li[@id='menu-item-30']/a</t>
  </si>
  <si>
    <t>KONTAKTY</t>
  </si>
  <si>
    <t>Path-Relative</t>
  </si>
  <si>
    <t>//body/div[@class='c-container']/header/div[2]/div/div/div/ul/li[@id='menu-item-186']/a</t>
  </si>
  <si>
    <t>Kliknite sem</t>
  </si>
  <si>
    <t>//body/div[@class='c-container']/div/section[@class='c-aboutus']/div/div/div[1]/div/p[3]/a</t>
  </si>
  <si>
    <t>Content</t>
  </si>
  <si>
    <t>//body/div[@class='c-container']/div/section[@class='c-activities']/div[@class='grid-container']/div/div/div/p[3]/a</t>
  </si>
  <si>
    <t>tu</t>
  </si>
  <si>
    <t>//body/div[@class='c-container']/div/section[@class='c-history']/div/div/div[2]/div/p/a</t>
  </si>
  <si>
    <t>//body/div[@class='c-container']/footer/a</t>
  </si>
  <si>
    <t>Footer</t>
  </si>
  <si>
    <t>//body/div[@class='c-container']/footer/div/div[2]/div[1]/a</t>
  </si>
  <si>
    <t>https://pyronova.com/sk/privacy-policy/</t>
  </si>
  <si>
    <t>Privacy Policy</t>
  </si>
  <si>
    <t>//body/div[@class='c-container']/footer/div/div[2]/div[2]/ul/li[@id='menu-item-94']/a</t>
  </si>
  <si>
    <t>https://pyronova.com/sk/general-documents</t>
  </si>
  <si>
    <t>Dokumenty na stiahnutie</t>
  </si>
  <si>
    <t>Root-Relative</t>
  </si>
  <si>
    <t>//body/div[@class='c-container']/footer/div/div[2]/div[2]/ul/li[@id='menu-item-474']/a</t>
  </si>
  <si>
    <t>//body/div[@class='c-container']/footer/div/div[2]/div[3]/a[@class='c-footer__logo2']</t>
  </si>
  <si>
    <t>//body/div[@class='c-container']/footer/div/div[2]/div[3]/a[@class='c-footer__logo3']</t>
  </si>
  <si>
    <t>https://www.facebook.com/PyronovaIs</t>
  </si>
  <si>
    <t>Facebook</t>
  </si>
  <si>
    <t>//body/div[@class='c-container']/footer/div/div[2]/div[2]/ul/li[@id='menu-item-436']/a</t>
  </si>
  <si>
    <t>https://www.linkedin.com/company/pyronova-ltd-</t>
  </si>
  <si>
    <t>LinkedIn</t>
  </si>
  <si>
    <t>//body/div[@class='c-container']/footer/div/div[2]/div[2]/ul/li[@id='menu-item-437']/a</t>
  </si>
  <si>
    <t>https://www.instagram.com/pyronova_group/?hl=en</t>
  </si>
  <si>
    <t>Instagram</t>
  </si>
  <si>
    <t>//body/div[@class='c-container']/footer/div/div[2]/div[2]/ul/li[@id='menu-item-438']/a</t>
  </si>
  <si>
    <t>https://www.youtube.com/@pyronovagroup3421/featured</t>
  </si>
  <si>
    <t>YouTube</t>
  </si>
  <si>
    <t>//body/div[@class='c-container']/footer/div/div[2]/div[2]/ul/li[@id='menu-item-439']/a</t>
  </si>
  <si>
    <t>Image</t>
  </si>
  <si>
    <t>//body/div[@class='c-container']/header/div[@class='c-header__top']/div/div/div[1]/a[1]/img</t>
  </si>
  <si>
    <t>//body/div[@class='c-container']/header/div[@class='c-header__top']/div/div/div[1]/a[2]/img</t>
  </si>
  <si>
    <t>//body/div[@class='c-container']/header/div[@class='c-header__top']/div/div/div[2]/ul/li[@class='lang-hu']/a/img</t>
  </si>
  <si>
    <t>//body/div[@class='c-container']/header/div[@class='c-header__top']/div/div/div[2]/ul/li[@class='lang-de']/a/img</t>
  </si>
  <si>
    <t>//body/div[@class='c-container']/header/div[@class='c-header__top']/div/div/div[2]/ul/li[@class='lang-ro']/a/img</t>
  </si>
  <si>
    <t>//body/div[@class='c-container']/header/div[@class='c-header__top']/div/div/div[2]/ul/li[@class='lang-cs']/a/img</t>
  </si>
  <si>
    <t>//body/div[@class='c-container']/header/div[@class='c-header__top']/div/div/div[2]/ul/li[@class='lang-en']/a/img</t>
  </si>
  <si>
    <t>//body/div[@class='c-container']/header/div[@class='c-header__top']/div/div/div[2]/ul/li[@class='lang-rs']/a/img</t>
  </si>
  <si>
    <t>//body/div[@class='c-container']/header/div[@class='c-header__top']/div/div/div[2]/ul/li[7]/a/img</t>
  </si>
  <si>
    <t>//body/div[@class='c-container']/header/div[@class='c-header__top']/div/div/div[2]/ul/li[@class='lang-es']/a/img</t>
  </si>
  <si>
    <t>//body/div[@class='c-container']/div/section[@class='c-aboutus']/div/div/div[2]/div/img</t>
  </si>
  <si>
    <t>//body/div[@class='c-container']/footer/div/div[2]/div[1]/a/img</t>
  </si>
  <si>
    <t>//body/div[@class='c-container']/footer/div/div[2]/div[2]/ul/li[@id='menu-item-436']/a/img</t>
  </si>
  <si>
    <t>//body/div[@class='c-container']/footer/div/div[2]/div[2]/ul/li[@id='menu-item-437']/a/img</t>
  </si>
  <si>
    <t>//body/div[@class='c-container']/footer/div/div[2]/div[2]/ul/li[@id='menu-item-438']/a/img</t>
  </si>
  <si>
    <t>//body/div[@class='c-container']/footer/div/div[2]/div[2]/ul/li[@id='menu-item-439']/a/img</t>
  </si>
  <si>
    <t>//body/div[@class='c-container']/footer/div/div[2]/div[3]/a[@class='c-footer__logo2']/img</t>
  </si>
  <si>
    <t>//body/div[@class='c-container']/footer/div/div[2]/div[3]/a[@class='c-footer__logo3']/img</t>
  </si>
  <si>
    <t>CSS</t>
  </si>
  <si>
    <t>https://use.typekit.net/aie5ols.css</t>
  </si>
  <si>
    <t>//head/link[1]</t>
  </si>
  <si>
    <t>Head</t>
  </si>
  <si>
    <t>https://pyronova.com/assets/dist/css/all.min.css?v=8</t>
  </si>
  <si>
    <t>//head/link[2]</t>
  </si>
  <si>
    <t>https://pyronova.com/wp-includes/css/classic-themes.min.css?ver=1</t>
  </si>
  <si>
    <t>//head/link[@id='classic-theme-styles-css']</t>
  </si>
  <si>
    <t>https://pyronova.com/wp-content/plugins/menu-image/includes/css/menu-image.css?ver=3.0.8</t>
  </si>
  <si>
    <t>//head/link[@id='menu-image-css']</t>
  </si>
  <si>
    <t>https://pyronova.com/wp-content/plugins/beautiful-and-responsive-cookie-consent/public/cookieNSCconsent.min.css?ver=2.8.1</t>
  </si>
  <si>
    <t>//head/link[@id='nsc_bar_nice-cookie-consent-css']</t>
  </si>
  <si>
    <t>JavaScript</t>
  </si>
  <si>
    <t>https://connect.facebook.net/hu_HU/sdk.js</t>
  </si>
  <si>
    <t>//body/script[1]</t>
  </si>
  <si>
    <t>https://pyronova.com/assets/dist/js/scripts.min.js?v=6</t>
  </si>
  <si>
    <t>//body/script[2]</t>
  </si>
  <si>
    <t>https://pyronova.com/wp-content/plugins/beautiful-and-responsive-cookie-consent/public/cookieNSCconsent.min.js?ver=2.8.1</t>
  </si>
  <si>
    <t>//body/script[@id='nsc_bar_nice-cookie-consent_js-js']</t>
  </si>
  <si>
    <t>//body/div[@class='c-container']/header/div[@class='c-header__top']/div/div/div[2]/ul/li[1]/a</t>
  </si>
  <si>
    <t>//body/div[@class='c-container']/header/div[@class='c-header__top']/div/div/div[2]/ul/li[@class='lang-sk']/a</t>
  </si>
  <si>
    <t>https://pyronova.com/about-us/</t>
  </si>
  <si>
    <t>Rólunk</t>
  </si>
  <si>
    <t>https://pyronova.com/what-we-do/</t>
  </si>
  <si>
    <t>MIT CSINÁLUNK?</t>
  </si>
  <si>
    <t>https://pyronova.com/history/</t>
  </si>
  <si>
    <t>TÖRTÉNETÜNK</t>
  </si>
  <si>
    <t>KAPCSOLAT</t>
  </si>
  <si>
    <t>Kattintson ide</t>
  </si>
  <si>
    <t>Mérföldköveink</t>
  </si>
  <si>
    <t>https://pyronova.com/privacy-policy/</t>
  </si>
  <si>
    <t>https://pyronova.com/general-documents</t>
  </si>
  <si>
    <t>Letölthető dokumentumok</t>
  </si>
  <si>
    <t>//body/div[@class='c-container']/header/div[@class='c-header__top']/div/div/div[2]/ul/li[1]/a/img</t>
  </si>
  <si>
    <t>//body/div[@class='c-container']/header/div[@class='c-header__top']/div/div/div[2]/ul/li[@class='lang-sk']/a/img</t>
  </si>
  <si>
    <t xml:space="preserve">Prenosný hasiaci prístroj CO2 5 kg </t>
  </si>
  <si>
    <t>WHITC</t>
  </si>
  <si>
    <t>Veggie-spread</t>
  </si>
  <si>
    <t>PICCO</t>
  </si>
  <si>
    <t>MORGK</t>
  </si>
  <si>
    <t>HUNGO</t>
  </si>
  <si>
    <t>FOLIG</t>
  </si>
  <si>
    <t>ERNSH</t>
  </si>
  <si>
    <t>ALFKI</t>
  </si>
  <si>
    <t>VICTE</t>
  </si>
  <si>
    <t>Uncle Bob's Organic Dried Pears</t>
  </si>
  <si>
    <t>VAFFE</t>
  </si>
  <si>
    <t>SAVEA</t>
  </si>
  <si>
    <t>QUICK</t>
  </si>
  <si>
    <t>OTTIK</t>
  </si>
  <si>
    <t>GOURL</t>
  </si>
  <si>
    <t>BSBEV</t>
  </si>
  <si>
    <t>BONAP</t>
  </si>
  <si>
    <t>WELLI</t>
  </si>
  <si>
    <t>Teatime Chocolate Biscuits</t>
  </si>
  <si>
    <t>WARTH</t>
  </si>
  <si>
    <t>WANDK</t>
  </si>
  <si>
    <t>TORTU</t>
  </si>
  <si>
    <t>TOMSP</t>
  </si>
  <si>
    <t>SUPRD</t>
  </si>
  <si>
    <t>RICAR</t>
  </si>
  <si>
    <t>QUEEN</t>
  </si>
  <si>
    <t>QUEDE</t>
  </si>
  <si>
    <t>LINOD</t>
  </si>
  <si>
    <t>ISLAT</t>
  </si>
  <si>
    <t>GREAL</t>
  </si>
  <si>
    <t>GODOS</t>
  </si>
  <si>
    <t>FRANS</t>
  </si>
  <si>
    <t>FRANK</t>
  </si>
  <si>
    <t>FAMIA</t>
  </si>
  <si>
    <t>Steeleye Stout</t>
  </si>
  <si>
    <t>MEREP</t>
  </si>
  <si>
    <t>FURIB</t>
  </si>
  <si>
    <t>EASTC</t>
  </si>
  <si>
    <t>CACTU</t>
  </si>
  <si>
    <t>BERGS</t>
  </si>
  <si>
    <t>Sir Rodney's Scones</t>
  </si>
  <si>
    <t>SIMOB</t>
  </si>
  <si>
    <t>RANCH</t>
  </si>
  <si>
    <t>PRINI</t>
  </si>
  <si>
    <t>OCEAN</t>
  </si>
  <si>
    <t>LILAS</t>
  </si>
  <si>
    <t>KOENE</t>
  </si>
  <si>
    <t>DUMON</t>
  </si>
  <si>
    <t>CHOPS</t>
  </si>
  <si>
    <t>BLAUS</t>
  </si>
  <si>
    <t>SEVES</t>
  </si>
  <si>
    <t>Sir Rodney's Marmalade</t>
  </si>
  <si>
    <t>LEHMS</t>
  </si>
  <si>
    <t>HUNGC</t>
  </si>
  <si>
    <t>Sasquatch Ale</t>
  </si>
  <si>
    <t>THEBI</t>
  </si>
  <si>
    <t>ANTON</t>
  </si>
  <si>
    <t>Ravioli Angelo</t>
  </si>
  <si>
    <t>AROUT</t>
  </si>
  <si>
    <t>WILMK</t>
  </si>
  <si>
    <t>Northwoods Cranberry Sauce</t>
  </si>
  <si>
    <t>Mozzarella di Giovanni</t>
  </si>
  <si>
    <t>RICSU</t>
  </si>
  <si>
    <t>MAISD</t>
  </si>
  <si>
    <t>MAGAA</t>
  </si>
  <si>
    <t>FOLKO</t>
  </si>
  <si>
    <t>CONSH</t>
  </si>
  <si>
    <t>BOTTM</t>
  </si>
  <si>
    <t>Louisiana Hot Spiced Okra</t>
  </si>
  <si>
    <t>LAMAI</t>
  </si>
  <si>
    <t>Louisiana Fiery Hot Pepper Sauce</t>
  </si>
  <si>
    <t>RATTC</t>
  </si>
  <si>
    <t>HANAR</t>
  </si>
  <si>
    <t>FRANR</t>
  </si>
  <si>
    <t>Longlife Tofu</t>
  </si>
  <si>
    <t>HILAA</t>
  </si>
  <si>
    <t>THECR</t>
  </si>
  <si>
    <t>Laughing Lumberjack Lager</t>
  </si>
  <si>
    <t>PERIC</t>
  </si>
  <si>
    <t>LONEP</t>
  </si>
  <si>
    <t>VINET</t>
  </si>
  <si>
    <t>Jack's New England Clam Chowder</t>
  </si>
  <si>
    <t>REGGC</t>
  </si>
  <si>
    <t>LAUGB</t>
  </si>
  <si>
    <t>BLONP</t>
  </si>
  <si>
    <t>Ipoh Coffee</t>
  </si>
  <si>
    <t>OLDWO</t>
  </si>
  <si>
    <t>Grandma's Boysenberry Spread</t>
  </si>
  <si>
    <t>Gorgonzola Telino</t>
  </si>
  <si>
    <t>TRADH</t>
  </si>
  <si>
    <t>Filo Mix</t>
  </si>
  <si>
    <t>NORTS</t>
  </si>
  <si>
    <t>Chef Anton's Gumbo Mix</t>
  </si>
  <si>
    <t>Chef Anton's Cajun Seasoning</t>
  </si>
  <si>
    <t>WOLZA</t>
  </si>
  <si>
    <t>Camembert Pierrot</t>
  </si>
  <si>
    <t>ANATR</t>
  </si>
  <si>
    <t>Boston Crab Meat</t>
  </si>
  <si>
    <t>TRAIH</t>
  </si>
  <si>
    <t>LAZYK</t>
  </si>
  <si>
    <t>Aniseed Syrup</t>
  </si>
  <si>
    <t>Alica Kopcová</t>
  </si>
  <si>
    <t>BOLID</t>
  </si>
  <si>
    <t>4. štvrťrok</t>
  </si>
  <si>
    <t>3. štvrťrok</t>
  </si>
  <si>
    <t>2. štvrťrok</t>
  </si>
  <si>
    <t>1. štvrťrok</t>
  </si>
  <si>
    <t>Zákazník</t>
  </si>
  <si>
    <t>Výrobok</t>
  </si>
  <si>
    <t>Karta Údaje &gt; Nástroje pre Údaje</t>
  </si>
  <si>
    <t>január</t>
  </si>
  <si>
    <t>február</t>
  </si>
  <si>
    <t>marec</t>
  </si>
  <si>
    <t>apríl</t>
  </si>
  <si>
    <t>Mária</t>
  </si>
  <si>
    <t>Ivan</t>
  </si>
  <si>
    <t>Jozef</t>
  </si>
  <si>
    <t>Karol</t>
  </si>
  <si>
    <t>IKT Technika</t>
  </si>
  <si>
    <t>Spotrebný Materiál</t>
  </si>
  <si>
    <t>Ostatná Elektronika</t>
  </si>
  <si>
    <t>BOZP Služby</t>
  </si>
  <si>
    <t>Kontingenčné Tabuľky</t>
  </si>
  <si>
    <t>Reťazec/String/Text</t>
  </si>
  <si>
    <t>ALT+39</t>
  </si>
  <si>
    <t>64654</t>
  </si>
  <si>
    <t>"62</t>
  </si>
  <si>
    <t>=A2+A3/B4</t>
  </si>
  <si>
    <t>0908123123</t>
  </si>
  <si>
    <t>+0421908163087</t>
  </si>
  <si>
    <t>ISNUMBER</t>
  </si>
  <si>
    <t>199,99</t>
  </si>
  <si>
    <t>BOZP</t>
  </si>
  <si>
    <t>P. č.</t>
  </si>
  <si>
    <t>Názov</t>
  </si>
  <si>
    <t>Cena za kus bez DPH v Eur</t>
  </si>
  <si>
    <t>Cena za kus s DPH v Eur</t>
  </si>
  <si>
    <t>Cena celkom s DPH v Eur</t>
  </si>
  <si>
    <t>1.</t>
  </si>
  <si>
    <t>Prenosný hasiaci prístroj vodný 9 l</t>
  </si>
  <si>
    <t>9 V KT</t>
  </si>
  <si>
    <t>2.</t>
  </si>
  <si>
    <t>Prenosný hasiaci prístroj práškový 6 kg</t>
  </si>
  <si>
    <t>6 P KTk</t>
  </si>
  <si>
    <t>3.</t>
  </si>
  <si>
    <t>Prenosný hasiaci prístroj CO2 5 kg</t>
  </si>
  <si>
    <t>5S KT</t>
  </si>
  <si>
    <t>4.</t>
  </si>
  <si>
    <t>Hasiaci prístroj práškový do motorového vozidla 1 kg</t>
  </si>
  <si>
    <t>P1Če</t>
  </si>
  <si>
    <t>5.</t>
  </si>
  <si>
    <t>Hasiaci prístroj práškový do motorového vozidla 2 kg</t>
  </si>
  <si>
    <t>P2Če</t>
  </si>
  <si>
    <t>6.</t>
  </si>
  <si>
    <t>Hasiaci prístroj práškový do motorového vozidla 6 kg</t>
  </si>
  <si>
    <t>7.</t>
  </si>
  <si>
    <t>Prenosný hasiaci prístroj halónový 2 kg</t>
  </si>
  <si>
    <t>T 2 Fe</t>
  </si>
  <si>
    <t>8.</t>
  </si>
  <si>
    <t>Prenosný hasiaci prístroj halónový 4 kg</t>
  </si>
  <si>
    <t>T 4 Fe</t>
  </si>
  <si>
    <t>SPOLU Eur</t>
  </si>
  <si>
    <t>Predmet zmluvy</t>
  </si>
  <si>
    <t xml:space="preserve">P.
č. </t>
  </si>
  <si>
    <t>Cena za
kus bez
DPH v
Eur</t>
  </si>
  <si>
    <t>Cena za
kus
s DPH v
Eur</t>
  </si>
  <si>
    <t>Cena
celkom
s DPH
v Eur</t>
  </si>
  <si>
    <t>0908123124</t>
  </si>
  <si>
    <t>0908123125</t>
  </si>
  <si>
    <t>0908123126</t>
  </si>
  <si>
    <t>0908123127</t>
  </si>
  <si>
    <t xml:space="preserve"> </t>
  </si>
  <si>
    <t>SPLATNÁDAŇ</t>
  </si>
  <si>
    <t>Reiter - Microsoft Excel - Praktické Úlohy</t>
  </si>
  <si>
    <t>Zmenka</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</si>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</sst>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0\ &quot;€&quot;;[Red]\-#,##0\ &quot;€&quot;"/>
    <numFmt numFmtId="8" formatCode="#,##0.00\ &quot;€&quot;;[Red]\-#,##0.00\ &quot;€&quot;"/>
    <numFmt numFmtId="44" formatCode="_-* #,##0.00\ &quot;€&quot;_-;\-* #,##0.00\ &quot;€&quot;_-;_-* &quot;-&quot;??\ &quot;€&quot;_-;_-@_-"/>
    <numFmt numFmtId="43" formatCode="_-* #,##0.00_-;\-* #,##0.00_-;_-* &quot;-&quot;??_-;_-@_-"/>
    <numFmt numFmtId="164" formatCode="#,##0.00\ &quot;Sk&quot;"/>
    <numFmt numFmtId="165" formatCode="[$-F800]dddd\,\ mmmm\ dd\,\ yyyy"/>
    <numFmt numFmtId="166" formatCode="#####\ #####"/>
    <numFmt numFmtId="167" formatCode="_-* #,##0.00\ [$€-41B]_-;\-* #,##0.00\ [$€-41B]_-;_-* &quot;-&quot;??\ [$€-41B]_-;_-@_-"/>
    <numFmt numFmtId="168" formatCode="_-* #,##0\ [$€-41B]_-;\-* #,##0\ [$€-41B]_-;_-* &quot;-&quot;??\ [$€-41B]_-;_-@_-"/>
    <numFmt numFmtId="170" formatCode="_-* #,##0.00\ [$€-1]_-;\-* #,##0.00\ [$€-1]_-;_-* &quot;-&quot;??\ [$€-1]_-;_-@_-"/>
    <numFmt numFmtId="171" formatCode="_-* #,##0_-;\-* #,##0_-;_-* &quot;-&quot;??_-;_-@_-"/>
    <numFmt numFmtId="172" formatCode="#,##0.00\ &quot;€&quot;"/>
    <numFmt numFmtId="173" formatCode="_-* #,##0.00\ &quot;Sk&quot;_-;\-* #,##0.00\ &quot;Sk&quot;_-;_-* &quot;-&quot;??\ &quot;Sk&quot;_-;_-@_-"/>
    <numFmt numFmtId="174" formatCode="&quot;od &quot;General"/>
    <numFmt numFmtId="177" formatCode="d/mmmm/yyyy\ h:mm\ AM/PM"/>
  </numFmts>
  <fonts count="79">
    <font>
      <sz val="11"/>
      <color theme="1"/>
      <name val="Calibri"/>
      <family val="2"/>
      <charset val="238"/>
      <scheme val="minor"/>
    </font>
    <font>
      <b/>
      <sz val="11"/>
      <color theme="1"/>
      <name val="Calibri"/>
      <family val="2"/>
      <charset val="238"/>
      <scheme val="minor"/>
    </font>
    <font>
      <b/>
      <sz val="11"/>
      <color rgb="FFFF0000"/>
      <name val="Calibri"/>
      <family val="2"/>
      <charset val="238"/>
      <scheme val="minor"/>
    </font>
    <font>
      <sz val="9"/>
      <color indexed="81"/>
      <name val="Tahoma"/>
      <family val="2"/>
      <charset val="238"/>
    </font>
    <font>
      <b/>
      <sz val="9"/>
      <color indexed="81"/>
      <name val="Tahoma"/>
      <family val="2"/>
      <charset val="238"/>
    </font>
    <font>
      <b/>
      <sz val="12"/>
      <color theme="0"/>
      <name val="Calibri"/>
      <family val="2"/>
      <charset val="238"/>
      <scheme val="minor"/>
    </font>
    <font>
      <sz val="11"/>
      <color theme="1"/>
      <name val="Calibri"/>
      <family val="2"/>
      <charset val="238"/>
      <scheme val="minor"/>
    </font>
    <font>
      <sz val="11"/>
      <color rgb="FF006100"/>
      <name val="Calibri"/>
      <family val="2"/>
      <charset val="238"/>
      <scheme val="minor"/>
    </font>
    <font>
      <sz val="11"/>
      <color rgb="FF9C6500"/>
      <name val="Calibri"/>
      <family val="2"/>
      <charset val="238"/>
      <scheme val="minor"/>
    </font>
    <font>
      <sz val="10"/>
      <name val="Arial"/>
      <family val="2"/>
      <charset val="238"/>
    </font>
    <font>
      <b/>
      <sz val="12"/>
      <name val="Arial"/>
      <family val="2"/>
      <charset val="238"/>
    </font>
    <font>
      <sz val="10"/>
      <name val="Arial CE"/>
      <charset val="238"/>
    </font>
    <font>
      <b/>
      <sz val="12"/>
      <name val="Arial CE"/>
      <family val="2"/>
      <charset val="238"/>
    </font>
    <font>
      <b/>
      <sz val="10"/>
      <name val="Arial Black"/>
      <family val="2"/>
      <charset val="238"/>
    </font>
    <font>
      <b/>
      <sz val="12"/>
      <color rgb="FFFF0000"/>
      <name val="Calibri"/>
      <family val="2"/>
      <charset val="238"/>
      <scheme val="minor"/>
    </font>
    <font>
      <sz val="11"/>
      <name val="Calibri"/>
      <family val="2"/>
      <charset val="238"/>
      <scheme val="minor"/>
    </font>
    <font>
      <b/>
      <sz val="10"/>
      <color rgb="FFFF0000"/>
      <name val="Arial CE"/>
      <charset val="238"/>
    </font>
    <font>
      <i/>
      <sz val="10"/>
      <name val="Arial CE"/>
      <charset val="238"/>
    </font>
    <font>
      <b/>
      <sz val="11"/>
      <color theme="0"/>
      <name val="Calibri"/>
      <family val="2"/>
      <charset val="238"/>
      <scheme val="minor"/>
    </font>
    <font>
      <b/>
      <sz val="14"/>
      <color theme="0"/>
      <name val="Calibri"/>
      <family val="2"/>
      <charset val="238"/>
      <scheme val="minor"/>
    </font>
    <font>
      <sz val="18"/>
      <color theme="1"/>
      <name val="Calibri"/>
      <family val="2"/>
      <charset val="238"/>
      <scheme val="minor"/>
    </font>
    <font>
      <b/>
      <sz val="12"/>
      <color theme="1"/>
      <name val="Calibri"/>
      <family val="2"/>
      <charset val="238"/>
      <scheme val="minor"/>
    </font>
    <font>
      <sz val="16"/>
      <color theme="1"/>
      <name val="Calibri"/>
      <family val="2"/>
      <charset val="238"/>
      <scheme val="minor"/>
    </font>
    <font>
      <b/>
      <sz val="18"/>
      <color theme="1"/>
      <name val="Calibri"/>
      <family val="2"/>
      <charset val="238"/>
      <scheme val="minor"/>
    </font>
    <font>
      <b/>
      <sz val="11"/>
      <color theme="1"/>
      <name val="Calibri"/>
      <family val="2"/>
      <scheme val="minor"/>
    </font>
    <font>
      <b/>
      <sz val="10"/>
      <color theme="0"/>
      <name val="Arial CE"/>
      <family val="2"/>
      <charset val="238"/>
    </font>
    <font>
      <b/>
      <sz val="14"/>
      <color indexed="9"/>
      <name val="Calibri"/>
      <family val="2"/>
      <charset val="238"/>
      <scheme val="minor"/>
    </font>
    <font>
      <b/>
      <sz val="12"/>
      <name val="Calibri"/>
      <family val="2"/>
      <charset val="238"/>
      <scheme val="minor"/>
    </font>
    <font>
      <sz val="12"/>
      <name val="Calibri"/>
      <family val="2"/>
      <charset val="238"/>
      <scheme val="minor"/>
    </font>
    <font>
      <b/>
      <sz val="11"/>
      <color theme="4"/>
      <name val="Calibri"/>
      <family val="2"/>
      <charset val="238"/>
      <scheme val="minor"/>
    </font>
    <font>
      <b/>
      <sz val="11"/>
      <color theme="5"/>
      <name val="Calibri"/>
      <family val="2"/>
      <charset val="238"/>
      <scheme val="minor"/>
    </font>
    <font>
      <b/>
      <sz val="11"/>
      <color rgb="FF00B050"/>
      <name val="Calibri"/>
      <family val="2"/>
      <charset val="238"/>
      <scheme val="minor"/>
    </font>
    <font>
      <u/>
      <sz val="11"/>
      <color theme="10"/>
      <name val="Calibri"/>
      <family val="2"/>
      <charset val="238"/>
      <scheme val="minor"/>
    </font>
    <font>
      <b/>
      <sz val="16"/>
      <color theme="0"/>
      <name val="Calibri"/>
      <family val="2"/>
      <charset val="238"/>
      <scheme val="minor"/>
    </font>
    <font>
      <sz val="11"/>
      <color theme="1"/>
      <name val="Calibri"/>
      <family val="2"/>
      <scheme val="minor"/>
    </font>
    <font>
      <b/>
      <sz val="12"/>
      <color rgb="FFFFFF00"/>
      <name val="Calibri"/>
      <family val="2"/>
      <charset val="238"/>
      <scheme val="minor"/>
    </font>
    <font>
      <sz val="12"/>
      <color theme="1"/>
      <name val="Calibri"/>
      <family val="2"/>
      <charset val="238"/>
      <scheme val="minor"/>
    </font>
    <font>
      <sz val="14"/>
      <name val="Calibri"/>
      <family val="2"/>
      <charset val="238"/>
      <scheme val="minor"/>
    </font>
    <font>
      <sz val="14"/>
      <color indexed="9"/>
      <name val="Calibri"/>
      <family val="2"/>
      <charset val="238"/>
      <scheme val="minor"/>
    </font>
    <font>
      <sz val="14"/>
      <color indexed="55"/>
      <name val="Calibri"/>
      <family val="2"/>
      <charset val="238"/>
      <scheme val="minor"/>
    </font>
    <font>
      <sz val="14"/>
      <color rgb="FFFF0000"/>
      <name val="Calibri"/>
      <family val="2"/>
      <charset val="238"/>
      <scheme val="minor"/>
    </font>
    <font>
      <b/>
      <sz val="14"/>
      <name val="Calibri"/>
      <family val="2"/>
      <charset val="238"/>
      <scheme val="minor"/>
    </font>
    <font>
      <b/>
      <sz val="12"/>
      <color rgb="FF006100"/>
      <name val="Calibri"/>
      <family val="2"/>
      <charset val="238"/>
      <scheme val="minor"/>
    </font>
    <font>
      <b/>
      <sz val="12"/>
      <color rgb="FF9C6500"/>
      <name val="Calibri"/>
      <family val="2"/>
      <charset val="238"/>
      <scheme val="minor"/>
    </font>
    <font>
      <b/>
      <i/>
      <sz val="10"/>
      <name val="Arial CE"/>
      <charset val="238"/>
    </font>
    <font>
      <b/>
      <i/>
      <sz val="10"/>
      <name val="Arial CE"/>
      <family val="2"/>
      <charset val="238"/>
    </font>
    <font>
      <b/>
      <sz val="12"/>
      <color theme="4"/>
      <name val="Calibri"/>
      <family val="2"/>
      <charset val="238"/>
      <scheme val="minor"/>
    </font>
    <font>
      <b/>
      <sz val="12"/>
      <color theme="5"/>
      <name val="Calibri"/>
      <family val="2"/>
      <charset val="238"/>
      <scheme val="minor"/>
    </font>
    <font>
      <b/>
      <sz val="12"/>
      <color rgb="FF00B050"/>
      <name val="Calibri"/>
      <family val="2"/>
      <charset val="238"/>
      <scheme val="minor"/>
    </font>
    <font>
      <b/>
      <u/>
      <sz val="12"/>
      <color theme="0"/>
      <name val="Calibri"/>
      <family val="2"/>
      <charset val="238"/>
      <scheme val="minor"/>
    </font>
    <font>
      <sz val="10"/>
      <name val="MS Sans Serif"/>
      <family val="2"/>
      <charset val="238"/>
    </font>
    <font>
      <b/>
      <sz val="10"/>
      <name val="Tahoma"/>
      <family val="2"/>
      <charset val="238"/>
    </font>
    <font>
      <sz val="10"/>
      <color theme="1"/>
      <name val="Tele-GroteskNor"/>
      <family val="2"/>
      <charset val="238"/>
    </font>
    <font>
      <sz val="10"/>
      <name val="Arial"/>
    </font>
    <font>
      <b/>
      <sz val="10"/>
      <color rgb="FFFF0000"/>
      <name val="Tele-GroteskNor"/>
      <charset val="238"/>
    </font>
    <font>
      <b/>
      <sz val="10"/>
      <color theme="0"/>
      <name val="Tele-GroteskNor"/>
      <charset val="238"/>
    </font>
    <font>
      <sz val="11"/>
      <color theme="0"/>
      <name val="Calibri"/>
      <family val="2"/>
      <charset val="238"/>
      <scheme val="minor"/>
    </font>
    <font>
      <sz val="11"/>
      <color theme="1"/>
      <name val="Calibri"/>
      <family val="2"/>
      <charset val="238"/>
    </font>
    <font>
      <b/>
      <sz val="10"/>
      <color indexed="9"/>
      <name val="Arial CE"/>
      <charset val="238"/>
    </font>
    <font>
      <b/>
      <sz val="10"/>
      <color theme="0"/>
      <name val="Arial CE"/>
      <charset val="238"/>
    </font>
    <font>
      <sz val="11"/>
      <color theme="1"/>
      <name val="Myriad Pro"/>
      <family val="2"/>
    </font>
    <font>
      <sz val="11"/>
      <color theme="3" tint="0.39997558519241921"/>
      <name val="Myriad Pro"/>
      <family val="2"/>
    </font>
    <font>
      <sz val="11"/>
      <color theme="1" tint="0.34998626667073579"/>
      <name val="Calibri"/>
      <family val="2"/>
      <charset val="238"/>
      <scheme val="minor"/>
    </font>
    <font>
      <sz val="11"/>
      <color rgb="FF1F497D"/>
      <name val="Calibri"/>
      <family val="2"/>
      <charset val="238"/>
      <scheme val="minor"/>
    </font>
    <font>
      <u/>
      <sz val="11"/>
      <color theme="10"/>
      <name val="Calibri"/>
      <family val="2"/>
      <charset val="238"/>
    </font>
    <font>
      <sz val="11"/>
      <color theme="1" tint="4.9989318521683403E-2"/>
      <name val="Calibri"/>
      <family val="2"/>
      <charset val="238"/>
      <scheme val="minor"/>
    </font>
    <font>
      <sz val="11"/>
      <color theme="1" tint="0.14999847407452621"/>
      <name val="Calibri"/>
      <family val="2"/>
      <charset val="238"/>
      <scheme val="minor"/>
    </font>
    <font>
      <sz val="11"/>
      <name val="Calibri"/>
      <family val="2"/>
      <charset val="238"/>
    </font>
    <font>
      <b/>
      <sz val="11"/>
      <name val="Calibri"/>
      <family val="2"/>
      <charset val="238"/>
    </font>
    <font>
      <b/>
      <sz val="11"/>
      <color rgb="FF000000"/>
      <name val="Times New Roman"/>
      <family val="1"/>
      <charset val="238"/>
    </font>
    <font>
      <sz val="11"/>
      <color rgb="FF000000"/>
      <name val="Times New Roman"/>
      <family val="1"/>
      <charset val="238"/>
    </font>
    <font>
      <sz val="7"/>
      <color rgb="FF000000"/>
      <name val="Times New Roman"/>
      <family val="1"/>
      <charset val="238"/>
    </font>
    <font>
      <sz val="8"/>
      <color rgb="FF000000"/>
      <name val="ArialMT"/>
    </font>
    <font>
      <sz val="12"/>
      <color rgb="FFFF0000"/>
      <name val="Calibri"/>
      <family val="2"/>
      <charset val="238"/>
      <scheme val="minor"/>
    </font>
    <font>
      <b/>
      <sz val="14"/>
      <color rgb="FF000000"/>
      <name val="Times New Roman"/>
      <family val="1"/>
      <charset val="238"/>
    </font>
    <font>
      <sz val="9"/>
      <color indexed="81"/>
      <name val="Segoe UI"/>
      <family val="2"/>
      <charset val="238"/>
    </font>
    <font>
      <b/>
      <sz val="9"/>
      <color indexed="81"/>
      <name val="Segoe UI"/>
      <family val="2"/>
      <charset val="238"/>
    </font>
    <font>
      <sz val="8"/>
      <name val="Calibri"/>
      <family val="2"/>
      <charset val="238"/>
      <scheme val="minor"/>
    </font>
    <font>
      <b/>
      <sz val="12"/>
      <color indexed="10"/>
      <name val="Calibri"/>
      <family val="2"/>
      <charset val="238"/>
      <scheme val="minor"/>
    </font>
  </fonts>
  <fills count="44">
    <fill>
      <patternFill patternType="none"/>
    </fill>
    <fill>
      <patternFill patternType="gray125"/>
    </fill>
    <fill>
      <patternFill patternType="solid">
        <fgColor theme="1"/>
        <bgColor indexed="64"/>
      </patternFill>
    </fill>
    <fill>
      <patternFill patternType="solid">
        <fgColor indexed="53"/>
        <bgColor indexed="64"/>
      </patternFill>
    </fill>
    <fill>
      <patternFill patternType="solid">
        <fgColor rgb="FFC6EFCE"/>
      </patternFill>
    </fill>
    <fill>
      <patternFill patternType="solid">
        <fgColor rgb="FFFFEB9C"/>
      </patternFill>
    </fill>
    <fill>
      <patternFill patternType="solid">
        <fgColor indexed="9"/>
        <bgColor indexed="64"/>
      </patternFill>
    </fill>
    <fill>
      <patternFill patternType="solid">
        <fgColor theme="9" tint="0.39997558519241921"/>
        <bgColor indexed="64"/>
      </patternFill>
    </fill>
    <fill>
      <patternFill patternType="solid">
        <fgColor indexed="21"/>
        <bgColor indexed="64"/>
      </patternFill>
    </fill>
    <fill>
      <patternFill patternType="solid">
        <fgColor indexed="8"/>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indexed="10"/>
        <bgColor indexed="64"/>
      </patternFill>
    </fill>
    <fill>
      <patternFill patternType="solid">
        <fgColor indexed="13"/>
        <bgColor indexed="64"/>
      </patternFill>
    </fill>
    <fill>
      <patternFill patternType="solid">
        <fgColor indexed="11"/>
        <bgColor indexed="64"/>
      </patternFill>
    </fill>
    <fill>
      <patternFill patternType="solid">
        <fgColor indexed="12"/>
        <bgColor indexed="64"/>
      </patternFill>
    </fill>
    <fill>
      <patternFill patternType="solid">
        <fgColor indexed="20"/>
        <bgColor indexed="64"/>
      </patternFill>
    </fill>
    <fill>
      <patternFill patternType="solid">
        <fgColor indexed="55"/>
        <bgColor indexed="64"/>
      </patternFill>
    </fill>
    <fill>
      <patternFill patternType="solid">
        <fgColor indexed="43"/>
        <bgColor indexed="64"/>
      </patternFill>
    </fill>
    <fill>
      <patternFill patternType="solid">
        <fgColor indexed="45"/>
        <bgColor indexed="64"/>
      </patternFill>
    </fill>
    <fill>
      <patternFill patternType="solid">
        <fgColor indexed="23"/>
        <bgColor indexed="64"/>
      </patternFill>
    </fill>
    <fill>
      <patternFill patternType="solid">
        <fgColor indexed="61"/>
        <bgColor indexed="64"/>
      </patternFill>
    </fill>
    <fill>
      <patternFill patternType="solid">
        <fgColor rgb="FFFFFF00"/>
        <bgColor indexed="64"/>
      </patternFill>
    </fill>
    <fill>
      <patternFill patternType="solid">
        <fgColor theme="0"/>
        <bgColor indexed="64"/>
      </patternFill>
    </fill>
    <fill>
      <patternFill patternType="solid">
        <fgColor theme="5" tint="0.79998168889431442"/>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6" tint="-0.249977111117893"/>
        <bgColor indexed="64"/>
      </patternFill>
    </fill>
    <fill>
      <patternFill patternType="solid">
        <fgColor rgb="FFFF0000"/>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rgb="FF00B050"/>
        <bgColor indexed="64"/>
      </patternFill>
    </fill>
    <fill>
      <patternFill patternType="solid">
        <fgColor theme="7"/>
        <bgColor indexed="64"/>
      </patternFill>
    </fill>
    <fill>
      <patternFill patternType="solid">
        <fgColor rgb="FF00B0F0"/>
        <bgColor indexed="64"/>
      </patternFill>
    </fill>
    <fill>
      <patternFill patternType="solid">
        <fgColor rgb="FFFFFFCC"/>
      </patternFill>
    </fill>
    <fill>
      <patternFill patternType="solid">
        <fgColor rgb="FFE21A22"/>
        <bgColor indexed="64"/>
      </patternFill>
    </fill>
    <fill>
      <patternFill patternType="solid">
        <fgColor rgb="FFFF3300"/>
        <bgColor indexed="64"/>
      </patternFill>
    </fill>
    <fill>
      <patternFill patternType="solid">
        <fgColor rgb="FF92D050"/>
        <bgColor indexed="64"/>
      </patternFill>
    </fill>
    <fill>
      <patternFill patternType="solid">
        <fgColor theme="0"/>
        <bgColor theme="6" tint="0.79998168889431442"/>
      </patternFill>
    </fill>
    <fill>
      <patternFill patternType="solid">
        <fgColor theme="9" tint="-0.499984740745262"/>
        <bgColor theme="5" tint="-0.249977111117893"/>
      </patternFill>
    </fill>
  </fills>
  <borders count="9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medium">
        <color theme="7"/>
      </left>
      <right/>
      <top style="medium">
        <color theme="7"/>
      </top>
      <bottom style="medium">
        <color theme="7"/>
      </bottom>
      <diagonal/>
    </border>
    <border>
      <left/>
      <right/>
      <top style="medium">
        <color theme="7"/>
      </top>
      <bottom style="medium">
        <color theme="7"/>
      </bottom>
      <diagonal/>
    </border>
    <border>
      <left/>
      <right style="medium">
        <color theme="7"/>
      </right>
      <top style="medium">
        <color theme="7"/>
      </top>
      <bottom style="medium">
        <color theme="7"/>
      </bottom>
      <diagonal/>
    </border>
    <border>
      <left style="medium">
        <color indexed="64"/>
      </left>
      <right style="medium">
        <color indexed="64"/>
      </right>
      <top style="medium">
        <color indexed="64"/>
      </top>
      <bottom style="medium">
        <color indexed="64"/>
      </bottom>
      <diagonal/>
    </border>
    <border>
      <left style="thick">
        <color rgb="FFFF0000"/>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right style="thick">
        <color rgb="FFFF0000"/>
      </right>
      <top/>
      <bottom style="thick">
        <color rgb="FFFF0000"/>
      </bottom>
      <diagonal/>
    </border>
    <border>
      <left/>
      <right style="thick">
        <color indexed="64"/>
      </right>
      <top/>
      <bottom/>
      <diagonal/>
    </border>
    <border>
      <left/>
      <right/>
      <top style="thick">
        <color rgb="FFFF0000"/>
      </top>
      <bottom/>
      <diagonal/>
    </border>
    <border>
      <left/>
      <right/>
      <top/>
      <bottom style="thick">
        <color rgb="FFFF0000"/>
      </bottom>
      <diagonal/>
    </border>
    <border>
      <left/>
      <right/>
      <top style="thick">
        <color auto="1"/>
      </top>
      <bottom/>
      <diagonal/>
    </border>
    <border>
      <left/>
      <right style="thick">
        <color indexed="64"/>
      </right>
      <top style="thick">
        <color auto="1"/>
      </top>
      <bottom/>
      <diagonal/>
    </border>
    <border>
      <left/>
      <right style="thick">
        <color auto="1"/>
      </right>
      <top/>
      <bottom style="thick">
        <color auto="1"/>
      </bottom>
      <diagonal/>
    </border>
    <border>
      <left style="thick">
        <color auto="1"/>
      </left>
      <right/>
      <top style="thick">
        <color auto="1"/>
      </top>
      <bottom/>
      <diagonal/>
    </border>
    <border>
      <left style="thick">
        <color auto="1"/>
      </left>
      <right/>
      <top/>
      <bottom style="thick">
        <color auto="1"/>
      </bottom>
      <diagonal/>
    </border>
    <border>
      <left/>
      <right/>
      <top/>
      <bottom style="thick">
        <color auto="1"/>
      </bottom>
      <diagonal/>
    </border>
    <border>
      <left/>
      <right/>
      <top style="thin">
        <color theme="0"/>
      </top>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medium">
        <color indexed="64"/>
      </left>
      <right/>
      <top style="medium">
        <color indexed="64"/>
      </top>
      <bottom/>
      <diagonal/>
    </border>
    <border>
      <left/>
      <right style="thin">
        <color indexed="64"/>
      </right>
      <top style="thin">
        <color indexed="64"/>
      </top>
      <bottom style="thin">
        <color indexed="64"/>
      </bottom>
      <diagonal/>
    </border>
    <border>
      <left style="thin">
        <color theme="0" tint="-4.9989318521683403E-2"/>
      </left>
      <right/>
      <top style="thin">
        <color theme="0" tint="-4.9989318521683403E-2"/>
      </top>
      <bottom/>
      <diagonal/>
    </border>
    <border>
      <left/>
      <right style="thin">
        <color theme="0" tint="-0.499984740745262"/>
      </right>
      <top style="thin">
        <color theme="0" tint="-4.9989318521683403E-2"/>
      </top>
      <bottom/>
      <diagonal/>
    </border>
    <border>
      <left/>
      <right/>
      <top style="thin">
        <color theme="0" tint="-0.499984740745262"/>
      </top>
      <bottom style="thin">
        <color theme="0" tint="-4.9989318521683403E-2"/>
      </bottom>
      <diagonal/>
    </border>
    <border>
      <left style="thin">
        <color theme="0" tint="-4.9989318521683403E-2"/>
      </left>
      <right/>
      <top/>
      <bottom/>
      <diagonal/>
    </border>
    <border>
      <left/>
      <right style="thin">
        <color theme="0" tint="-0.499984740745262"/>
      </right>
      <top/>
      <bottom/>
      <diagonal/>
    </border>
    <border>
      <left style="thin">
        <color theme="0" tint="-4.9989318521683403E-2"/>
      </left>
      <right/>
      <top/>
      <bottom style="thin">
        <color theme="0" tint="-0.499984740745262"/>
      </bottom>
      <diagonal/>
    </border>
    <border>
      <left/>
      <right style="thin">
        <color theme="0" tint="-0.499984740745262"/>
      </right>
      <top/>
      <bottom style="thin">
        <color theme="0" tint="-0.499984740745262"/>
      </bottom>
      <diagonal/>
    </border>
    <border>
      <left/>
      <right style="thin">
        <color theme="0"/>
      </right>
      <top/>
      <bottom/>
      <diagonal/>
    </border>
    <border>
      <left style="thin">
        <color theme="0"/>
      </left>
      <right/>
      <top/>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medium">
        <color indexed="64"/>
      </top>
      <bottom/>
      <diagonal/>
    </border>
    <border>
      <left/>
      <right/>
      <top/>
      <bottom style="medium">
        <color rgb="FF2981B9"/>
      </bottom>
      <diagonal/>
    </border>
    <border>
      <left/>
      <right/>
      <top/>
      <bottom style="medium">
        <color rgb="FF9DA85E"/>
      </bottom>
      <diagonal/>
    </border>
    <border>
      <left style="thin">
        <color rgb="FFB2B2B2"/>
      </left>
      <right style="thin">
        <color rgb="FFB2B2B2"/>
      </right>
      <top style="thin">
        <color rgb="FFB2B2B2"/>
      </top>
      <bottom style="thin">
        <color rgb="FFB2B2B2"/>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1" tint="0.249977111117893"/>
      </left>
      <right style="thin">
        <color theme="1" tint="0.249977111117893"/>
      </right>
      <top style="thin">
        <color theme="1" tint="0.249977111117893"/>
      </top>
      <bottom style="thin">
        <color theme="1" tint="0.249977111117893"/>
      </bottom>
      <diagonal/>
    </border>
    <border>
      <left/>
      <right style="thin">
        <color theme="1" tint="0.249977111117893"/>
      </right>
      <top style="thin">
        <color theme="1" tint="0.249977111117893"/>
      </top>
      <bottom style="thin">
        <color theme="1" tint="0.249977111117893"/>
      </bottom>
      <diagonal/>
    </border>
    <border>
      <left/>
      <right/>
      <top style="thin">
        <color theme="1" tint="0.249977111117893"/>
      </top>
      <bottom/>
      <diagonal/>
    </border>
    <border>
      <left style="medium">
        <color theme="1" tint="0.249977111117893"/>
      </left>
      <right/>
      <top style="medium">
        <color theme="1" tint="0.249977111117893"/>
      </top>
      <bottom/>
      <diagonal/>
    </border>
    <border>
      <left/>
      <right style="medium">
        <color theme="1" tint="0.249977111117893"/>
      </right>
      <top style="medium">
        <color theme="1" tint="0.249977111117893"/>
      </top>
      <bottom/>
      <diagonal/>
    </border>
    <border>
      <left style="medium">
        <color theme="1" tint="0.249977111117893"/>
      </left>
      <right/>
      <top/>
      <bottom/>
      <diagonal/>
    </border>
    <border>
      <left/>
      <right style="medium">
        <color theme="1" tint="0.249977111117893"/>
      </right>
      <top/>
      <bottom/>
      <diagonal/>
    </border>
    <border>
      <left style="medium">
        <color theme="1" tint="0.249977111117893"/>
      </left>
      <right/>
      <top/>
      <bottom style="medium">
        <color theme="1" tint="0.249977111117893"/>
      </bottom>
      <diagonal/>
    </border>
    <border>
      <left/>
      <right style="medium">
        <color theme="1" tint="0.249977111117893"/>
      </right>
      <top/>
      <bottom style="medium">
        <color theme="1" tint="0.249977111117893"/>
      </bottom>
      <diagonal/>
    </border>
    <border>
      <left style="thin">
        <color theme="1" tint="0.249977111117893"/>
      </left>
      <right/>
      <top style="thin">
        <color theme="1" tint="0.249977111117893"/>
      </top>
      <bottom style="thin">
        <color theme="1" tint="0.249977111117893"/>
      </bottom>
      <diagonal/>
    </border>
    <border>
      <left/>
      <right/>
      <top style="thin">
        <color theme="1" tint="0.249977111117893"/>
      </top>
      <bottom style="thin">
        <color theme="1" tint="0.249977111117893"/>
      </bottom>
      <diagonal/>
    </border>
    <border>
      <left/>
      <right/>
      <top/>
      <bottom style="thin">
        <color theme="5" tint="0.59999389629810485"/>
      </bottom>
      <diagonal/>
    </border>
  </borders>
  <cellStyleXfs count="24">
    <xf numFmtId="0" fontId="0" fillId="0" borderId="0"/>
    <xf numFmtId="9" fontId="6" fillId="0" borderId="0" applyFont="0" applyFill="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0" borderId="0"/>
    <xf numFmtId="0" fontId="11" fillId="0" borderId="0"/>
    <xf numFmtId="0" fontId="9" fillId="0" borderId="0"/>
    <xf numFmtId="0" fontId="9" fillId="0" borderId="0"/>
    <xf numFmtId="44" fontId="6" fillId="0" borderId="0" applyFont="0" applyFill="0" applyBorder="0" applyAlignment="0" applyProtection="0"/>
    <xf numFmtId="0" fontId="32" fillId="0" borderId="0" applyNumberFormat="0" applyFill="0" applyBorder="0" applyAlignment="0" applyProtection="0"/>
    <xf numFmtId="0" fontId="34" fillId="0" borderId="0"/>
    <xf numFmtId="0" fontId="11" fillId="0" borderId="0"/>
    <xf numFmtId="0" fontId="9" fillId="0" borderId="0"/>
    <xf numFmtId="43" fontId="6" fillId="0" borderId="0" applyFont="0" applyFill="0" applyBorder="0" applyAlignment="0" applyProtection="0"/>
    <xf numFmtId="0" fontId="24" fillId="0" borderId="71" applyNumberFormat="0" applyFill="0" applyAlignment="0" applyProtection="0"/>
    <xf numFmtId="0" fontId="24" fillId="0" borderId="72" applyNumberFormat="0" applyFill="0" applyAlignment="0" applyProtection="0"/>
    <xf numFmtId="0" fontId="50" fillId="0" borderId="0"/>
    <xf numFmtId="0" fontId="52" fillId="0" borderId="0"/>
    <xf numFmtId="0" fontId="53" fillId="0" borderId="0" applyNumberFormat="0" applyFont="0" applyFill="0" applyBorder="0" applyAlignment="0" applyProtection="0"/>
    <xf numFmtId="0" fontId="6" fillId="0" borderId="0"/>
    <xf numFmtId="0" fontId="6" fillId="38" borderId="73" applyNumberFormat="0" applyFont="0" applyAlignment="0" applyProtection="0"/>
    <xf numFmtId="173" fontId="6" fillId="0" borderId="0" applyFont="0" applyFill="0" applyBorder="0" applyAlignment="0" applyProtection="0"/>
    <xf numFmtId="0" fontId="64" fillId="0" borderId="0" applyNumberFormat="0" applyFill="0" applyBorder="0" applyAlignment="0" applyProtection="0">
      <alignment vertical="top"/>
      <protection locked="0"/>
    </xf>
    <xf numFmtId="0" fontId="67" fillId="0" borderId="0"/>
  </cellStyleXfs>
  <cellXfs count="477">
    <xf numFmtId="0" fontId="0" fillId="0" borderId="0" xfId="0"/>
    <xf numFmtId="0" fontId="0" fillId="6" borderId="0" xfId="0" applyFill="1" applyAlignment="1">
      <alignment horizontal="left"/>
    </xf>
    <xf numFmtId="0" fontId="0" fillId="6" borderId="0" xfId="0" applyFill="1"/>
    <xf numFmtId="0" fontId="1" fillId="6" borderId="0" xfId="0" applyFont="1" applyFill="1"/>
    <xf numFmtId="0" fontId="9" fillId="0" borderId="0" xfId="6"/>
    <xf numFmtId="0" fontId="11" fillId="0" borderId="0" xfId="5"/>
    <xf numFmtId="0" fontId="5" fillId="2" borderId="0" xfId="0" applyFont="1" applyFill="1" applyAlignment="1">
      <alignment horizontal="center"/>
    </xf>
    <xf numFmtId="0" fontId="13" fillId="0" borderId="0" xfId="0" applyFont="1"/>
    <xf numFmtId="0" fontId="0" fillId="23" borderId="0" xfId="0" applyFill="1"/>
    <xf numFmtId="0" fontId="21" fillId="0" borderId="0" xfId="0" applyFont="1"/>
    <xf numFmtId="0" fontId="28" fillId="0" borderId="70" xfId="6" applyFont="1" applyBorder="1"/>
    <xf numFmtId="14" fontId="28" fillId="0" borderId="70" xfId="6" applyNumberFormat="1" applyFont="1" applyBorder="1"/>
    <xf numFmtId="0" fontId="28" fillId="0" borderId="0" xfId="6" applyFont="1"/>
    <xf numFmtId="14" fontId="28" fillId="0" borderId="0" xfId="6" applyNumberFormat="1" applyFont="1"/>
    <xf numFmtId="168" fontId="0" fillId="0" borderId="0" xfId="0" applyNumberFormat="1"/>
    <xf numFmtId="0" fontId="19" fillId="30" borderId="0" xfId="0" applyFont="1" applyFill="1" applyAlignment="1">
      <alignment horizontal="center" vertical="center"/>
    </xf>
    <xf numFmtId="3" fontId="19" fillId="30" borderId="0" xfId="0" applyNumberFormat="1" applyFont="1" applyFill="1" applyAlignment="1">
      <alignment horizontal="center" vertical="center"/>
    </xf>
    <xf numFmtId="9" fontId="19" fillId="30" borderId="0" xfId="1" applyFont="1" applyFill="1" applyAlignment="1">
      <alignment horizontal="center" vertical="center"/>
    </xf>
    <xf numFmtId="0" fontId="19" fillId="30" borderId="0" xfId="0" applyFont="1" applyFill="1"/>
    <xf numFmtId="3" fontId="19" fillId="30" borderId="0" xfId="0" applyNumberFormat="1" applyFont="1" applyFill="1"/>
    <xf numFmtId="9" fontId="19" fillId="30" borderId="0" xfId="1" applyFont="1" applyFill="1"/>
    <xf numFmtId="0" fontId="26" fillId="8" borderId="8" xfId="6" applyFont="1" applyFill="1" applyBorder="1" applyAlignment="1">
      <alignment horizontal="center" vertical="center" wrapText="1"/>
    </xf>
    <xf numFmtId="0" fontId="33" fillId="2" borderId="0" xfId="0" applyFont="1" applyFill="1" applyAlignment="1">
      <alignment horizontal="center"/>
    </xf>
    <xf numFmtId="0" fontId="19" fillId="2" borderId="0" xfId="0" applyFont="1" applyFill="1" applyAlignment="1">
      <alignment horizontal="center"/>
    </xf>
    <xf numFmtId="43" fontId="35" fillId="31" borderId="0" xfId="13" applyFont="1" applyFill="1"/>
    <xf numFmtId="0" fontId="21" fillId="22" borderId="0" xfId="0" applyFont="1" applyFill="1" applyAlignment="1">
      <alignment horizontal="center"/>
    </xf>
    <xf numFmtId="0" fontId="36" fillId="22" borderId="0" xfId="0" applyFont="1" applyFill="1"/>
    <xf numFmtId="0" fontId="36" fillId="0" borderId="0" xfId="0" applyFont="1"/>
    <xf numFmtId="0" fontId="21" fillId="26" borderId="0" xfId="0" applyFont="1" applyFill="1" applyAlignment="1">
      <alignment horizontal="center"/>
    </xf>
    <xf numFmtId="0" fontId="36" fillId="26" borderId="0" xfId="0" applyFont="1" applyFill="1"/>
    <xf numFmtId="0" fontId="21" fillId="24" borderId="0" xfId="0" applyFont="1" applyFill="1" applyAlignment="1">
      <alignment horizontal="center"/>
    </xf>
    <xf numFmtId="0" fontId="36" fillId="24" borderId="0" xfId="0" applyFont="1" applyFill="1"/>
    <xf numFmtId="0" fontId="21" fillId="32" borderId="0" xfId="0" applyFont="1" applyFill="1" applyAlignment="1">
      <alignment horizontal="center"/>
    </xf>
    <xf numFmtId="0" fontId="36" fillId="32" borderId="0" xfId="0" applyFont="1" applyFill="1"/>
    <xf numFmtId="0" fontId="21" fillId="33" borderId="0" xfId="0" applyFont="1" applyFill="1" applyAlignment="1">
      <alignment horizontal="center"/>
    </xf>
    <xf numFmtId="0" fontId="36" fillId="33" borderId="0" xfId="0" applyFont="1" applyFill="1"/>
    <xf numFmtId="0" fontId="21" fillId="34" borderId="0" xfId="0" applyFont="1" applyFill="1" applyAlignment="1">
      <alignment horizontal="center"/>
    </xf>
    <xf numFmtId="0" fontId="36" fillId="34" borderId="0" xfId="0" applyFont="1" applyFill="1"/>
    <xf numFmtId="0" fontId="37" fillId="6" borderId="0" xfId="0" applyFont="1" applyFill="1"/>
    <xf numFmtId="0" fontId="39" fillId="0" borderId="0" xfId="0" applyFont="1" applyAlignment="1">
      <alignment vertical="center"/>
    </xf>
    <xf numFmtId="0" fontId="39" fillId="0" borderId="0" xfId="0" quotePrefix="1" applyFont="1" applyAlignment="1">
      <alignment vertical="center"/>
    </xf>
    <xf numFmtId="0" fontId="39" fillId="0" borderId="0" xfId="0" applyFont="1"/>
    <xf numFmtId="0" fontId="37" fillId="0" borderId="0" xfId="5" applyFont="1"/>
    <xf numFmtId="0" fontId="37" fillId="0" borderId="7" xfId="6" applyFont="1" applyBorder="1"/>
    <xf numFmtId="0" fontId="37" fillId="0" borderId="0" xfId="1" applyNumberFormat="1" applyFont="1"/>
    <xf numFmtId="9" fontId="37" fillId="0" borderId="0" xfId="1" applyFont="1"/>
    <xf numFmtId="49" fontId="37" fillId="0" borderId="0" xfId="5" applyNumberFormat="1" applyFont="1"/>
    <xf numFmtId="0" fontId="37" fillId="6" borderId="0" xfId="4" applyFont="1" applyFill="1"/>
    <xf numFmtId="0" fontId="37" fillId="14" borderId="33" xfId="7" applyFont="1" applyFill="1" applyBorder="1"/>
    <xf numFmtId="0" fontId="37" fillId="0" borderId="0" xfId="6" applyFont="1"/>
    <xf numFmtId="0" fontId="37" fillId="0" borderId="55" xfId="6" applyFont="1" applyBorder="1"/>
    <xf numFmtId="167" fontId="37" fillId="0" borderId="23" xfId="6" applyNumberFormat="1" applyFont="1" applyBorder="1"/>
    <xf numFmtId="167" fontId="37" fillId="0" borderId="9" xfId="6" applyNumberFormat="1" applyFont="1" applyBorder="1"/>
    <xf numFmtId="164" fontId="37" fillId="0" borderId="0" xfId="6" applyNumberFormat="1" applyFont="1"/>
    <xf numFmtId="0" fontId="37" fillId="0" borderId="0" xfId="7" applyFont="1"/>
    <xf numFmtId="0" fontId="37" fillId="12" borderId="0" xfId="7" applyFont="1" applyFill="1"/>
    <xf numFmtId="0" fontId="38" fillId="0" borderId="0" xfId="7" applyFont="1"/>
    <xf numFmtId="0" fontId="37" fillId="9" borderId="0" xfId="7" applyFont="1" applyFill="1"/>
    <xf numFmtId="0" fontId="37" fillId="18" borderId="0" xfId="7" applyFont="1" applyFill="1"/>
    <xf numFmtId="0" fontId="38" fillId="9" borderId="0" xfId="7" applyFont="1" applyFill="1"/>
    <xf numFmtId="0" fontId="37" fillId="19" borderId="0" xfId="7" applyFont="1" applyFill="1"/>
    <xf numFmtId="0" fontId="37" fillId="3" borderId="0" xfId="7" applyFont="1" applyFill="1"/>
    <xf numFmtId="0" fontId="37" fillId="21" borderId="0" xfId="7" applyFont="1" applyFill="1"/>
    <xf numFmtId="0" fontId="37" fillId="13" borderId="0" xfId="7" applyFont="1" applyFill="1"/>
    <xf numFmtId="0" fontId="37" fillId="20" borderId="0" xfId="7" applyFont="1" applyFill="1"/>
    <xf numFmtId="0" fontId="37" fillId="14" borderId="0" xfId="7" applyFont="1" applyFill="1"/>
    <xf numFmtId="0" fontId="37" fillId="17" borderId="0" xfId="7" applyFont="1" applyFill="1"/>
    <xf numFmtId="0" fontId="37" fillId="15" borderId="0" xfId="7" applyFont="1" applyFill="1"/>
    <xf numFmtId="0" fontId="37" fillId="16" borderId="0" xfId="7" applyFont="1" applyFill="1"/>
    <xf numFmtId="0" fontId="41" fillId="6" borderId="0" xfId="4" applyFont="1" applyFill="1"/>
    <xf numFmtId="0" fontId="36" fillId="0" borderId="0" xfId="0" applyFont="1" applyAlignment="1">
      <alignment horizontal="center"/>
    </xf>
    <xf numFmtId="0" fontId="36" fillId="0" borderId="0" xfId="0" quotePrefix="1" applyFont="1"/>
    <xf numFmtId="0" fontId="36" fillId="0" borderId="0" xfId="0" applyFont="1" applyAlignment="1">
      <alignment horizontal="center" vertical="center"/>
    </xf>
    <xf numFmtId="14" fontId="36" fillId="0" borderId="0" xfId="0" applyNumberFormat="1" applyFont="1"/>
    <xf numFmtId="0" fontId="21" fillId="0" borderId="71" xfId="14" applyFont="1"/>
    <xf numFmtId="0" fontId="21" fillId="0" borderId="72" xfId="15" applyFont="1"/>
    <xf numFmtId="0" fontId="36" fillId="0" borderId="0" xfId="0" applyFont="1" applyAlignment="1">
      <alignment horizontal="right"/>
    </xf>
    <xf numFmtId="0" fontId="36" fillId="0" borderId="0" xfId="0" applyFont="1" applyAlignment="1">
      <alignment vertical="center"/>
    </xf>
    <xf numFmtId="167" fontId="36" fillId="0" borderId="0" xfId="0" applyNumberFormat="1" applyFont="1"/>
    <xf numFmtId="165" fontId="36" fillId="0" borderId="0" xfId="0" applyNumberFormat="1" applyFont="1"/>
    <xf numFmtId="0" fontId="36" fillId="0" borderId="0" xfId="0" applyFont="1" applyAlignment="1">
      <alignment horizontal="left"/>
    </xf>
    <xf numFmtId="0" fontId="21" fillId="0" borderId="0" xfId="0" applyFont="1" applyAlignment="1">
      <alignment horizontal="center"/>
    </xf>
    <xf numFmtId="0" fontId="42" fillId="4" borderId="0" xfId="2" applyNumberFormat="1" applyFont="1" applyAlignment="1">
      <alignment horizontal="center"/>
    </xf>
    <xf numFmtId="0" fontId="43" fillId="5" borderId="0" xfId="3" applyFont="1"/>
    <xf numFmtId="0" fontId="36" fillId="0" borderId="1" xfId="0" applyFont="1" applyBorder="1"/>
    <xf numFmtId="0" fontId="36" fillId="0" borderId="1" xfId="0" applyFont="1" applyBorder="1" applyAlignment="1">
      <alignment horizontal="center"/>
    </xf>
    <xf numFmtId="0" fontId="36" fillId="0" borderId="1" xfId="0" applyFont="1" applyBorder="1" applyAlignment="1">
      <alignment horizontal="right"/>
    </xf>
    <xf numFmtId="49" fontId="36" fillId="0" borderId="1" xfId="0" applyNumberFormat="1" applyFont="1" applyBorder="1"/>
    <xf numFmtId="0" fontId="36" fillId="0" borderId="1" xfId="0" quotePrefix="1" applyFont="1" applyBorder="1"/>
    <xf numFmtId="0" fontId="21" fillId="0" borderId="1" xfId="0" applyFont="1" applyBorder="1"/>
    <xf numFmtId="0" fontId="36" fillId="0" borderId="1" xfId="0" applyFont="1" applyBorder="1" applyAlignment="1">
      <alignment horizontal="left"/>
    </xf>
    <xf numFmtId="0" fontId="37" fillId="33" borderId="50" xfId="0" applyFont="1" applyFill="1" applyBorder="1" applyAlignment="1">
      <alignment horizontal="left" vertical="center"/>
    </xf>
    <xf numFmtId="0" fontId="37" fillId="33" borderId="52" xfId="0" applyFont="1" applyFill="1" applyBorder="1" applyAlignment="1">
      <alignment horizontal="left"/>
    </xf>
    <xf numFmtId="0" fontId="37" fillId="33" borderId="49" xfId="0" applyFont="1" applyFill="1" applyBorder="1" applyAlignment="1">
      <alignment horizontal="right" vertical="center"/>
    </xf>
    <xf numFmtId="0" fontId="37" fillId="33" borderId="51" xfId="0" applyFont="1" applyFill="1" applyBorder="1" applyAlignment="1">
      <alignment horizontal="right" vertical="center"/>
    </xf>
    <xf numFmtId="0" fontId="37" fillId="33" borderId="53" xfId="0" applyFont="1" applyFill="1" applyBorder="1"/>
    <xf numFmtId="0" fontId="37" fillId="33" borderId="54" xfId="0" applyFont="1" applyFill="1" applyBorder="1" applyAlignment="1">
      <alignment horizontal="right" vertical="center"/>
    </xf>
    <xf numFmtId="168" fontId="36" fillId="0" borderId="0" xfId="0" applyNumberFormat="1" applyFont="1"/>
    <xf numFmtId="3" fontId="36" fillId="0" borderId="0" xfId="0" applyNumberFormat="1" applyFont="1"/>
    <xf numFmtId="0" fontId="46" fillId="0" borderId="0" xfId="0" applyFont="1" applyAlignment="1">
      <alignment horizontal="left"/>
    </xf>
    <xf numFmtId="0" fontId="47" fillId="0" borderId="0" xfId="0" applyFont="1"/>
    <xf numFmtId="0" fontId="48" fillId="0" borderId="0" xfId="0" applyFont="1" applyAlignment="1">
      <alignment horizontal="left"/>
    </xf>
    <xf numFmtId="0" fontId="36" fillId="0" borderId="0" xfId="0" applyFont="1" applyAlignment="1">
      <alignment wrapText="1"/>
    </xf>
    <xf numFmtId="0" fontId="14" fillId="23" borderId="0" xfId="0" applyFont="1" applyFill="1"/>
    <xf numFmtId="0" fontId="36" fillId="0" borderId="0" xfId="0" applyFont="1" applyAlignment="1">
      <alignment horizontal="left" indent="2"/>
    </xf>
    <xf numFmtId="0" fontId="21" fillId="0" borderId="68" xfId="0" applyFont="1" applyBorder="1"/>
    <xf numFmtId="0" fontId="21" fillId="0" borderId="69" xfId="0" applyFont="1" applyBorder="1"/>
    <xf numFmtId="0" fontId="21" fillId="0" borderId="69" xfId="0" applyFont="1" applyBorder="1" applyAlignment="1">
      <alignment horizontal="center" vertical="center"/>
    </xf>
    <xf numFmtId="0" fontId="21" fillId="0" borderId="56" xfId="0" applyFont="1" applyBorder="1"/>
    <xf numFmtId="0" fontId="36" fillId="0" borderId="13" xfId="0" applyFont="1" applyBorder="1"/>
    <xf numFmtId="0" fontId="36" fillId="28" borderId="2" xfId="0" applyFont="1" applyFill="1" applyBorder="1" applyAlignment="1">
      <alignment horizontal="center"/>
    </xf>
    <xf numFmtId="1" fontId="36" fillId="0" borderId="14" xfId="0" applyNumberFormat="1" applyFont="1" applyBorder="1" applyAlignment="1">
      <alignment horizontal="center"/>
    </xf>
    <xf numFmtId="0" fontId="36" fillId="0" borderId="16" xfId="0" applyFont="1" applyBorder="1"/>
    <xf numFmtId="0" fontId="36" fillId="0" borderId="67" xfId="0" applyFont="1" applyBorder="1"/>
    <xf numFmtId="0" fontId="36" fillId="0" borderId="67" xfId="0" applyFont="1" applyBorder="1" applyAlignment="1">
      <alignment horizontal="center"/>
    </xf>
    <xf numFmtId="0" fontId="36" fillId="28" borderId="15" xfId="0" applyFont="1" applyFill="1" applyBorder="1" applyAlignment="1">
      <alignment horizontal="center"/>
    </xf>
    <xf numFmtId="1" fontId="36" fillId="0" borderId="17" xfId="0" applyNumberFormat="1" applyFont="1" applyBorder="1" applyAlignment="1">
      <alignment horizontal="center"/>
    </xf>
    <xf numFmtId="0" fontId="21" fillId="0" borderId="68" xfId="0" applyFont="1" applyBorder="1" applyAlignment="1">
      <alignment horizontal="center" vertical="center"/>
    </xf>
    <xf numFmtId="0" fontId="21" fillId="0" borderId="1" xfId="0" applyFont="1" applyBorder="1" applyAlignment="1">
      <alignment horizontal="center" vertical="center"/>
    </xf>
    <xf numFmtId="0" fontId="21" fillId="0" borderId="56" xfId="0" applyFont="1" applyBorder="1" applyAlignment="1">
      <alignment horizontal="center" vertical="center"/>
    </xf>
    <xf numFmtId="9" fontId="36" fillId="0" borderId="0" xfId="1" applyFont="1"/>
    <xf numFmtId="0" fontId="28" fillId="0" borderId="0" xfId="5" applyFont="1"/>
    <xf numFmtId="0" fontId="10" fillId="6" borderId="0" xfId="4" applyFont="1" applyFill="1"/>
    <xf numFmtId="0" fontId="32" fillId="0" borderId="0" xfId="9"/>
    <xf numFmtId="14" fontId="0" fillId="0" borderId="0" xfId="0" applyNumberFormat="1"/>
    <xf numFmtId="6" fontId="0" fillId="0" borderId="0" xfId="0" applyNumberFormat="1"/>
    <xf numFmtId="171" fontId="0" fillId="0" borderId="0" xfId="13" applyNumberFormat="1" applyFont="1"/>
    <xf numFmtId="171" fontId="0" fillId="0" borderId="0" xfId="0" applyNumberFormat="1"/>
    <xf numFmtId="0" fontId="51" fillId="0" borderId="1" xfId="16" applyFont="1" applyBorder="1" applyAlignment="1">
      <alignment horizontal="center" vertical="center" wrapText="1"/>
    </xf>
    <xf numFmtId="0" fontId="52" fillId="0" borderId="0" xfId="17"/>
    <xf numFmtId="0" fontId="52" fillId="0" borderId="1" xfId="17" applyBorder="1"/>
    <xf numFmtId="0" fontId="28" fillId="0" borderId="0" xfId="1" applyNumberFormat="1" applyFont="1"/>
    <xf numFmtId="0" fontId="54" fillId="22" borderId="0" xfId="0" applyFont="1" applyFill="1"/>
    <xf numFmtId="0" fontId="55" fillId="36" borderId="0" xfId="0" applyFont="1" applyFill="1"/>
    <xf numFmtId="0" fontId="55" fillId="2" borderId="0" xfId="0" applyFont="1" applyFill="1"/>
    <xf numFmtId="0" fontId="55" fillId="31" borderId="0" xfId="0" applyFont="1" applyFill="1"/>
    <xf numFmtId="0" fontId="55" fillId="35" borderId="0" xfId="0" applyFont="1" applyFill="1"/>
    <xf numFmtId="0" fontId="55" fillId="37" borderId="0" xfId="0" applyFont="1" applyFill="1"/>
    <xf numFmtId="0" fontId="0" fillId="0" borderId="0" xfId="0" applyAlignment="1">
      <alignment horizontal="center"/>
    </xf>
    <xf numFmtId="0" fontId="41" fillId="11" borderId="30" xfId="0" applyFont="1" applyFill="1" applyBorder="1" applyAlignment="1">
      <alignment horizontal="left"/>
    </xf>
    <xf numFmtId="0" fontId="12" fillId="11" borderId="31" xfId="0" applyFont="1" applyFill="1" applyBorder="1" applyAlignment="1">
      <alignment horizontal="left"/>
    </xf>
    <xf numFmtId="0" fontId="12" fillId="11" borderId="32" xfId="0" applyFont="1" applyFill="1" applyBorder="1" applyAlignment="1">
      <alignment horizontal="left"/>
    </xf>
    <xf numFmtId="0" fontId="0" fillId="0" borderId="0" xfId="0" applyAlignment="1">
      <alignment horizontal="left"/>
    </xf>
    <xf numFmtId="0" fontId="6" fillId="0" borderId="0" xfId="19"/>
    <xf numFmtId="0" fontId="6" fillId="0" borderId="1" xfId="19" applyBorder="1"/>
    <xf numFmtId="0" fontId="6" fillId="23" borderId="1" xfId="19" applyFill="1" applyBorder="1"/>
    <xf numFmtId="0" fontId="41" fillId="0" borderId="0" xfId="0" applyFont="1"/>
    <xf numFmtId="0" fontId="41" fillId="22" borderId="61" xfId="0" applyFont="1" applyFill="1" applyBorder="1" applyAlignment="1">
      <alignment horizontal="left" vertical="center"/>
    </xf>
    <xf numFmtId="0" fontId="41" fillId="22" borderId="63" xfId="0" applyFont="1" applyFill="1" applyBorder="1" applyAlignment="1">
      <alignment horizontal="left" vertical="center"/>
    </xf>
    <xf numFmtId="0" fontId="41" fillId="22" borderId="58" xfId="0" applyFont="1" applyFill="1" applyBorder="1" applyAlignment="1">
      <alignment vertical="center"/>
    </xf>
    <xf numFmtId="0" fontId="21" fillId="0" borderId="0" xfId="19" applyFont="1"/>
    <xf numFmtId="0" fontId="36" fillId="23" borderId="0" xfId="0" applyFont="1" applyFill="1"/>
    <xf numFmtId="0" fontId="19" fillId="39" borderId="18" xfId="6" applyFont="1" applyFill="1" applyBorder="1" applyProtection="1">
      <protection locked="0"/>
    </xf>
    <xf numFmtId="0" fontId="19" fillId="39" borderId="29" xfId="6" applyFont="1" applyFill="1" applyBorder="1" applyProtection="1">
      <protection locked="0"/>
    </xf>
    <xf numFmtId="0" fontId="19" fillId="39" borderId="24" xfId="6" applyFont="1" applyFill="1" applyBorder="1" applyProtection="1">
      <protection locked="0"/>
    </xf>
    <xf numFmtId="0" fontId="41" fillId="0" borderId="55" xfId="6" applyFont="1" applyBorder="1" applyAlignment="1">
      <alignment horizontal="center" vertical="center" wrapText="1"/>
    </xf>
    <xf numFmtId="0" fontId="41" fillId="0" borderId="70" xfId="6" applyFont="1" applyBorder="1" applyAlignment="1">
      <alignment horizontal="center" vertical="center" wrapText="1"/>
    </xf>
    <xf numFmtId="0" fontId="41" fillId="0" borderId="23" xfId="6" applyFont="1" applyBorder="1" applyAlignment="1">
      <alignment horizontal="center" vertical="center" wrapText="1"/>
    </xf>
    <xf numFmtId="0" fontId="19" fillId="39" borderId="1" xfId="6" applyFont="1" applyFill="1" applyBorder="1" applyAlignment="1" applyProtection="1">
      <alignment horizontal="center"/>
      <protection locked="0"/>
    </xf>
    <xf numFmtId="2" fontId="37" fillId="0" borderId="1" xfId="6" applyNumberFormat="1" applyFont="1" applyBorder="1"/>
    <xf numFmtId="167" fontId="37" fillId="0" borderId="1" xfId="6" applyNumberFormat="1" applyFont="1" applyBorder="1"/>
    <xf numFmtId="0" fontId="37" fillId="22" borderId="55" xfId="6" applyFont="1" applyFill="1" applyBorder="1" applyProtection="1">
      <protection locked="0"/>
    </xf>
    <xf numFmtId="0" fontId="37" fillId="22" borderId="23" xfId="6" applyFont="1" applyFill="1" applyBorder="1" applyProtection="1">
      <protection locked="0"/>
    </xf>
    <xf numFmtId="0" fontId="37" fillId="22" borderId="5" xfId="6" applyFont="1" applyFill="1" applyBorder="1" applyProtection="1">
      <protection locked="0"/>
    </xf>
    <xf numFmtId="0" fontId="37" fillId="22" borderId="6" xfId="6" applyFont="1" applyFill="1" applyBorder="1" applyProtection="1">
      <protection locked="0"/>
    </xf>
    <xf numFmtId="0" fontId="37" fillId="22" borderId="7" xfId="6" applyFont="1" applyFill="1" applyBorder="1" applyProtection="1">
      <protection locked="0"/>
    </xf>
    <xf numFmtId="0" fontId="37" fillId="22" borderId="9" xfId="6" applyFont="1" applyFill="1" applyBorder="1" applyProtection="1">
      <protection locked="0"/>
    </xf>
    <xf numFmtId="0" fontId="37" fillId="0" borderId="74" xfId="6" applyFont="1" applyBorder="1"/>
    <xf numFmtId="167" fontId="37" fillId="0" borderId="75" xfId="6" applyNumberFormat="1" applyFont="1" applyBorder="1"/>
    <xf numFmtId="0" fontId="37" fillId="0" borderId="76" xfId="6" applyFont="1" applyBorder="1"/>
    <xf numFmtId="0" fontId="19" fillId="39" borderId="26" xfId="6" applyFont="1" applyFill="1" applyBorder="1" applyAlignment="1" applyProtection="1">
      <alignment horizontal="center"/>
      <protection locked="0"/>
    </xf>
    <xf numFmtId="2" fontId="37" fillId="0" borderId="26" xfId="6" applyNumberFormat="1" applyFont="1" applyBorder="1"/>
    <xf numFmtId="167" fontId="37" fillId="0" borderId="26" xfId="6" applyNumberFormat="1" applyFont="1" applyBorder="1"/>
    <xf numFmtId="167" fontId="37" fillId="0" borderId="77" xfId="6" applyNumberFormat="1" applyFont="1" applyBorder="1"/>
    <xf numFmtId="0" fontId="21" fillId="23" borderId="0" xfId="0" applyFont="1" applyFill="1"/>
    <xf numFmtId="0" fontId="18" fillId="40" borderId="1" xfId="19" applyFont="1" applyFill="1" applyBorder="1"/>
    <xf numFmtId="0" fontId="18" fillId="35" borderId="1" xfId="19" applyFont="1" applyFill="1" applyBorder="1"/>
    <xf numFmtId="0" fontId="1" fillId="0" borderId="0" xfId="0" applyFont="1"/>
    <xf numFmtId="167" fontId="0" fillId="0" borderId="0" xfId="0" applyNumberFormat="1"/>
    <xf numFmtId="0" fontId="0" fillId="0" borderId="0" xfId="0" applyAlignment="1">
      <alignment horizontal="right"/>
    </xf>
    <xf numFmtId="0" fontId="15" fillId="0" borderId="23" xfId="0" applyFont="1" applyBorder="1" applyAlignment="1">
      <alignment vertical="center"/>
    </xf>
    <xf numFmtId="0" fontId="57" fillId="0" borderId="0" xfId="0" applyFont="1"/>
    <xf numFmtId="0" fontId="15" fillId="0" borderId="9" xfId="0" applyFont="1" applyBorder="1" applyAlignment="1">
      <alignment horizontal="right"/>
    </xf>
    <xf numFmtId="0" fontId="1" fillId="0" borderId="0" xfId="0" applyFont="1" applyAlignment="1">
      <alignment horizontal="center"/>
    </xf>
    <xf numFmtId="0" fontId="1" fillId="0" borderId="45" xfId="0" applyFont="1" applyBorder="1" applyAlignment="1">
      <alignment horizontal="center"/>
    </xf>
    <xf numFmtId="0" fontId="0" fillId="0" borderId="43" xfId="0" applyBorder="1"/>
    <xf numFmtId="0" fontId="0" fillId="0" borderId="44" xfId="0" applyBorder="1"/>
    <xf numFmtId="10" fontId="1" fillId="0" borderId="43" xfId="1" applyNumberFormat="1" applyFont="1" applyBorder="1"/>
    <xf numFmtId="166" fontId="0" fillId="0" borderId="0" xfId="0" applyNumberFormat="1" applyAlignment="1">
      <alignment horizontal="right"/>
    </xf>
    <xf numFmtId="0" fontId="58" fillId="9" borderId="0" xfId="0" applyFont="1" applyFill="1"/>
    <xf numFmtId="0" fontId="0" fillId="0" borderId="40" xfId="0" applyBorder="1"/>
    <xf numFmtId="10" fontId="1" fillId="0" borderId="0" xfId="1" applyNumberFormat="1" applyFont="1"/>
    <xf numFmtId="14" fontId="36" fillId="0" borderId="0" xfId="0" quotePrefix="1" applyNumberFormat="1" applyFont="1"/>
    <xf numFmtId="0" fontId="21" fillId="0" borderId="0" xfId="0" quotePrefix="1" applyFont="1"/>
    <xf numFmtId="0" fontId="0" fillId="0" borderId="18" xfId="5" applyFont="1" applyBorder="1" applyAlignment="1">
      <alignment vertical="center"/>
    </xf>
    <xf numFmtId="2" fontId="0" fillId="0" borderId="29" xfId="0" applyNumberFormat="1" applyBorder="1"/>
    <xf numFmtId="0" fontId="0" fillId="0" borderId="6" xfId="0" applyBorder="1"/>
    <xf numFmtId="0" fontId="0" fillId="0" borderId="29" xfId="5" applyFont="1" applyBorder="1" applyAlignment="1">
      <alignment vertical="center"/>
    </xf>
    <xf numFmtId="0" fontId="0" fillId="0" borderId="24" xfId="5" applyFont="1" applyBorder="1" applyAlignment="1">
      <alignment vertical="center"/>
    </xf>
    <xf numFmtId="2" fontId="0" fillId="0" borderId="24" xfId="0" applyNumberFormat="1" applyBorder="1"/>
    <xf numFmtId="0" fontId="0" fillId="0" borderId="9" xfId="0" applyBorder="1"/>
    <xf numFmtId="1" fontId="0" fillId="0" borderId="0" xfId="0" applyNumberFormat="1"/>
    <xf numFmtId="1" fontId="0" fillId="0" borderId="29" xfId="0" applyNumberFormat="1" applyBorder="1"/>
    <xf numFmtId="1" fontId="0" fillId="0" borderId="24" xfId="0" applyNumberFormat="1" applyBorder="1"/>
    <xf numFmtId="2" fontId="0" fillId="0" borderId="0" xfId="0" applyNumberFormat="1"/>
    <xf numFmtId="0" fontId="59" fillId="10" borderId="25" xfId="5" applyFont="1" applyFill="1" applyBorder="1" applyAlignment="1">
      <alignment vertical="center"/>
    </xf>
    <xf numFmtId="0" fontId="59" fillId="10" borderId="26" xfId="5" applyFont="1" applyFill="1" applyBorder="1" applyAlignment="1">
      <alignment vertical="center"/>
    </xf>
    <xf numFmtId="0" fontId="59" fillId="10" borderId="26" xfId="5" applyFont="1" applyFill="1" applyBorder="1"/>
    <xf numFmtId="0" fontId="59" fillId="10" borderId="27" xfId="5" applyFont="1" applyFill="1" applyBorder="1"/>
    <xf numFmtId="2" fontId="0" fillId="0" borderId="7" xfId="0" applyNumberFormat="1" applyBorder="1"/>
    <xf numFmtId="2" fontId="0" fillId="0" borderId="8" xfId="0" applyNumberFormat="1" applyBorder="1"/>
    <xf numFmtId="2" fontId="0" fillId="0" borderId="9" xfId="0" applyNumberFormat="1" applyBorder="1"/>
    <xf numFmtId="1" fontId="0" fillId="0" borderId="7" xfId="0" applyNumberFormat="1" applyBorder="1"/>
    <xf numFmtId="1" fontId="0" fillId="0" borderId="8" xfId="0" applyNumberFormat="1" applyBorder="1"/>
    <xf numFmtId="1" fontId="0" fillId="0" borderId="9" xfId="0" applyNumberFormat="1" applyBorder="1"/>
    <xf numFmtId="0" fontId="14" fillId="22" borderId="0" xfId="0" applyFont="1" applyFill="1"/>
    <xf numFmtId="0" fontId="60" fillId="0" borderId="0" xfId="0" applyFont="1"/>
    <xf numFmtId="0" fontId="61" fillId="0" borderId="0" xfId="0" applyFont="1"/>
    <xf numFmtId="0" fontId="62" fillId="0" borderId="78" xfId="0" applyFont="1" applyBorder="1" applyAlignment="1">
      <alignment horizontal="center" vertical="center"/>
    </xf>
    <xf numFmtId="0" fontId="62" fillId="0" borderId="78" xfId="0" applyFont="1" applyBorder="1" applyAlignment="1">
      <alignment horizontal="center" vertical="center" wrapText="1"/>
    </xf>
    <xf numFmtId="0" fontId="0" fillId="0" borderId="78" xfId="0" applyBorder="1"/>
    <xf numFmtId="0" fontId="15" fillId="0" borderId="78" xfId="0" applyFont="1" applyBorder="1" applyAlignment="1">
      <alignment wrapText="1"/>
    </xf>
    <xf numFmtId="167" fontId="0" fillId="0" borderId="78" xfId="21" applyNumberFormat="1" applyFont="1" applyBorder="1"/>
    <xf numFmtId="0" fontId="0" fillId="0" borderId="78" xfId="21" applyNumberFormat="1" applyFont="1" applyBorder="1" applyAlignment="1">
      <alignment horizontal="center"/>
    </xf>
    <xf numFmtId="9" fontId="0" fillId="0" borderId="78" xfId="0" applyNumberFormat="1" applyBorder="1" applyAlignment="1">
      <alignment horizontal="center"/>
    </xf>
    <xf numFmtId="0" fontId="0" fillId="0" borderId="78" xfId="0" applyBorder="1" applyAlignment="1">
      <alignment horizontal="center"/>
    </xf>
    <xf numFmtId="167" fontId="0" fillId="0" borderId="78" xfId="0" applyNumberFormat="1" applyBorder="1"/>
    <xf numFmtId="0" fontId="15" fillId="0" borderId="78" xfId="0" applyFont="1" applyBorder="1"/>
    <xf numFmtId="9" fontId="0" fillId="0" borderId="79" xfId="0" applyNumberFormat="1" applyBorder="1" applyAlignment="1">
      <alignment horizontal="center"/>
    </xf>
    <xf numFmtId="167" fontId="0" fillId="42" borderId="78" xfId="0" applyNumberFormat="1" applyFill="1" applyBorder="1"/>
    <xf numFmtId="0" fontId="63" fillId="0" borderId="78" xfId="0" applyFont="1" applyBorder="1"/>
    <xf numFmtId="0" fontId="1" fillId="41" borderId="13" xfId="0" applyFont="1" applyFill="1" applyBorder="1" applyAlignment="1">
      <alignment vertical="center"/>
    </xf>
    <xf numFmtId="173" fontId="19" fillId="41" borderId="0" xfId="21" applyFont="1" applyFill="1" applyBorder="1" applyAlignment="1">
      <alignment vertical="center"/>
    </xf>
    <xf numFmtId="9" fontId="19" fillId="41" borderId="0" xfId="0" applyNumberFormat="1" applyFont="1" applyFill="1" applyAlignment="1">
      <alignment vertical="center"/>
    </xf>
    <xf numFmtId="170" fontId="41" fillId="41" borderId="14" xfId="0" applyNumberFormat="1" applyFont="1" applyFill="1" applyBorder="1" applyAlignment="1">
      <alignment vertical="center"/>
    </xf>
    <xf numFmtId="0" fontId="60" fillId="0" borderId="0" xfId="0" applyFont="1" applyAlignment="1">
      <alignment vertical="center"/>
    </xf>
    <xf numFmtId="0" fontId="1" fillId="41" borderId="16" xfId="0" applyFont="1" applyFill="1" applyBorder="1" applyAlignment="1">
      <alignment vertical="center"/>
    </xf>
    <xf numFmtId="173" fontId="19" fillId="41" borderId="67" xfId="21" applyFont="1" applyFill="1" applyBorder="1" applyAlignment="1">
      <alignment vertical="center"/>
    </xf>
    <xf numFmtId="9" fontId="19" fillId="41" borderId="67" xfId="0" applyNumberFormat="1" applyFont="1" applyFill="1" applyBorder="1" applyAlignment="1">
      <alignment vertical="center"/>
    </xf>
    <xf numFmtId="170" fontId="41" fillId="41" borderId="17" xfId="0" applyNumberFormat="1" applyFont="1" applyFill="1" applyBorder="1" applyAlignment="1">
      <alignment vertical="center"/>
    </xf>
    <xf numFmtId="0" fontId="0" fillId="0" borderId="81" xfId="0" applyBorder="1"/>
    <xf numFmtId="167" fontId="65" fillId="0" borderId="82" xfId="0" applyNumberFormat="1" applyFont="1" applyBorder="1"/>
    <xf numFmtId="0" fontId="0" fillId="0" borderId="83" xfId="0" applyBorder="1"/>
    <xf numFmtId="167" fontId="65" fillId="0" borderId="84" xfId="0" applyNumberFormat="1" applyFont="1" applyBorder="1"/>
    <xf numFmtId="0" fontId="65" fillId="0" borderId="83" xfId="0" applyFont="1" applyBorder="1"/>
    <xf numFmtId="170" fontId="65" fillId="0" borderId="84" xfId="1" applyNumberFormat="1" applyFont="1" applyFill="1" applyBorder="1"/>
    <xf numFmtId="0" fontId="19" fillId="41" borderId="85" xfId="0" applyFont="1" applyFill="1" applyBorder="1"/>
    <xf numFmtId="170" fontId="19" fillId="41" borderId="86" xfId="0" applyNumberFormat="1" applyFont="1" applyFill="1" applyBorder="1"/>
    <xf numFmtId="49" fontId="0" fillId="0" borderId="0" xfId="20" applyNumberFormat="1" applyFont="1" applyFill="1" applyBorder="1" applyAlignment="1">
      <alignment vertical="top"/>
    </xf>
    <xf numFmtId="0" fontId="65" fillId="0" borderId="0" xfId="0" applyFont="1"/>
    <xf numFmtId="174" fontId="60" fillId="0" borderId="0" xfId="0" applyNumberFormat="1" applyFont="1"/>
    <xf numFmtId="9" fontId="60" fillId="0" borderId="0" xfId="0" applyNumberFormat="1" applyFont="1"/>
    <xf numFmtId="0" fontId="66" fillId="0" borderId="0" xfId="0" applyFont="1"/>
    <xf numFmtId="0" fontId="60" fillId="0" borderId="78" xfId="0" applyFont="1" applyBorder="1" applyAlignment="1">
      <alignment horizontal="right"/>
    </xf>
    <xf numFmtId="0" fontId="1" fillId="0" borderId="0" xfId="20" applyFont="1" applyFill="1" applyBorder="1" applyAlignment="1">
      <alignment vertical="top"/>
    </xf>
    <xf numFmtId="0" fontId="68" fillId="0" borderId="0" xfId="23" applyFont="1"/>
    <xf numFmtId="0" fontId="67" fillId="0" borderId="0" xfId="23"/>
    <xf numFmtId="0" fontId="69" fillId="0" borderId="1" xfId="0" applyFont="1" applyBorder="1" applyAlignment="1">
      <alignment vertical="center" wrapText="1"/>
    </xf>
    <xf numFmtId="0" fontId="70" fillId="0" borderId="1" xfId="0" applyFont="1" applyBorder="1" applyAlignment="1">
      <alignment vertical="center" wrapText="1"/>
    </xf>
    <xf numFmtId="0" fontId="69" fillId="0" borderId="1" xfId="0" applyFont="1" applyBorder="1" applyAlignment="1">
      <alignment horizontal="center" vertical="center" wrapText="1"/>
    </xf>
    <xf numFmtId="0" fontId="70" fillId="0" borderId="1" xfId="0" applyFont="1" applyBorder="1" applyAlignment="1">
      <alignment horizontal="center" vertical="center" wrapText="1"/>
    </xf>
    <xf numFmtId="0" fontId="72" fillId="0" borderId="1" xfId="0" applyFont="1" applyBorder="1" applyAlignment="1">
      <alignment vertical="center" wrapText="1"/>
    </xf>
    <xf numFmtId="14" fontId="72" fillId="0" borderId="1" xfId="0" applyNumberFormat="1" applyFont="1" applyBorder="1" applyAlignment="1">
      <alignment vertical="center" wrapText="1"/>
    </xf>
    <xf numFmtId="0" fontId="37" fillId="0" borderId="1" xfId="6" applyFont="1" applyBorder="1"/>
    <xf numFmtId="0" fontId="34" fillId="0" borderId="0" xfId="10"/>
    <xf numFmtId="0" fontId="34" fillId="0" borderId="0" xfId="10" applyAlignment="1">
      <alignment wrapText="1"/>
    </xf>
    <xf numFmtId="167" fontId="34" fillId="0" borderId="0" xfId="10" applyNumberFormat="1"/>
    <xf numFmtId="0" fontId="56" fillId="43" borderId="89" xfId="10" applyFont="1" applyFill="1" applyBorder="1" applyAlignment="1">
      <alignment wrapText="1"/>
    </xf>
    <xf numFmtId="0" fontId="1" fillId="0" borderId="0" xfId="0" applyFont="1" applyAlignment="1">
      <alignment horizontal="center" vertical="center"/>
    </xf>
    <xf numFmtId="0" fontId="0" fillId="0" borderId="0" xfId="0" applyAlignment="1">
      <alignment horizontal="center"/>
    </xf>
    <xf numFmtId="0" fontId="41" fillId="11" borderId="30" xfId="0" applyFont="1" applyFill="1" applyBorder="1" applyAlignment="1">
      <alignment horizontal="left"/>
    </xf>
    <xf numFmtId="0" fontId="12" fillId="11" borderId="31" xfId="0" applyFont="1" applyFill="1" applyBorder="1" applyAlignment="1">
      <alignment horizontal="left"/>
    </xf>
    <xf numFmtId="0" fontId="12" fillId="11" borderId="32" xfId="0" applyFont="1" applyFill="1" applyBorder="1" applyAlignment="1">
      <alignment horizontal="left"/>
    </xf>
    <xf numFmtId="0" fontId="14" fillId="22" borderId="34" xfId="0" applyFont="1" applyFill="1" applyBorder="1" applyAlignment="1">
      <alignment horizontal="center" vertical="center" wrapText="1"/>
    </xf>
    <xf numFmtId="0" fontId="2" fillId="22" borderId="35" xfId="0" applyFont="1" applyFill="1" applyBorder="1" applyAlignment="1">
      <alignment horizontal="center" vertical="center" wrapText="1"/>
    </xf>
    <xf numFmtId="0" fontId="2" fillId="22" borderId="38" xfId="0" applyFont="1" applyFill="1" applyBorder="1" applyAlignment="1">
      <alignment horizontal="center" vertical="center" wrapText="1"/>
    </xf>
    <xf numFmtId="0" fontId="2" fillId="22" borderId="39" xfId="0" applyFont="1" applyFill="1" applyBorder="1" applyAlignment="1">
      <alignment horizontal="center" vertical="center" wrapText="1"/>
    </xf>
    <xf numFmtId="0" fontId="36" fillId="0" borderId="0" xfId="0" applyFont="1" applyAlignment="1">
      <alignment horizontal="center"/>
    </xf>
    <xf numFmtId="0" fontId="2" fillId="22" borderId="36" xfId="0" applyFont="1" applyFill="1" applyBorder="1" applyAlignment="1">
      <alignment horizontal="center" vertical="center" wrapText="1"/>
    </xf>
    <xf numFmtId="0" fontId="2" fillId="22" borderId="37" xfId="0" applyFont="1" applyFill="1" applyBorder="1" applyAlignment="1">
      <alignment horizontal="center" vertical="center" wrapText="1"/>
    </xf>
    <xf numFmtId="0" fontId="0" fillId="0" borderId="0" xfId="0" applyAlignment="1">
      <alignment horizontal="left"/>
    </xf>
    <xf numFmtId="0" fontId="36" fillId="0" borderId="0" xfId="0" quotePrefix="1" applyFont="1" applyAlignment="1">
      <alignment horizontal="center"/>
    </xf>
    <xf numFmtId="0" fontId="0" fillId="0" borderId="0" xfId="0" quotePrefix="1" applyAlignment="1">
      <alignment horizontal="center"/>
    </xf>
    <xf numFmtId="0" fontId="15" fillId="0" borderId="18" xfId="0" quotePrefix="1" applyFont="1" applyBorder="1" applyAlignment="1">
      <alignment horizontal="center" vertical="center"/>
    </xf>
    <xf numFmtId="0" fontId="15" fillId="0" borderId="24" xfId="0" quotePrefix="1" applyFont="1" applyBorder="1" applyAlignment="1">
      <alignment horizontal="center" vertical="center"/>
    </xf>
    <xf numFmtId="0" fontId="19" fillId="2" borderId="0" xfId="0" applyFont="1" applyFill="1" applyAlignment="1">
      <alignment horizontal="center"/>
    </xf>
    <xf numFmtId="0" fontId="19" fillId="2" borderId="8" xfId="5" applyFont="1" applyFill="1" applyBorder="1" applyAlignment="1">
      <alignment horizontal="center" vertical="center"/>
    </xf>
    <xf numFmtId="0" fontId="59" fillId="10" borderId="18" xfId="5" applyFont="1" applyFill="1" applyBorder="1" applyAlignment="1">
      <alignment horizontal="center" vertical="center"/>
    </xf>
    <xf numFmtId="0" fontId="59" fillId="10" borderId="24" xfId="5" applyFont="1" applyFill="1" applyBorder="1" applyAlignment="1">
      <alignment horizontal="center" vertical="center"/>
    </xf>
    <xf numFmtId="0" fontId="59" fillId="10" borderId="19" xfId="5" applyFont="1" applyFill="1" applyBorder="1" applyAlignment="1">
      <alignment horizontal="center" vertical="center"/>
    </xf>
    <xf numFmtId="0" fontId="59" fillId="10" borderId="20" xfId="5" applyFont="1" applyFill="1" applyBorder="1" applyAlignment="1">
      <alignment horizontal="center" vertical="center"/>
    </xf>
    <xf numFmtId="0" fontId="59" fillId="10" borderId="21" xfId="5" applyFont="1" applyFill="1" applyBorder="1" applyAlignment="1">
      <alignment horizontal="center" vertical="center"/>
    </xf>
    <xf numFmtId="0" fontId="59" fillId="10" borderId="22" xfId="0" applyFont="1" applyFill="1" applyBorder="1" applyAlignment="1">
      <alignment horizontal="center" wrapText="1"/>
    </xf>
    <xf numFmtId="0" fontId="59" fillId="10" borderId="28" xfId="0" applyFont="1" applyFill="1" applyBorder="1" applyAlignment="1">
      <alignment horizontal="center" wrapText="1"/>
    </xf>
    <xf numFmtId="0" fontId="59" fillId="10" borderId="23" xfId="0" applyFont="1" applyFill="1" applyBorder="1" applyAlignment="1">
      <alignment horizontal="center" wrapText="1"/>
    </xf>
    <xf numFmtId="0" fontId="59" fillId="10" borderId="9" xfId="0" applyFont="1" applyFill="1" applyBorder="1" applyAlignment="1">
      <alignment horizontal="center" wrapText="1"/>
    </xf>
    <xf numFmtId="0" fontId="59" fillId="10" borderId="22" xfId="0" applyFont="1" applyFill="1" applyBorder="1" applyAlignment="1">
      <alignment horizontal="center" vertical="center" wrapText="1"/>
    </xf>
    <xf numFmtId="0" fontId="59" fillId="10" borderId="28" xfId="0" applyFont="1" applyFill="1" applyBorder="1" applyAlignment="1">
      <alignment horizontal="center" vertical="center" wrapText="1"/>
    </xf>
    <xf numFmtId="0" fontId="59" fillId="10" borderId="23" xfId="0" applyFont="1" applyFill="1" applyBorder="1" applyAlignment="1">
      <alignment horizontal="center" vertical="center" wrapText="1"/>
    </xf>
    <xf numFmtId="0" fontId="59" fillId="10" borderId="9" xfId="0" applyFont="1" applyFill="1" applyBorder="1" applyAlignment="1">
      <alignment horizontal="center" vertical="center" wrapText="1"/>
    </xf>
    <xf numFmtId="0" fontId="37" fillId="26" borderId="49" xfId="0" applyFont="1" applyFill="1" applyBorder="1" applyAlignment="1">
      <alignment horizontal="center" vertical="center" wrapText="1"/>
    </xf>
    <xf numFmtId="0" fontId="17" fillId="26" borderId="49" xfId="0" applyFont="1" applyFill="1" applyBorder="1" applyAlignment="1">
      <alignment horizontal="center" vertical="center" wrapText="1"/>
    </xf>
    <xf numFmtId="0" fontId="17" fillId="26" borderId="51" xfId="0" applyFont="1" applyFill="1" applyBorder="1" applyAlignment="1">
      <alignment horizontal="center" vertical="center" wrapText="1"/>
    </xf>
    <xf numFmtId="0" fontId="17" fillId="26" borderId="0" xfId="0" applyFont="1" applyFill="1" applyAlignment="1">
      <alignment horizontal="center" vertical="center" wrapText="1"/>
    </xf>
    <xf numFmtId="0" fontId="17" fillId="26" borderId="64" xfId="0" applyFont="1" applyFill="1" applyBorder="1" applyAlignment="1">
      <alignment horizontal="center" vertical="center" wrapText="1"/>
    </xf>
    <xf numFmtId="0" fontId="5" fillId="25" borderId="65" xfId="0" applyFont="1" applyFill="1" applyBorder="1" applyAlignment="1">
      <alignment horizontal="center" vertical="center" wrapText="1"/>
    </xf>
    <xf numFmtId="0" fontId="18" fillId="25" borderId="0" xfId="0" applyFont="1" applyFill="1" applyAlignment="1">
      <alignment horizontal="center" vertical="center" wrapText="1"/>
    </xf>
    <xf numFmtId="0" fontId="18" fillId="25" borderId="65" xfId="0" applyFont="1" applyFill="1" applyBorder="1" applyAlignment="1">
      <alignment horizontal="center" vertical="center" wrapText="1"/>
    </xf>
    <xf numFmtId="0" fontId="37" fillId="33" borderId="0" xfId="0" applyFont="1" applyFill="1" applyAlignment="1">
      <alignment horizontal="center" vertical="center"/>
    </xf>
    <xf numFmtId="0" fontId="41" fillId="33" borderId="49" xfId="0" applyFont="1" applyFill="1" applyBorder="1" applyAlignment="1">
      <alignment horizontal="left" vertical="center"/>
    </xf>
    <xf numFmtId="0" fontId="44" fillId="33" borderId="49" xfId="0" applyFont="1" applyFill="1" applyBorder="1" applyAlignment="1">
      <alignment horizontal="left" vertical="center"/>
    </xf>
    <xf numFmtId="0" fontId="44" fillId="33" borderId="0" xfId="0" applyFont="1" applyFill="1" applyAlignment="1">
      <alignment horizontal="left" vertical="center"/>
    </xf>
    <xf numFmtId="0" fontId="41" fillId="33" borderId="0" xfId="0" applyFont="1" applyFill="1" applyAlignment="1">
      <alignment horizontal="left" vertical="center"/>
    </xf>
    <xf numFmtId="0" fontId="45" fillId="33" borderId="49" xfId="0" applyFont="1" applyFill="1" applyBorder="1" applyAlignment="1">
      <alignment horizontal="left" vertical="center"/>
    </xf>
    <xf numFmtId="0" fontId="45" fillId="33" borderId="0" xfId="0" applyFont="1" applyFill="1" applyAlignment="1">
      <alignment horizontal="left" vertical="center"/>
    </xf>
    <xf numFmtId="0" fontId="41" fillId="0" borderId="3" xfId="6" applyFont="1" applyBorder="1" applyAlignment="1">
      <alignment horizontal="center" vertical="center" wrapText="1"/>
    </xf>
    <xf numFmtId="0" fontId="12" fillId="0" borderId="4" xfId="6" applyFont="1" applyBorder="1" applyAlignment="1">
      <alignment horizontal="center" vertical="center" wrapText="1"/>
    </xf>
    <xf numFmtId="0" fontId="0" fillId="41" borderId="0" xfId="0" applyFill="1" applyAlignment="1">
      <alignment horizontal="center"/>
    </xf>
    <xf numFmtId="0" fontId="33" fillId="41" borderId="10" xfId="0" applyFont="1" applyFill="1" applyBorder="1" applyAlignment="1">
      <alignment horizontal="center" vertical="top"/>
    </xf>
    <xf numFmtId="0" fontId="19" fillId="41" borderId="80" xfId="22" applyFont="1" applyFill="1" applyBorder="1" applyAlignment="1" applyProtection="1">
      <alignment horizontal="center" vertical="center"/>
    </xf>
    <xf numFmtId="0" fontId="19" fillId="41" borderId="67" xfId="22" applyFont="1" applyFill="1" applyBorder="1" applyAlignment="1" applyProtection="1">
      <alignment horizontal="center" vertical="center"/>
    </xf>
    <xf numFmtId="0" fontId="19" fillId="41" borderId="0" xfId="0" applyFont="1" applyFill="1" applyAlignment="1">
      <alignment horizontal="center" vertical="center"/>
    </xf>
    <xf numFmtId="0" fontId="19" fillId="41" borderId="67" xfId="0" applyFont="1" applyFill="1" applyBorder="1" applyAlignment="1">
      <alignment horizontal="center" vertical="center"/>
    </xf>
    <xf numFmtId="0" fontId="19" fillId="41" borderId="0" xfId="21" applyNumberFormat="1" applyFont="1" applyFill="1" applyBorder="1" applyAlignment="1">
      <alignment horizontal="center" vertical="center"/>
    </xf>
    <xf numFmtId="0" fontId="19" fillId="41" borderId="67" xfId="21" applyNumberFormat="1" applyFont="1" applyFill="1" applyBorder="1" applyAlignment="1">
      <alignment horizontal="center" vertical="center"/>
    </xf>
    <xf numFmtId="167" fontId="19" fillId="41" borderId="80" xfId="0" applyNumberFormat="1" applyFont="1" applyFill="1" applyBorder="1" applyAlignment="1">
      <alignment horizontal="center" vertical="center"/>
    </xf>
    <xf numFmtId="167" fontId="19" fillId="41" borderId="67" xfId="0" applyNumberFormat="1" applyFont="1" applyFill="1" applyBorder="1" applyAlignment="1">
      <alignment horizontal="center" vertical="center"/>
    </xf>
    <xf numFmtId="0" fontId="15" fillId="0" borderId="87" xfId="0" applyFont="1" applyBorder="1"/>
    <xf numFmtId="0" fontId="15" fillId="0" borderId="88" xfId="0" applyFont="1" applyBorder="1"/>
    <xf numFmtId="0" fontId="15" fillId="0" borderId="79" xfId="0" applyFont="1" applyBorder="1"/>
    <xf numFmtId="0" fontId="62" fillId="0" borderId="87" xfId="0" applyFont="1" applyBorder="1" applyAlignment="1">
      <alignment horizontal="center" vertical="center"/>
    </xf>
    <xf numFmtId="0" fontId="62" fillId="0" borderId="88" xfId="0" applyFont="1" applyBorder="1" applyAlignment="1">
      <alignment horizontal="center" vertical="center"/>
    </xf>
    <xf numFmtId="0" fontId="62" fillId="0" borderId="79" xfId="0" applyFont="1" applyBorder="1" applyAlignment="1">
      <alignment horizontal="center" vertical="center"/>
    </xf>
    <xf numFmtId="0" fontId="15" fillId="0" borderId="87" xfId="0" applyFont="1" applyBorder="1" applyAlignment="1">
      <alignment horizontal="left" wrapText="1"/>
    </xf>
    <xf numFmtId="0" fontId="15" fillId="0" borderId="88" xfId="0" applyFont="1" applyBorder="1" applyAlignment="1">
      <alignment horizontal="left" wrapText="1"/>
    </xf>
    <xf numFmtId="0" fontId="15" fillId="0" borderId="79" xfId="0" applyFont="1" applyBorder="1" applyAlignment="1">
      <alignment horizontal="left" wrapText="1"/>
    </xf>
    <xf numFmtId="167" fontId="19" fillId="41" borderId="0" xfId="0" applyNumberFormat="1" applyFont="1" applyFill="1" applyAlignment="1">
      <alignment horizontal="center" vertical="center"/>
    </xf>
    <xf numFmtId="0" fontId="15" fillId="0" borderId="87" xfId="0" applyFont="1" applyBorder="1" applyAlignment="1">
      <alignment wrapText="1"/>
    </xf>
    <xf numFmtId="0" fontId="15" fillId="0" borderId="88" xfId="0" applyFont="1" applyBorder="1" applyAlignment="1">
      <alignment wrapText="1"/>
    </xf>
    <xf numFmtId="0" fontId="15" fillId="0" borderId="79" xfId="0" applyFont="1" applyBorder="1" applyAlignment="1">
      <alignment wrapText="1"/>
    </xf>
    <xf numFmtId="0" fontId="0" fillId="0" borderId="87" xfId="0" applyBorder="1"/>
    <xf numFmtId="0" fontId="0" fillId="0" borderId="88" xfId="0" applyBorder="1"/>
    <xf numFmtId="0" fontId="0" fillId="0" borderId="79" xfId="0" applyBorder="1"/>
    <xf numFmtId="0" fontId="14" fillId="22" borderId="46" xfId="0" quotePrefix="1" applyFont="1" applyFill="1" applyBorder="1" applyAlignment="1">
      <alignment horizontal="center" vertical="center"/>
    </xf>
    <xf numFmtId="0" fontId="14" fillId="22" borderId="43" xfId="0" quotePrefix="1" applyFont="1" applyFill="1" applyBorder="1" applyAlignment="1">
      <alignment horizontal="center" vertical="center"/>
    </xf>
    <xf numFmtId="0" fontId="14" fillId="22" borderId="44" xfId="0" quotePrefix="1" applyFont="1" applyFill="1" applyBorder="1" applyAlignment="1">
      <alignment horizontal="center" vertical="center"/>
    </xf>
    <xf numFmtId="0" fontId="14" fillId="22" borderId="47" xfId="0" quotePrefix="1" applyFont="1" applyFill="1" applyBorder="1" applyAlignment="1">
      <alignment horizontal="center" vertical="center"/>
    </xf>
    <xf numFmtId="0" fontId="14" fillId="22" borderId="48" xfId="0" quotePrefix="1" applyFont="1" applyFill="1" applyBorder="1" applyAlignment="1">
      <alignment horizontal="center" vertical="center"/>
    </xf>
    <xf numFmtId="0" fontId="14" fillId="22" borderId="45" xfId="0" quotePrefix="1" applyFont="1" applyFill="1" applyBorder="1" applyAlignment="1">
      <alignment horizontal="center" vertical="center"/>
    </xf>
    <xf numFmtId="0" fontId="46" fillId="0" borderId="0" xfId="0" applyFont="1" applyAlignment="1">
      <alignment horizontal="left"/>
    </xf>
    <xf numFmtId="0" fontId="29" fillId="0" borderId="0" xfId="0" applyFont="1" applyAlignment="1">
      <alignment horizontal="left"/>
    </xf>
    <xf numFmtId="0" fontId="47" fillId="0" borderId="0" xfId="0" applyFont="1" applyAlignment="1">
      <alignment horizontal="left"/>
    </xf>
    <xf numFmtId="0" fontId="30" fillId="0" borderId="0" xfId="0" applyFont="1" applyAlignment="1">
      <alignment horizontal="left"/>
    </xf>
    <xf numFmtId="0" fontId="48" fillId="0" borderId="0" xfId="0" applyFont="1" applyAlignment="1">
      <alignment horizontal="left"/>
    </xf>
    <xf numFmtId="0" fontId="31" fillId="0" borderId="0" xfId="0" applyFont="1" applyAlignment="1">
      <alignment horizontal="left"/>
    </xf>
    <xf numFmtId="0" fontId="27" fillId="0" borderId="0" xfId="6" applyFont="1" applyAlignment="1">
      <alignment horizontal="left"/>
    </xf>
    <xf numFmtId="0" fontId="41" fillId="26" borderId="49" xfId="0" applyFont="1" applyFill="1" applyBorder="1" applyAlignment="1">
      <alignment horizontal="left" vertical="center"/>
    </xf>
    <xf numFmtId="0" fontId="45" fillId="26" borderId="49" xfId="0" applyFont="1" applyFill="1" applyBorder="1" applyAlignment="1">
      <alignment horizontal="left" vertical="center"/>
    </xf>
    <xf numFmtId="0" fontId="45" fillId="26" borderId="0" xfId="0" applyFont="1" applyFill="1" applyAlignment="1">
      <alignment horizontal="left" vertical="center"/>
    </xf>
    <xf numFmtId="0" fontId="19" fillId="25" borderId="52" xfId="0" applyFont="1" applyFill="1" applyBorder="1" applyAlignment="1">
      <alignment horizontal="left"/>
    </xf>
    <xf numFmtId="0" fontId="25" fillId="25" borderId="53" xfId="0" applyFont="1" applyFill="1" applyBorder="1" applyAlignment="1">
      <alignment horizontal="left"/>
    </xf>
    <xf numFmtId="0" fontId="19" fillId="25" borderId="50" xfId="0" applyFont="1" applyFill="1" applyBorder="1" applyAlignment="1">
      <alignment horizontal="left" vertical="center"/>
    </xf>
    <xf numFmtId="0" fontId="25" fillId="25" borderId="49" xfId="0" applyFont="1" applyFill="1" applyBorder="1" applyAlignment="1">
      <alignment horizontal="left" vertical="center"/>
    </xf>
    <xf numFmtId="0" fontId="19" fillId="25" borderId="49" xfId="0" applyFont="1" applyFill="1" applyBorder="1" applyAlignment="1">
      <alignment horizontal="right" vertical="center"/>
    </xf>
    <xf numFmtId="0" fontId="25" fillId="25" borderId="51" xfId="0" applyFont="1" applyFill="1" applyBorder="1" applyAlignment="1">
      <alignment horizontal="right" vertical="center"/>
    </xf>
    <xf numFmtId="0" fontId="19" fillId="25" borderId="53" xfId="0" applyFont="1" applyFill="1" applyBorder="1" applyAlignment="1">
      <alignment horizontal="right" vertical="center"/>
    </xf>
    <xf numFmtId="0" fontId="25" fillId="25" borderId="54" xfId="0" applyFont="1" applyFill="1" applyBorder="1" applyAlignment="1">
      <alignment horizontal="right" vertical="center"/>
    </xf>
    <xf numFmtId="0" fontId="40" fillId="22" borderId="34" xfId="5" applyFont="1" applyFill="1" applyBorder="1" applyAlignment="1">
      <alignment horizontal="left" vertical="center"/>
    </xf>
    <xf numFmtId="0" fontId="16" fillId="22" borderId="41" xfId="5" applyFont="1" applyFill="1" applyBorder="1" applyAlignment="1">
      <alignment horizontal="left" vertical="center"/>
    </xf>
    <xf numFmtId="0" fontId="16" fillId="22" borderId="35" xfId="5" applyFont="1" applyFill="1" applyBorder="1" applyAlignment="1">
      <alignment horizontal="left" vertical="center"/>
    </xf>
    <xf numFmtId="0" fontId="40" fillId="22" borderId="36" xfId="5" applyFont="1" applyFill="1" applyBorder="1" applyAlignment="1">
      <alignment horizontal="left" vertical="center"/>
    </xf>
    <xf numFmtId="0" fontId="16" fillId="22" borderId="0" xfId="5" applyFont="1" applyFill="1" applyAlignment="1">
      <alignment horizontal="left" vertical="center"/>
    </xf>
    <xf numFmtId="0" fontId="16" fillId="22" borderId="37" xfId="5" applyFont="1" applyFill="1" applyBorder="1" applyAlignment="1">
      <alignment horizontal="left" vertical="center"/>
    </xf>
    <xf numFmtId="0" fontId="40" fillId="22" borderId="38" xfId="5" applyFont="1" applyFill="1" applyBorder="1" applyAlignment="1">
      <alignment horizontal="left" vertical="center"/>
    </xf>
    <xf numFmtId="0" fontId="16" fillId="22" borderId="42" xfId="5" applyFont="1" applyFill="1" applyBorder="1" applyAlignment="1">
      <alignment horizontal="left" vertical="center"/>
    </xf>
    <xf numFmtId="0" fontId="16" fillId="22" borderId="39" xfId="5" applyFont="1" applyFill="1" applyBorder="1" applyAlignment="1">
      <alignment horizontal="left" vertical="center"/>
    </xf>
    <xf numFmtId="9" fontId="20" fillId="27" borderId="13" xfId="1" applyFont="1" applyFill="1" applyBorder="1" applyAlignment="1">
      <alignment horizontal="center" vertical="center"/>
    </xf>
    <xf numFmtId="9" fontId="20" fillId="27" borderId="0" xfId="1" applyFont="1" applyFill="1" applyBorder="1" applyAlignment="1">
      <alignment horizontal="center" vertical="center"/>
    </xf>
    <xf numFmtId="9" fontId="20" fillId="27" borderId="16" xfId="1" applyFont="1" applyFill="1" applyBorder="1" applyAlignment="1">
      <alignment horizontal="center" vertical="center"/>
    </xf>
    <xf numFmtId="9" fontId="20" fillId="27" borderId="67" xfId="1" applyFont="1" applyFill="1" applyBorder="1" applyAlignment="1">
      <alignment horizontal="center" vertical="center"/>
    </xf>
    <xf numFmtId="0" fontId="20" fillId="27" borderId="13" xfId="0" applyFont="1" applyFill="1" applyBorder="1" applyAlignment="1">
      <alignment horizontal="center" vertical="center"/>
    </xf>
    <xf numFmtId="0" fontId="20" fillId="27" borderId="14" xfId="0" applyFont="1" applyFill="1" applyBorder="1" applyAlignment="1">
      <alignment horizontal="center" vertical="center"/>
    </xf>
    <xf numFmtId="0" fontId="20" fillId="27" borderId="16" xfId="0" applyFont="1" applyFill="1" applyBorder="1" applyAlignment="1">
      <alignment horizontal="center" vertical="center"/>
    </xf>
    <xf numFmtId="0" fontId="20" fillId="27" borderId="17" xfId="0" applyFont="1" applyFill="1" applyBorder="1" applyAlignment="1">
      <alignment horizontal="center" vertical="center"/>
    </xf>
    <xf numFmtId="168" fontId="20" fillId="27" borderId="0" xfId="0" applyNumberFormat="1" applyFont="1" applyFill="1" applyAlignment="1">
      <alignment horizontal="center" vertical="center"/>
    </xf>
    <xf numFmtId="168" fontId="20" fillId="27" borderId="14" xfId="0" applyNumberFormat="1" applyFont="1" applyFill="1" applyBorder="1" applyAlignment="1">
      <alignment horizontal="center" vertical="center"/>
    </xf>
    <xf numFmtId="168" fontId="20" fillId="27" borderId="67" xfId="0" applyNumberFormat="1" applyFont="1" applyFill="1" applyBorder="1" applyAlignment="1">
      <alignment horizontal="center" vertical="center"/>
    </xf>
    <xf numFmtId="168" fontId="20" fillId="27" borderId="17" xfId="0" applyNumberFormat="1" applyFont="1" applyFill="1" applyBorder="1" applyAlignment="1">
      <alignment horizontal="center" vertical="center"/>
    </xf>
    <xf numFmtId="0" fontId="21" fillId="7" borderId="68" xfId="0" applyFont="1" applyFill="1" applyBorder="1" applyAlignment="1">
      <alignment horizontal="center" vertical="center"/>
    </xf>
    <xf numFmtId="0" fontId="1" fillId="7" borderId="69" xfId="0" applyFont="1" applyFill="1" applyBorder="1" applyAlignment="1">
      <alignment horizontal="center" vertical="center"/>
    </xf>
    <xf numFmtId="0" fontId="1" fillId="7" borderId="56" xfId="0" applyFont="1" applyFill="1" applyBorder="1" applyAlignment="1">
      <alignment horizontal="center" vertical="center"/>
    </xf>
    <xf numFmtId="8" fontId="23" fillId="7" borderId="11" xfId="0" applyNumberFormat="1" applyFont="1" applyFill="1" applyBorder="1" applyAlignment="1">
      <alignment horizontal="center" vertical="center"/>
    </xf>
    <xf numFmtId="8" fontId="23" fillId="7" borderId="66" xfId="0" applyNumberFormat="1" applyFont="1" applyFill="1" applyBorder="1" applyAlignment="1">
      <alignment horizontal="center" vertical="center"/>
    </xf>
    <xf numFmtId="8" fontId="23" fillId="7" borderId="12" xfId="0" applyNumberFormat="1" applyFont="1" applyFill="1" applyBorder="1" applyAlignment="1">
      <alignment horizontal="center" vertical="center"/>
    </xf>
    <xf numFmtId="8" fontId="23" fillId="7" borderId="16" xfId="0" applyNumberFormat="1" applyFont="1" applyFill="1" applyBorder="1" applyAlignment="1">
      <alignment horizontal="center" vertical="center"/>
    </xf>
    <xf numFmtId="8" fontId="23" fillId="7" borderId="67" xfId="0" applyNumberFormat="1" applyFont="1" applyFill="1" applyBorder="1" applyAlignment="1">
      <alignment horizontal="center" vertical="center"/>
    </xf>
    <xf numFmtId="8" fontId="23" fillId="7" borderId="17" xfId="0" applyNumberFormat="1" applyFont="1" applyFill="1" applyBorder="1" applyAlignment="1">
      <alignment horizontal="center" vertical="center"/>
    </xf>
    <xf numFmtId="0" fontId="21" fillId="27" borderId="68" xfId="0" applyFont="1" applyFill="1" applyBorder="1" applyAlignment="1">
      <alignment horizontal="center" vertical="center"/>
    </xf>
    <xf numFmtId="0" fontId="1" fillId="27" borderId="69" xfId="0" applyFont="1" applyFill="1" applyBorder="1" applyAlignment="1">
      <alignment horizontal="center" vertical="center"/>
    </xf>
    <xf numFmtId="0" fontId="1" fillId="27" borderId="56" xfId="0" applyFont="1" applyFill="1" applyBorder="1" applyAlignment="1">
      <alignment horizontal="center" vertical="center"/>
    </xf>
    <xf numFmtId="0" fontId="21" fillId="27" borderId="69" xfId="0" applyFont="1" applyFill="1" applyBorder="1" applyAlignment="1">
      <alignment horizontal="center" vertical="center"/>
    </xf>
    <xf numFmtId="0" fontId="20" fillId="24" borderId="11" xfId="0" applyFont="1" applyFill="1" applyBorder="1" applyAlignment="1">
      <alignment horizontal="center" vertical="center" wrapText="1"/>
    </xf>
    <xf numFmtId="0" fontId="20" fillId="24" borderId="66" xfId="0" applyFont="1" applyFill="1" applyBorder="1" applyAlignment="1">
      <alignment horizontal="center" vertical="center" wrapText="1"/>
    </xf>
    <xf numFmtId="0" fontId="20" fillId="24" borderId="12" xfId="0" applyFont="1" applyFill="1" applyBorder="1" applyAlignment="1">
      <alignment horizontal="center" vertical="center" wrapText="1"/>
    </xf>
    <xf numFmtId="0" fontId="20" fillId="24" borderId="16" xfId="0" applyFont="1" applyFill="1" applyBorder="1" applyAlignment="1">
      <alignment horizontal="center" vertical="center" wrapText="1"/>
    </xf>
    <xf numFmtId="0" fontId="20" fillId="24" borderId="67" xfId="0" applyFont="1" applyFill="1" applyBorder="1" applyAlignment="1">
      <alignment horizontal="center" vertical="center" wrapText="1"/>
    </xf>
    <xf numFmtId="0" fontId="20" fillId="24" borderId="17" xfId="0" applyFont="1" applyFill="1" applyBorder="1" applyAlignment="1">
      <alignment horizontal="center" vertical="center" wrapText="1"/>
    </xf>
    <xf numFmtId="0" fontId="20" fillId="27" borderId="0" xfId="0" applyFont="1" applyFill="1" applyAlignment="1">
      <alignment horizontal="center" vertical="center"/>
    </xf>
    <xf numFmtId="0" fontId="21" fillId="0" borderId="0" xfId="0" applyFont="1" applyAlignment="1">
      <alignment horizontal="center" vertical="center"/>
    </xf>
    <xf numFmtId="0" fontId="1" fillId="0" borderId="0" xfId="0" applyFont="1" applyAlignment="1">
      <alignment horizontal="center" vertical="center"/>
    </xf>
    <xf numFmtId="1" fontId="20" fillId="27" borderId="0" xfId="0" applyNumberFormat="1" applyFont="1" applyFill="1" applyAlignment="1">
      <alignment horizontal="center" vertical="center"/>
    </xf>
    <xf numFmtId="0" fontId="21" fillId="0" borderId="0" xfId="0" quotePrefix="1" applyFont="1" applyAlignment="1">
      <alignment horizontal="center" vertical="center"/>
    </xf>
    <xf numFmtId="1" fontId="22" fillId="28" borderId="0" xfId="0" applyNumberFormat="1" applyFont="1" applyFill="1" applyAlignment="1">
      <alignment horizontal="center" vertical="center"/>
    </xf>
    <xf numFmtId="0" fontId="22" fillId="28" borderId="0" xfId="0" applyFont="1" applyFill="1" applyAlignment="1">
      <alignment horizontal="center" vertical="center"/>
    </xf>
    <xf numFmtId="0" fontId="22" fillId="29" borderId="10" xfId="0" applyFont="1" applyFill="1" applyBorder="1" applyAlignment="1">
      <alignment horizontal="center" vertical="center"/>
    </xf>
    <xf numFmtId="0" fontId="22" fillId="29" borderId="15" xfId="0" applyFont="1" applyFill="1" applyBorder="1" applyAlignment="1">
      <alignment horizontal="center" vertical="center"/>
    </xf>
    <xf numFmtId="171" fontId="36" fillId="0" borderId="0" xfId="13" applyNumberFormat="1" applyFont="1"/>
    <xf numFmtId="44" fontId="36" fillId="0" borderId="0" xfId="8" applyFont="1" applyAlignment="1">
      <alignment horizontal="right" indent="2"/>
    </xf>
    <xf numFmtId="172" fontId="36" fillId="0" borderId="0" xfId="0" applyNumberFormat="1" applyFont="1" applyAlignment="1">
      <alignment horizontal="right"/>
    </xf>
    <xf numFmtId="20" fontId="36" fillId="0" borderId="0" xfId="0" applyNumberFormat="1" applyFont="1"/>
    <xf numFmtId="21" fontId="36" fillId="0" borderId="0" xfId="0" applyNumberFormat="1" applyFont="1"/>
    <xf numFmtId="177" fontId="36" fillId="0" borderId="0" xfId="0" applyNumberFormat="1" applyFont="1"/>
    <xf numFmtId="49" fontId="36" fillId="22" borderId="1" xfId="0" applyNumberFormat="1" applyFont="1" applyFill="1" applyBorder="1"/>
    <xf numFmtId="0" fontId="36" fillId="22" borderId="1" xfId="0" applyFont="1" applyFill="1" applyBorder="1"/>
    <xf numFmtId="49" fontId="73" fillId="22" borderId="18" xfId="0" applyNumberFormat="1" applyFont="1" applyFill="1" applyBorder="1"/>
    <xf numFmtId="49" fontId="73" fillId="22" borderId="29" xfId="0" applyNumberFormat="1" applyFont="1" applyFill="1" applyBorder="1"/>
    <xf numFmtId="49" fontId="73" fillId="22" borderId="24" xfId="0" applyNumberFormat="1" applyFont="1" applyFill="1" applyBorder="1"/>
    <xf numFmtId="49" fontId="36" fillId="0" borderId="0" xfId="0" applyNumberFormat="1" applyFont="1"/>
    <xf numFmtId="4" fontId="0" fillId="0" borderId="0" xfId="0" applyNumberFormat="1"/>
    <xf numFmtId="0" fontId="74" fillId="0" borderId="0" xfId="0" applyFont="1"/>
    <xf numFmtId="0" fontId="70" fillId="0" borderId="1" xfId="0" applyNumberFormat="1" applyFont="1" applyBorder="1" applyAlignment="1">
      <alignment vertical="center" wrapText="1"/>
    </xf>
    <xf numFmtId="4" fontId="70" fillId="0" borderId="1" xfId="0" applyNumberFormat="1" applyFont="1" applyBorder="1" applyAlignment="1">
      <alignment vertical="center" wrapText="1"/>
    </xf>
    <xf numFmtId="0" fontId="0" fillId="0" borderId="0" xfId="0" quotePrefix="1"/>
    <xf numFmtId="0" fontId="67" fillId="0" borderId="0" xfId="23" applyNumberFormat="1"/>
    <xf numFmtId="0" fontId="72" fillId="0" borderId="56" xfId="0" applyFont="1" applyBorder="1" applyAlignment="1">
      <alignment vertical="center" wrapText="1"/>
    </xf>
    <xf numFmtId="14" fontId="72" fillId="0" borderId="68" xfId="0" applyNumberFormat="1" applyFont="1" applyBorder="1" applyAlignment="1">
      <alignment vertical="center" wrapText="1"/>
    </xf>
    <xf numFmtId="0" fontId="72" fillId="0" borderId="12" xfId="0" applyFont="1" applyBorder="1" applyAlignment="1">
      <alignment vertical="center" wrapText="1"/>
    </xf>
    <xf numFmtId="0" fontId="72" fillId="0" borderId="10" xfId="0" applyFont="1" applyBorder="1" applyAlignment="1">
      <alignment vertical="center" wrapText="1"/>
    </xf>
    <xf numFmtId="14" fontId="72" fillId="0" borderId="11" xfId="0" applyNumberFormat="1" applyFont="1" applyBorder="1" applyAlignment="1">
      <alignment vertical="center" wrapText="1"/>
    </xf>
    <xf numFmtId="2" fontId="72" fillId="0" borderId="1" xfId="0" applyNumberFormat="1" applyFont="1" applyBorder="1" applyAlignment="1">
      <alignment vertical="center" wrapText="1"/>
    </xf>
    <xf numFmtId="2" fontId="72" fillId="0" borderId="10" xfId="0" applyNumberFormat="1" applyFont="1" applyBorder="1" applyAlignment="1">
      <alignment vertical="center" wrapText="1"/>
    </xf>
    <xf numFmtId="0" fontId="2" fillId="22" borderId="0" xfId="0" applyFont="1" applyFill="1"/>
    <xf numFmtId="0" fontId="14" fillId="22" borderId="55" xfId="0" applyFont="1" applyFill="1" applyBorder="1"/>
    <xf numFmtId="0" fontId="14" fillId="22" borderId="70" xfId="0" applyFont="1" applyFill="1" applyBorder="1"/>
    <xf numFmtId="0" fontId="14" fillId="22" borderId="23" xfId="0" applyFont="1" applyFill="1" applyBorder="1"/>
    <xf numFmtId="0" fontId="14" fillId="22" borderId="5" xfId="0" applyFont="1" applyFill="1" applyBorder="1"/>
    <xf numFmtId="0" fontId="14" fillId="22" borderId="0" xfId="0" applyFont="1" applyFill="1" applyBorder="1"/>
    <xf numFmtId="0" fontId="14" fillId="22" borderId="6" xfId="0" applyFont="1" applyFill="1" applyBorder="1"/>
    <xf numFmtId="0" fontId="14" fillId="22" borderId="7" xfId="0" applyFont="1" applyFill="1" applyBorder="1"/>
    <xf numFmtId="0" fontId="14" fillId="22" borderId="8" xfId="0" applyFont="1" applyFill="1" applyBorder="1"/>
    <xf numFmtId="0" fontId="14" fillId="22" borderId="9" xfId="0" applyFont="1" applyFill="1" applyBorder="1"/>
    <xf numFmtId="0" fontId="78" fillId="22" borderId="55" xfId="0" applyFont="1" applyFill="1" applyBorder="1"/>
    <xf numFmtId="0" fontId="78" fillId="22" borderId="70" xfId="0" applyFont="1" applyFill="1" applyBorder="1"/>
    <xf numFmtId="0" fontId="78" fillId="22" borderId="23" xfId="0" applyFont="1" applyFill="1" applyBorder="1"/>
    <xf numFmtId="0" fontId="78" fillId="22" borderId="5" xfId="0" applyFont="1" applyFill="1" applyBorder="1"/>
    <xf numFmtId="0" fontId="78" fillId="22" borderId="0" xfId="0" applyFont="1" applyFill="1" applyBorder="1"/>
    <xf numFmtId="0" fontId="78" fillId="22" borderId="6" xfId="0" applyFont="1" applyFill="1" applyBorder="1"/>
    <xf numFmtId="0" fontId="78" fillId="22" borderId="7" xfId="0" applyFont="1" applyFill="1" applyBorder="1"/>
    <xf numFmtId="0" fontId="78" fillId="22" borderId="8" xfId="0" applyFont="1" applyFill="1" applyBorder="1"/>
    <xf numFmtId="0" fontId="78" fillId="22" borderId="9" xfId="0" applyFont="1" applyFill="1" applyBorder="1"/>
    <xf numFmtId="1" fontId="2" fillId="22" borderId="55" xfId="0" applyNumberFormat="1" applyFont="1" applyFill="1" applyBorder="1"/>
    <xf numFmtId="1" fontId="2" fillId="22" borderId="70" xfId="0" applyNumberFormat="1" applyFont="1" applyFill="1" applyBorder="1"/>
    <xf numFmtId="1" fontId="2" fillId="22" borderId="23" xfId="0" applyNumberFormat="1" applyFont="1" applyFill="1" applyBorder="1"/>
    <xf numFmtId="1" fontId="2" fillId="22" borderId="5" xfId="0" applyNumberFormat="1" applyFont="1" applyFill="1" applyBorder="1"/>
    <xf numFmtId="1" fontId="2" fillId="22" borderId="0" xfId="0" applyNumberFormat="1" applyFont="1" applyFill="1" applyBorder="1"/>
    <xf numFmtId="1" fontId="2" fillId="22" borderId="6" xfId="0" applyNumberFormat="1" applyFont="1" applyFill="1" applyBorder="1"/>
    <xf numFmtId="1" fontId="2" fillId="22" borderId="7" xfId="0" applyNumberFormat="1" applyFont="1" applyFill="1" applyBorder="1"/>
    <xf numFmtId="1" fontId="2" fillId="22" borderId="8" xfId="0" applyNumberFormat="1" applyFont="1" applyFill="1" applyBorder="1"/>
    <xf numFmtId="1" fontId="2" fillId="22" borderId="9" xfId="0" applyNumberFormat="1" applyFont="1" applyFill="1" applyBorder="1"/>
    <xf numFmtId="0" fontId="2" fillId="22" borderId="0" xfId="0" applyNumberFormat="1" applyFont="1" applyFill="1" applyBorder="1"/>
    <xf numFmtId="0" fontId="2" fillId="22" borderId="6" xfId="0" applyNumberFormat="1" applyFont="1" applyFill="1" applyBorder="1"/>
    <xf numFmtId="0" fontId="21" fillId="0" borderId="1" xfId="19" applyFont="1" applyBorder="1"/>
    <xf numFmtId="0" fontId="0" fillId="39" borderId="0" xfId="0" applyFill="1"/>
    <xf numFmtId="0" fontId="19" fillId="39" borderId="60" xfId="0" applyFont="1" applyFill="1" applyBorder="1" applyAlignment="1">
      <alignment vertical="center"/>
    </xf>
    <xf numFmtId="0" fontId="19" fillId="39" borderId="62" xfId="0" applyFont="1" applyFill="1" applyBorder="1" applyAlignment="1">
      <alignment vertical="center"/>
    </xf>
    <xf numFmtId="0" fontId="19" fillId="39" borderId="59" xfId="0" applyFont="1" applyFill="1" applyBorder="1" applyAlignment="1">
      <alignment vertical="center"/>
    </xf>
    <xf numFmtId="0" fontId="19" fillId="39" borderId="57" xfId="0" applyFont="1" applyFill="1" applyBorder="1" applyAlignment="1">
      <alignment vertical="center"/>
    </xf>
  </cellXfs>
  <cellStyles count="24">
    <cellStyle name="Čiarka" xfId="13" builtinId="3"/>
    <cellStyle name="Dobrá" xfId="2" builtinId="26"/>
    <cellStyle name="Heading 1 2" xfId="14" xr:uid="{A8E98472-FB9A-4C60-B0EB-2875BC5FA336}"/>
    <cellStyle name="Heading 2 2" xfId="15" xr:uid="{F0B4F67D-6EEA-48AC-AC85-2CC47F7F8640}"/>
    <cellStyle name="Hypertextové prepojenie" xfId="9" builtinId="8"/>
    <cellStyle name="Hypertextové prepojenie 2" xfId="22" xr:uid="{7CAE505D-310B-4516-9883-D73D9825C533}"/>
    <cellStyle name="Mena" xfId="8" builtinId="4"/>
    <cellStyle name="Mena 2" xfId="21" xr:uid="{53C2FDE7-A790-4071-BEE3-55AB0F733216}"/>
    <cellStyle name="Neutrálna" xfId="3" builtinId="28"/>
    <cellStyle name="Normal 2" xfId="11" xr:uid="{E3E6AE7D-58B9-46F1-AF6B-DB966E9ECD5A}"/>
    <cellStyle name="Normálna" xfId="0" builtinId="0"/>
    <cellStyle name="Normálna 2" xfId="7" xr:uid="{00000000-0005-0000-0000-000004000000}"/>
    <cellStyle name="Normálna 3" xfId="10" xr:uid="{DE7C14EB-B2DA-4A3B-BF1B-0F10AC7CBF31}"/>
    <cellStyle name="Normálna 3 2" xfId="19" xr:uid="{6C62A0D2-FCEA-43DA-9F34-C22A248D5518}"/>
    <cellStyle name="Normálna 4" xfId="17" xr:uid="{AA71762B-6640-49AE-A2C5-E01C03905601}"/>
    <cellStyle name="Normálna 5" xfId="18" xr:uid="{66C8C7CC-CCEF-44C6-9ECF-12665B5F1B00}"/>
    <cellStyle name="Normálna 6" xfId="23" xr:uid="{13897390-6B96-4F80-A92F-A3B8F64B3D39}"/>
    <cellStyle name="normálne 2" xfId="6" xr:uid="{00000000-0005-0000-0000-000006000000}"/>
    <cellStyle name="normálne 3" xfId="16" xr:uid="{86113501-CA1C-4433-8D16-9C13DF969954}"/>
    <cellStyle name="normálne_1.01 - Uvod do aplikacie" xfId="4" xr:uid="{00000000-0005-0000-0000-000007000000}"/>
    <cellStyle name="normálne_2.01 - Format II" xfId="5" xr:uid="{00000000-0005-0000-0000-000008000000}"/>
    <cellStyle name="normální_List1" xfId="12" xr:uid="{45C44FD5-B5FB-440E-98B7-0A1DF0CE3259}"/>
    <cellStyle name="Percentá" xfId="1" builtinId="5"/>
    <cellStyle name="Poznámka" xfId="20" builtinId="10"/>
  </cellStyles>
  <dxfs count="37">
    <dxf>
      <font>
        <color rgb="FF9C0006"/>
      </font>
      <fill>
        <patternFill>
          <bgColor rgb="FFFFC7CE"/>
        </patternFill>
      </fill>
    </dxf>
    <dxf>
      <font>
        <color rgb="FF006100"/>
      </font>
      <fill>
        <patternFill>
          <bgColor rgb="FFC6EFCE"/>
        </patternFill>
      </fill>
    </dxf>
    <dxf>
      <font>
        <b/>
        <i val="0"/>
        <color rgb="FFFF0000"/>
      </font>
      <fill>
        <patternFill>
          <bgColor rgb="FFFFFF00"/>
        </patternFill>
      </fill>
    </dxf>
    <dxf>
      <font>
        <color rgb="FF006100"/>
      </font>
      <fill>
        <patternFill>
          <bgColor rgb="FFC6EFCE"/>
        </patternFill>
      </fill>
    </dxf>
    <dxf>
      <font>
        <b/>
        <i val="0"/>
        <color rgb="FFFF0000"/>
      </font>
      <fill>
        <patternFill>
          <bgColor rgb="FFFFFF00"/>
        </patternFill>
      </fill>
    </dxf>
    <dxf>
      <font>
        <b/>
        <i val="0"/>
        <color rgb="FFFF0000"/>
      </font>
      <fill>
        <patternFill>
          <bgColor rgb="FFFFFF00"/>
        </patternFill>
      </fill>
    </dxf>
    <dxf>
      <font>
        <color rgb="FFFF0000"/>
      </font>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8"/>
        <color rgb="FF000000"/>
        <name val="ArialMT"/>
        <scheme val="none"/>
      </font>
      <numFmt numFmtId="2" formatCode="0.00"/>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rgb="FF000000"/>
        <name val="ArialMT"/>
        <scheme val="none"/>
      </font>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rgb="FF000000"/>
        <name val="ArialMT"/>
        <scheme val="none"/>
      </font>
      <alignment horizontal="general" vertical="center" textRotation="0" wrapText="1" indent="0" justifyLastLine="0" shrinkToFit="0" readingOrder="0"/>
    </dxf>
    <dxf>
      <font>
        <b val="0"/>
        <i val="0"/>
        <strike val="0"/>
        <condense val="0"/>
        <extend val="0"/>
        <outline val="0"/>
        <shadow val="0"/>
        <u val="none"/>
        <vertAlign val="baseline"/>
        <sz val="8"/>
        <color rgb="FF000000"/>
        <name val="ArialMT"/>
        <scheme val="none"/>
      </font>
      <numFmt numFmtId="19" formatCode="d/m/yyyy"/>
      <alignment horizontal="general"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8"/>
        <color rgb="FF000000"/>
        <name val="ArialMT"/>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rgb="FF000000"/>
        <name val="ArialMT"/>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rgb="FF000000"/>
        <name val="ArialMT"/>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rgb="FF000000"/>
        <name val="ArialMT"/>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rgb="FF000000"/>
        <name val="ArialMT"/>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rgb="FF000000"/>
        <name val="ArialMT"/>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rgb="FF000000"/>
        <name val="ArialMT"/>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rgb="FF000000"/>
        <name val="ArialMT"/>
        <scheme val="none"/>
      </font>
      <alignment horizontal="general"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charset val="238"/>
        <scheme val="minor"/>
      </font>
      <numFmt numFmtId="0" formatCode="General"/>
    </dxf>
    <dxf>
      <font>
        <b val="0"/>
        <i val="0"/>
        <strike val="0"/>
        <condense val="0"/>
        <extend val="0"/>
        <outline val="0"/>
        <shadow val="0"/>
        <u val="none"/>
        <vertAlign val="baseline"/>
        <sz val="12"/>
        <color auto="1"/>
        <name val="Calibri"/>
        <family val="2"/>
        <charset val="238"/>
        <scheme val="minor"/>
      </font>
      <numFmt numFmtId="0" formatCode="General"/>
    </dxf>
    <dxf>
      <font>
        <b val="0"/>
        <i val="0"/>
        <strike val="0"/>
        <condense val="0"/>
        <extend val="0"/>
        <outline val="0"/>
        <shadow val="0"/>
        <u val="none"/>
        <vertAlign val="baseline"/>
        <sz val="12"/>
        <color auto="1"/>
        <name val="Calibri"/>
        <family val="2"/>
        <charset val="238"/>
        <scheme val="minor"/>
      </font>
      <numFmt numFmtId="0" formatCode="General"/>
    </dxf>
    <dxf>
      <font>
        <b val="0"/>
        <i val="0"/>
        <strike val="0"/>
        <condense val="0"/>
        <extend val="0"/>
        <outline val="0"/>
        <shadow val="0"/>
        <u val="none"/>
        <vertAlign val="baseline"/>
        <sz val="12"/>
        <color auto="1"/>
        <name val="Calibri"/>
        <family val="2"/>
        <charset val="238"/>
        <scheme val="minor"/>
      </font>
      <numFmt numFmtId="19" formatCode="d/m/yyyy"/>
    </dxf>
    <dxf>
      <font>
        <b val="0"/>
        <i val="0"/>
        <strike val="0"/>
        <condense val="0"/>
        <extend val="0"/>
        <outline val="0"/>
        <shadow val="0"/>
        <u val="none"/>
        <vertAlign val="baseline"/>
        <sz val="12"/>
        <color auto="1"/>
        <name val="Calibri"/>
        <family val="2"/>
        <charset val="238"/>
        <scheme val="minor"/>
      </font>
      <numFmt numFmtId="0" formatCode="General"/>
    </dxf>
    <dxf>
      <font>
        <b val="0"/>
        <i val="0"/>
        <strike val="0"/>
        <condense val="0"/>
        <extend val="0"/>
        <outline val="0"/>
        <shadow val="0"/>
        <u val="none"/>
        <vertAlign val="baseline"/>
        <sz val="12"/>
        <color auto="1"/>
        <name val="Calibri"/>
        <family val="2"/>
        <charset val="238"/>
        <scheme val="minor"/>
      </font>
    </dxf>
    <dxf>
      <font>
        <b val="0"/>
        <i val="0"/>
        <strike val="0"/>
        <condense val="0"/>
        <extend val="0"/>
        <outline val="0"/>
        <shadow val="0"/>
        <u val="none"/>
        <vertAlign val="baseline"/>
        <sz val="12"/>
        <color auto="1"/>
        <name val="Calibri"/>
        <family val="2"/>
        <charset val="238"/>
        <scheme val="minor"/>
      </font>
    </dxf>
    <dxf>
      <border outline="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auto="1"/>
        <name val="Calibri"/>
        <family val="2"/>
        <charset val="238"/>
        <scheme val="minor"/>
      </font>
    </dxf>
    <dxf>
      <border outline="0">
        <bottom style="medium">
          <color indexed="64"/>
        </bottom>
      </border>
    </dxf>
    <dxf>
      <font>
        <b/>
        <i val="0"/>
        <strike val="0"/>
        <condense val="0"/>
        <extend val="0"/>
        <outline val="0"/>
        <shadow val="0"/>
        <u val="none"/>
        <vertAlign val="baseline"/>
        <sz val="14"/>
        <color indexed="9"/>
        <name val="Calibri"/>
        <family val="2"/>
        <charset val="238"/>
        <scheme val="minor"/>
      </font>
      <fill>
        <patternFill patternType="solid">
          <fgColor indexed="64"/>
          <bgColor indexed="21"/>
        </patternFill>
      </fill>
      <alignment horizontal="center" vertical="center" textRotation="0" wrapText="1" indent="0" justifyLastLine="0" shrinkToFit="0" readingOrder="0"/>
    </dxf>
  </dxfs>
  <tableStyles count="0" defaultTableStyle="TableStyleMedium2" defaultPivotStyle="PivotStyleLight16"/>
  <colors>
    <mruColors>
      <color rgb="FFE21A22"/>
      <color rgb="FFFF3300"/>
      <color rgb="FFFA6464"/>
      <color rgb="FFE66464"/>
      <color rgb="FFBF6464"/>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d:schema xmlns:xsd="http://www.w3.org/2001/XMLSchema" xmlns="">
      <xsd:element nillable="true" name="countries">
        <xsd:complexType>
          <xsd:sequence minOccurs="0">
            <xsd:element minOccurs="0" maxOccurs="unbounded" nillable="true" name="country" form="unqualified">
              <xsd:complexType>
                <xsd:sequence minOccurs="0" maxOccurs="unbounded">
                  <xsd:element minOccurs="0" maxOccurs="unbounded" nillable="true" name="language" form="unqualified">
                    <xsd:complexType>
                      <xsd:simpleContent>
                        <xsd:extension base="xsd:string">
                          <xsd:attribute name="percentage" form="unqualified" type="xsd:double"/>
                        </xsd:extension>
                      </xsd:simpleContent>
                    </xsd:complexType>
                  </xsd:element>
                  <xsd:element minOccurs="0" maxOccurs="unbounded" nillable="true" name="city" form="unqualified">
                    <xsd:complexType>
                      <xsd:sequence minOccurs="0">
                        <xsd:element minOccurs="0" nillable="true" type="xsd:string" name="name" form="unqualified"/>
                        <xsd:element minOccurs="0" nillable="true" type="xsd:integer" name="population" form="unqualified"/>
                      </xsd:sequence>
                    </xsd:complexType>
                  </xsd:element>
                </xsd:sequence>
                <xsd:attribute name="name" form="unqualified" type="xsd:string"/>
                <xsd:attribute name="population" form="unqualified" type="xsd:integer"/>
                <xsd:attribute name="area" form="unqualified" type="xsd:double"/>
              </xsd:complexType>
            </xsd:element>
          </xsd:sequence>
        </xsd:complexType>
      </xsd:element>
    </xsd:schema>
  </Schema>
  <Schema ID="Schema2">
    <xsd:schema xmlns:xsd="http://www.w3.org/2001/XMLSchema" xmlns="">
      <xsd:element nillable="true" name="countries">
        <xsd:complexType>
          <xsd:sequence minOccurs="0">
            <xsd:element minOccurs="0" maxOccurs="unbounded" nillable="true" name="country" form="unqualified">
              <xsd:complexType>
                <xsd:sequence minOccurs="0" maxOccurs="unbounded">
                  <xsd:element minOccurs="0" maxOccurs="unbounded" nillable="true" name="language" form="unqualified">
                    <xsd:complexType>
                      <xsd:simpleContent>
                        <xsd:extension base="xsd:string">
                          <xsd:attribute name="percentage" form="unqualified" type="xsd:double"/>
                        </xsd:extension>
                      </xsd:simpleContent>
                    </xsd:complexType>
                  </xsd:element>
                  <xsd:element minOccurs="0" maxOccurs="unbounded" nillable="true" name="city" form="unqualified">
                    <xsd:complexType>
                      <xsd:sequence minOccurs="0">
                        <xsd:element minOccurs="0" nillable="true" type="xsd:string" name="name" form="unqualified"/>
                        <xsd:element minOccurs="0" nillable="true" type="xsd:integer" name="population" form="unqualified"/>
                      </xsd:sequence>
                    </xsd:complexType>
                  </xsd:element>
                </xsd:sequence>
                <xsd:attribute name="name" form="unqualified" type="xsd:string"/>
                <xsd:attribute name="population" form="unqualified" type="xsd:integer"/>
                <xsd:attribute name="area" form="unqualified" type="xsd:double"/>
              </xsd:complexType>
            </xsd:element>
          </xsd:sequence>
        </xsd:complexType>
      </xsd:element>
    </xsd:schema>
  </Schema>
  <Schema ID="Schema3">
    <xsd:schema xmlns:xsd="http://www.w3.org/2001/XMLSchema" xmlns="">
      <xsd:element nillable="true" name="countries">
        <xsd:complexType>
          <xsd:sequence minOccurs="0">
            <xsd:element minOccurs="0" maxOccurs="unbounded" nillable="true" name="country" form="unqualified">
              <xsd:complexType>
                <xsd:sequence minOccurs="0" maxOccurs="unbounded">
                  <xsd:element minOccurs="0" maxOccurs="unbounded" nillable="true" name="language" form="unqualified">
                    <xsd:complexType>
                      <xsd:simpleContent>
                        <xsd:extension base="xsd:string">
                          <xsd:attribute name="percentage" form="unqualified" type="xsd:double"/>
                        </xsd:extension>
                      </xsd:simpleContent>
                    </xsd:complexType>
                  </xsd:element>
                  <xsd:element minOccurs="0" maxOccurs="unbounded" nillable="true" name="city" form="unqualified">
                    <xsd:complexType>
                      <xsd:sequence minOccurs="0">
                        <xsd:element minOccurs="0" nillable="true" type="xsd:string" name="name" form="unqualified"/>
                        <xsd:element minOccurs="0" nillable="true" type="xsd:integer" name="population" form="unqualified"/>
                      </xsd:sequence>
                    </xsd:complexType>
                  </xsd:element>
                </xsd:sequence>
                <xsd:attribute name="name" form="unqualified" type="xsd:string"/>
                <xsd:attribute name="population" form="unqualified" type="xsd:integer"/>
                <xsd:attribute name="area" form="unqualified" type="xsd:double"/>
              </xsd:complexType>
            </xsd:element>
          </xsd:sequence>
        </xsd:complexType>
      </xsd:element>
    </xsd:schema>
  </Schema>
  <Map ID="1" Name="countries_Map" RootElement="countries" SchemaID="Schema1" ShowImportExportValidationErrors="false" AutoFit="true" Append="false" PreserveSortAFLayout="true" PreserveFormat="true">
    <DataBinding FileBinding="true" ConnectionID="1" DataBindingLoadMode="1"/>
  </Map>
  <Map ID="2" Name="countries_Map1" RootElement="countries" SchemaID="Schema2" ShowImportExportValidationErrors="false" AutoFit="true" Append="false" PreserveSortAFLayout="true" PreserveFormat="true">
    <DataBinding FileBinding="true" ConnectionID="2" DataBindingLoadMode="1"/>
  </Map>
  <Map ID="3" Name="countries_Map2" RootElement="countries" SchemaID="Schema3" ShowImportExportValidationErrors="false" AutoFit="true" Append="false" PreserveSortAFLayout="true" PreserveFormat="true">
    <DataBinding FileBinding="true" ConnectionID="3" DataBindingLoadMode="1"/>
  </Map>
</MapInfo>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1.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4.xml"/><Relationship Id="rId58"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61" Type="http://schemas.openxmlformats.org/officeDocument/2006/relationships/xmlMaps" Target="xmlMap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3.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onnections" Target="connections.xml"/><Relationship Id="rId8" Type="http://schemas.openxmlformats.org/officeDocument/2006/relationships/worksheet" Target="worksheets/sheet8.xml"/><Relationship Id="rId51"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6.jpg"/></Relationships>
</file>

<file path=xl/drawings/_rels/drawing6.xml.rels><?xml version="1.0" encoding="UTF-8" standalone="yes"?>
<Relationships xmlns="http://schemas.openxmlformats.org/package/2006/relationships"><Relationship Id="rId1" Type="http://schemas.openxmlformats.org/officeDocument/2006/relationships/image" Target="../media/image8.jp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jpg"/><Relationship Id="rId1" Type="http://schemas.openxmlformats.org/officeDocument/2006/relationships/image" Target="../media/image16.jpg"/><Relationship Id="rId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oneCellAnchor>
    <xdr:from>
      <xdr:col>1</xdr:col>
      <xdr:colOff>586740</xdr:colOff>
      <xdr:row>0</xdr:row>
      <xdr:rowOff>99060</xdr:rowOff>
    </xdr:from>
    <xdr:ext cx="10290810" cy="600074"/>
    <xdr:sp macro="" textlink="">
      <xdr:nvSpPr>
        <xdr:cNvPr id="2" name="Obdĺžnik 1">
          <a:extLst>
            <a:ext uri="{FF2B5EF4-FFF2-40B4-BE49-F238E27FC236}">
              <a16:creationId xmlns:a16="http://schemas.microsoft.com/office/drawing/2014/main" id="{00000000-0008-0000-0000-000002000000}"/>
            </a:ext>
          </a:extLst>
        </xdr:cNvPr>
        <xdr:cNvSpPr/>
      </xdr:nvSpPr>
      <xdr:spPr>
        <a:xfrm>
          <a:off x="1196340" y="99060"/>
          <a:ext cx="10290810" cy="600074"/>
        </a:xfrm>
        <a:prstGeom prst="rect">
          <a:avLst/>
        </a:prstGeom>
        <a:noFill/>
      </xdr:spPr>
      <xdr:txBody>
        <a:bodyPr wrap="none" lIns="91440" tIns="45720" rIns="91440" bIns="45720" anchor="ctr">
          <a:noAutofit/>
        </a:bodyPr>
        <a:lstStyle/>
        <a:p>
          <a:pPr algn="ctr"/>
          <a:r>
            <a:rPr lang="sk-SK" sz="6000" b="1" cap="none" spc="0">
              <a:ln w="19050">
                <a:solidFill>
                  <a:schemeClr val="tx2">
                    <a:tint val="1000"/>
                  </a:schemeClr>
                </a:solidFill>
                <a:prstDash val="solid"/>
              </a:ln>
              <a:solidFill>
                <a:schemeClr val="accent3"/>
              </a:solidFill>
              <a:effectLst/>
            </a:rPr>
            <a:t>Microsoft Excel - Praktické Úlohy</a:t>
          </a:r>
        </a:p>
      </xdr:txBody>
    </xdr:sp>
    <xdr:clientData/>
  </xdr:oneCellAnchor>
  <xdr:twoCellAnchor editAs="oneCell">
    <xdr:from>
      <xdr:col>7</xdr:col>
      <xdr:colOff>0</xdr:colOff>
      <xdr:row>8</xdr:row>
      <xdr:rowOff>0</xdr:rowOff>
    </xdr:from>
    <xdr:to>
      <xdr:col>12</xdr:col>
      <xdr:colOff>481238</xdr:colOff>
      <xdr:row>23</xdr:row>
      <xdr:rowOff>122643</xdr:rowOff>
    </xdr:to>
    <xdr:pic>
      <xdr:nvPicPr>
        <xdr:cNvPr id="3" name="Obrázok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13513" y="1623391"/>
          <a:ext cx="3529238" cy="3601339"/>
        </a:xfrm>
        <a:prstGeom prst="rect">
          <a:avLst/>
        </a:prstGeom>
      </xdr:spPr>
    </xdr:pic>
    <xdr:clientData/>
  </xdr:twoCellAnchor>
  <xdr:twoCellAnchor editAs="oneCell">
    <xdr:from>
      <xdr:col>0</xdr:col>
      <xdr:colOff>133351</xdr:colOff>
      <xdr:row>0</xdr:row>
      <xdr:rowOff>57151</xdr:rowOff>
    </xdr:from>
    <xdr:to>
      <xdr:col>1</xdr:col>
      <xdr:colOff>304801</xdr:colOff>
      <xdr:row>4</xdr:row>
      <xdr:rowOff>76201</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351" y="57151"/>
          <a:ext cx="781050" cy="7810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552450</xdr:colOff>
      <xdr:row>0</xdr:row>
      <xdr:rowOff>209550</xdr:rowOff>
    </xdr:from>
    <xdr:ext cx="4743450" cy="600074"/>
    <xdr:sp macro="" textlink="">
      <xdr:nvSpPr>
        <xdr:cNvPr id="2" name="Obdĺžnik 1">
          <a:extLst>
            <a:ext uri="{FF2B5EF4-FFF2-40B4-BE49-F238E27FC236}">
              <a16:creationId xmlns:a16="http://schemas.microsoft.com/office/drawing/2014/main" id="{00000000-0008-0000-1A00-000002000000}"/>
            </a:ext>
          </a:extLst>
        </xdr:cNvPr>
        <xdr:cNvSpPr/>
      </xdr:nvSpPr>
      <xdr:spPr>
        <a:xfrm>
          <a:off x="1771650" y="209550"/>
          <a:ext cx="4743450"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Dáta</a:t>
          </a:r>
          <a:r>
            <a:rPr lang="sk-SK" sz="5400" b="1" cap="none" spc="0" baseline="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 a Formáty</a:t>
          </a:r>
          <a:endPar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endParaRPr>
        </a:p>
      </xdr:txBody>
    </xdr:sp>
    <xdr:clientData/>
  </xdr:oneCellAnchor>
  <xdr:twoCellAnchor editAs="oneCell">
    <xdr:from>
      <xdr:col>12</xdr:col>
      <xdr:colOff>85725</xdr:colOff>
      <xdr:row>32</xdr:row>
      <xdr:rowOff>142875</xdr:rowOff>
    </xdr:from>
    <xdr:to>
      <xdr:col>16</xdr:col>
      <xdr:colOff>128180</xdr:colOff>
      <xdr:row>40</xdr:row>
      <xdr:rowOff>191117</xdr:rowOff>
    </xdr:to>
    <xdr:pic>
      <xdr:nvPicPr>
        <xdr:cNvPr id="6" name="Obrázok 5">
          <a:extLst>
            <a:ext uri="{FF2B5EF4-FFF2-40B4-BE49-F238E27FC236}">
              <a16:creationId xmlns:a16="http://schemas.microsoft.com/office/drawing/2014/main" id="{00000000-0008-0000-1A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72475" y="12182475"/>
          <a:ext cx="2633254" cy="1749407"/>
        </a:xfrm>
        <a:prstGeom prst="rect">
          <a:avLst/>
        </a:prstGeom>
        <a:ln>
          <a:noFill/>
        </a:ln>
        <a:effectLst>
          <a:softEdge rad="112500"/>
        </a:effectLst>
      </xdr:spPr>
    </xdr:pic>
    <xdr:clientData/>
  </xdr:twoCellAnchor>
  <xdr:twoCellAnchor editAs="oneCell">
    <xdr:from>
      <xdr:col>1</xdr:col>
      <xdr:colOff>114300</xdr:colOff>
      <xdr:row>0</xdr:row>
      <xdr:rowOff>85725</xdr:rowOff>
    </xdr:from>
    <xdr:to>
      <xdr:col>1</xdr:col>
      <xdr:colOff>976768</xdr:colOff>
      <xdr:row>0</xdr:row>
      <xdr:rowOff>952500</xdr:rowOff>
    </xdr:to>
    <xdr:pic>
      <xdr:nvPicPr>
        <xdr:cNvPr id="8" name="Obrázok 7">
          <a:extLst>
            <a:ext uri="{FF2B5EF4-FFF2-40B4-BE49-F238E27FC236}">
              <a16:creationId xmlns:a16="http://schemas.microsoft.com/office/drawing/2014/main" id="{00000000-0008-0000-1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2425" y="85725"/>
          <a:ext cx="862468" cy="8667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762000</xdr:colOff>
      <xdr:row>0</xdr:row>
      <xdr:rowOff>57150</xdr:rowOff>
    </xdr:from>
    <xdr:ext cx="6502400" cy="714374"/>
    <xdr:sp macro="" textlink="">
      <xdr:nvSpPr>
        <xdr:cNvPr id="2" name="Obdĺžnik 1">
          <a:extLst>
            <a:ext uri="{FF2B5EF4-FFF2-40B4-BE49-F238E27FC236}">
              <a16:creationId xmlns:a16="http://schemas.microsoft.com/office/drawing/2014/main" id="{31252610-E667-4DA8-8DD8-BE53ED24C90A}"/>
            </a:ext>
          </a:extLst>
        </xdr:cNvPr>
        <xdr:cNvSpPr/>
      </xdr:nvSpPr>
      <xdr:spPr>
        <a:xfrm>
          <a:off x="762000" y="57150"/>
          <a:ext cx="6502400" cy="7143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Číslo</a:t>
          </a:r>
          <a:r>
            <a:rPr lang="sk-SK" sz="5400" b="1" cap="none" spc="0" baseline="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 Uložené ako Text</a:t>
          </a:r>
          <a:endPar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0</xdr:row>
      <xdr:rowOff>0</xdr:rowOff>
    </xdr:from>
    <xdr:ext cx="8134350" cy="600074"/>
    <xdr:sp macro="" textlink="">
      <xdr:nvSpPr>
        <xdr:cNvPr id="2" name="Obdĺžnik 1">
          <a:extLst>
            <a:ext uri="{FF2B5EF4-FFF2-40B4-BE49-F238E27FC236}">
              <a16:creationId xmlns:a16="http://schemas.microsoft.com/office/drawing/2014/main" id="{8DD39E51-CAC1-4E6B-96DE-8A21AF4639E0}"/>
            </a:ext>
          </a:extLst>
        </xdr:cNvPr>
        <xdr:cNvSpPr/>
      </xdr:nvSpPr>
      <xdr:spPr>
        <a:xfrm>
          <a:off x="234950" y="0"/>
          <a:ext cx="8134350"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Podmienené Formátovanie</a:t>
          </a:r>
        </a:p>
      </xdr:txBody>
    </xdr:sp>
    <xdr:clientData/>
  </xdr:oneCellAnchor>
  <xdr:twoCellAnchor editAs="oneCell">
    <xdr:from>
      <xdr:col>10</xdr:col>
      <xdr:colOff>57150</xdr:colOff>
      <xdr:row>70</xdr:row>
      <xdr:rowOff>0</xdr:rowOff>
    </xdr:from>
    <xdr:to>
      <xdr:col>16</xdr:col>
      <xdr:colOff>596900</xdr:colOff>
      <xdr:row>74</xdr:row>
      <xdr:rowOff>123825</xdr:rowOff>
    </xdr:to>
    <xdr:pic>
      <xdr:nvPicPr>
        <xdr:cNvPr id="3" name="Obrázok 2">
          <a:extLst>
            <a:ext uri="{FF2B5EF4-FFF2-40B4-BE49-F238E27FC236}">
              <a16:creationId xmlns:a16="http://schemas.microsoft.com/office/drawing/2014/main" id="{1DBAE933-8334-4384-ADF5-53BC8B298F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093450" y="13341350"/>
          <a:ext cx="4572000" cy="11525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xdr:col>
      <xdr:colOff>438150</xdr:colOff>
      <xdr:row>0</xdr:row>
      <xdr:rowOff>209550</xdr:rowOff>
    </xdr:from>
    <xdr:ext cx="6667501" cy="600074"/>
    <xdr:sp macro="" textlink="">
      <xdr:nvSpPr>
        <xdr:cNvPr id="2" name="Obdĺžnik 1">
          <a:extLst>
            <a:ext uri="{FF2B5EF4-FFF2-40B4-BE49-F238E27FC236}">
              <a16:creationId xmlns:a16="http://schemas.microsoft.com/office/drawing/2014/main" id="{00000000-0008-0000-2B00-000002000000}"/>
            </a:ext>
          </a:extLst>
        </xdr:cNvPr>
        <xdr:cNvSpPr/>
      </xdr:nvSpPr>
      <xdr:spPr>
        <a:xfrm>
          <a:off x="1143000" y="209550"/>
          <a:ext cx="6667501"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Rozbaľovacie Zoznamy</a:t>
          </a:r>
        </a:p>
      </xdr:txBody>
    </xdr:sp>
    <xdr:clientData/>
  </xdr:oneCellAnchor>
  <xdr:twoCellAnchor editAs="oneCell">
    <xdr:from>
      <xdr:col>5</xdr:col>
      <xdr:colOff>183175</xdr:colOff>
      <xdr:row>4</xdr:row>
      <xdr:rowOff>61057</xdr:rowOff>
    </xdr:from>
    <xdr:to>
      <xdr:col>11</xdr:col>
      <xdr:colOff>145595</xdr:colOff>
      <xdr:row>11</xdr:row>
      <xdr:rowOff>114458</xdr:rowOff>
    </xdr:to>
    <xdr:pic>
      <xdr:nvPicPr>
        <xdr:cNvPr id="4" name="Obrázok 3">
          <a:extLst>
            <a:ext uri="{FF2B5EF4-FFF2-40B4-BE49-F238E27FC236}">
              <a16:creationId xmlns:a16="http://schemas.microsoft.com/office/drawing/2014/main" id="{00000000-0008-0000-2B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99"/>
        <a:stretch/>
      </xdr:blipFill>
      <xdr:spPr>
        <a:xfrm>
          <a:off x="5199675" y="1677865"/>
          <a:ext cx="3625882" cy="1460170"/>
        </a:xfrm>
        <a:prstGeom prst="rect">
          <a:avLst/>
        </a:prstGeom>
        <a:ln>
          <a:noFill/>
        </a:ln>
        <a:effectLst>
          <a:softEdge rad="112500"/>
        </a:effectLst>
      </xdr:spPr>
    </xdr:pic>
    <xdr:clientData/>
  </xdr:twoCellAnchor>
  <xdr:twoCellAnchor editAs="oneCell">
    <xdr:from>
      <xdr:col>0</xdr:col>
      <xdr:colOff>222007</xdr:colOff>
      <xdr:row>0</xdr:row>
      <xdr:rowOff>142143</xdr:rowOff>
    </xdr:from>
    <xdr:to>
      <xdr:col>1</xdr:col>
      <xdr:colOff>331910</xdr:colOff>
      <xdr:row>0</xdr:row>
      <xdr:rowOff>955431</xdr:rowOff>
    </xdr:to>
    <xdr:pic>
      <xdr:nvPicPr>
        <xdr:cNvPr id="5" name="Obrázok 4">
          <a:extLst>
            <a:ext uri="{FF2B5EF4-FFF2-40B4-BE49-F238E27FC236}">
              <a16:creationId xmlns:a16="http://schemas.microsoft.com/office/drawing/2014/main" id="{00000000-0008-0000-2B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2007" y="142143"/>
          <a:ext cx="814753" cy="8132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2044700</xdr:colOff>
      <xdr:row>0</xdr:row>
      <xdr:rowOff>209550</xdr:rowOff>
    </xdr:from>
    <xdr:ext cx="11188699" cy="600074"/>
    <xdr:sp macro="" textlink="">
      <xdr:nvSpPr>
        <xdr:cNvPr id="2" name="Obdĺžnik 1">
          <a:extLst>
            <a:ext uri="{FF2B5EF4-FFF2-40B4-BE49-F238E27FC236}">
              <a16:creationId xmlns:a16="http://schemas.microsoft.com/office/drawing/2014/main" id="{00000000-0008-0000-1F00-000002000000}"/>
            </a:ext>
          </a:extLst>
        </xdr:cNvPr>
        <xdr:cNvSpPr/>
      </xdr:nvSpPr>
      <xdr:spPr>
        <a:xfrm>
          <a:off x="2679700" y="209550"/>
          <a:ext cx="11188699" cy="600074"/>
        </a:xfrm>
        <a:prstGeom prst="rect">
          <a:avLst/>
        </a:prstGeom>
        <a:noFill/>
      </xdr:spPr>
      <xdr:txBody>
        <a:bodyPr wrap="none" lIns="91440" tIns="45720" rIns="91440" bIns="45720" anchor="ctr">
          <a:noAutofit/>
        </a:bodyPr>
        <a:lstStyle/>
        <a:p>
          <a:pPr algn="l"/>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Formuláre, Cenové</a:t>
          </a:r>
          <a:r>
            <a:rPr lang="sk-SK" sz="5400" b="1" cap="none" spc="0" baseline="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 Ponuky, Ochrana</a:t>
          </a:r>
          <a:endPar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endParaRPr>
        </a:p>
      </xdr:txBody>
    </xdr:sp>
    <xdr:clientData/>
  </xdr:oneCellAnchor>
  <xdr:twoCellAnchor editAs="oneCell">
    <xdr:from>
      <xdr:col>1</xdr:col>
      <xdr:colOff>152401</xdr:colOff>
      <xdr:row>0</xdr:row>
      <xdr:rowOff>28575</xdr:rowOff>
    </xdr:from>
    <xdr:to>
      <xdr:col>1</xdr:col>
      <xdr:colOff>1476375</xdr:colOff>
      <xdr:row>0</xdr:row>
      <xdr:rowOff>1021556</xdr:rowOff>
    </xdr:to>
    <xdr:pic>
      <xdr:nvPicPr>
        <xdr:cNvPr id="4" name="Obrázok 3">
          <a:extLst>
            <a:ext uri="{FF2B5EF4-FFF2-40B4-BE49-F238E27FC236}">
              <a16:creationId xmlns:a16="http://schemas.microsoft.com/office/drawing/2014/main" id="{00000000-0008-0000-1F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1" y="28575"/>
          <a:ext cx="1323974" cy="992981"/>
        </a:xfrm>
        <a:prstGeom prst="rect">
          <a:avLst/>
        </a:prstGeom>
        <a:ln>
          <a:noFill/>
        </a:ln>
        <a:effectLst>
          <a:softEdge rad="112500"/>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12700</xdr:colOff>
      <xdr:row>1</xdr:row>
      <xdr:rowOff>161925</xdr:rowOff>
    </xdr:from>
    <xdr:to>
      <xdr:col>13</xdr:col>
      <xdr:colOff>139700</xdr:colOff>
      <xdr:row>4</xdr:row>
      <xdr:rowOff>285750</xdr:rowOff>
    </xdr:to>
    <xdr:pic>
      <xdr:nvPicPr>
        <xdr:cNvPr id="3" name="Obrázok 2">
          <a:extLst>
            <a:ext uri="{FF2B5EF4-FFF2-40B4-BE49-F238E27FC236}">
              <a16:creationId xmlns:a16="http://schemas.microsoft.com/office/drawing/2014/main" id="{8F0C6198-FD73-7168-5DC1-B53B1AE89C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75250" y="346075"/>
          <a:ext cx="4572000" cy="11525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266701</xdr:colOff>
      <xdr:row>0</xdr:row>
      <xdr:rowOff>209550</xdr:rowOff>
    </xdr:from>
    <xdr:ext cx="7356474" cy="600074"/>
    <xdr:sp macro="" textlink="">
      <xdr:nvSpPr>
        <xdr:cNvPr id="2" name="Obdĺžnik 1">
          <a:extLst>
            <a:ext uri="{FF2B5EF4-FFF2-40B4-BE49-F238E27FC236}">
              <a16:creationId xmlns:a16="http://schemas.microsoft.com/office/drawing/2014/main" id="{7B9E96A1-524C-4C2A-972B-9F1987571D82}"/>
            </a:ext>
          </a:extLst>
        </xdr:cNvPr>
        <xdr:cNvSpPr/>
      </xdr:nvSpPr>
      <xdr:spPr>
        <a:xfrm>
          <a:off x="901701" y="209550"/>
          <a:ext cx="7356474"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SumProduct</a:t>
          </a:r>
          <a:r>
            <a:rPr lang="sk-SK" sz="5400" b="1" cap="none" spc="0" baseline="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 a Scenáre</a:t>
          </a:r>
          <a:endPar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endParaRP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1</xdr:col>
      <xdr:colOff>2695576</xdr:colOff>
      <xdr:row>0</xdr:row>
      <xdr:rowOff>73300</xdr:rowOff>
    </xdr:from>
    <xdr:to>
      <xdr:col>8</xdr:col>
      <xdr:colOff>927100</xdr:colOff>
      <xdr:row>0</xdr:row>
      <xdr:rowOff>1333499</xdr:rowOff>
    </xdr:to>
    <xdr:sp macro="" textlink="">
      <xdr:nvSpPr>
        <xdr:cNvPr id="2" name="BlokTextu 1">
          <a:extLst>
            <a:ext uri="{FF2B5EF4-FFF2-40B4-BE49-F238E27FC236}">
              <a16:creationId xmlns:a16="http://schemas.microsoft.com/office/drawing/2014/main" id="{5EE43B56-E3AA-401B-AEC5-E0ECDCB2512A}"/>
            </a:ext>
          </a:extLst>
        </xdr:cNvPr>
        <xdr:cNvSpPr txBox="1"/>
      </xdr:nvSpPr>
      <xdr:spPr>
        <a:xfrm>
          <a:off x="2955926" y="73300"/>
          <a:ext cx="9623424" cy="1260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sk-SK" sz="1600" b="1">
              <a:solidFill>
                <a:schemeClr val="bg1"/>
              </a:solidFill>
              <a:latin typeface="Myriad Pro" pitchFamily="34" charset="0"/>
              <a:ea typeface="+mn-ea"/>
              <a:cs typeface="+mn-cs"/>
            </a:rPr>
            <a:t>IT Academy s.r.o., Tomášikova 50, 831 04 Bratislava</a:t>
          </a:r>
        </a:p>
        <a:p>
          <a:r>
            <a:rPr lang="sk-SK" sz="1600" b="0">
              <a:solidFill>
                <a:schemeClr val="bg1"/>
              </a:solidFill>
              <a:latin typeface="Myriad Pro" pitchFamily="34" charset="0"/>
              <a:ea typeface="+mn-ea"/>
              <a:cs typeface="+mn-cs"/>
            </a:rPr>
            <a:t>tel.: 0908 / 123 456 </a:t>
          </a:r>
          <a:r>
            <a:rPr lang="en-US" sz="1600" b="0">
              <a:solidFill>
                <a:schemeClr val="bg1"/>
              </a:solidFill>
              <a:latin typeface="Myriad Pro" pitchFamily="34" charset="0"/>
              <a:ea typeface="+mn-ea"/>
              <a:cs typeface="+mn-cs"/>
            </a:rPr>
            <a:t>| </a:t>
          </a:r>
          <a:r>
            <a:rPr lang="sk-SK" sz="1600" b="0">
              <a:solidFill>
                <a:schemeClr val="bg1"/>
              </a:solidFill>
              <a:latin typeface="Myriad Pro" pitchFamily="34" charset="0"/>
              <a:ea typeface="+mn-ea"/>
              <a:cs typeface="+mn-cs"/>
            </a:rPr>
            <a:t>IČO: 46 759 786 </a:t>
          </a:r>
          <a:r>
            <a:rPr lang="en-US" sz="1600" b="0">
              <a:solidFill>
                <a:schemeClr val="bg1"/>
              </a:solidFill>
              <a:latin typeface="Myriad Pro" pitchFamily="34" charset="0"/>
              <a:ea typeface="+mn-ea"/>
              <a:cs typeface="+mn-cs"/>
            </a:rPr>
            <a:t>|</a:t>
          </a:r>
          <a:r>
            <a:rPr lang="sk-SK" sz="1600" b="0">
              <a:solidFill>
                <a:schemeClr val="bg1"/>
              </a:solidFill>
              <a:latin typeface="Myriad Pro" pitchFamily="34" charset="0"/>
              <a:ea typeface="+mn-ea"/>
              <a:cs typeface="+mn-cs"/>
            </a:rPr>
            <a:t> DIČ:</a:t>
          </a:r>
          <a:r>
            <a:rPr lang="sk-SK" sz="1600" b="0" baseline="0">
              <a:solidFill>
                <a:schemeClr val="bg1"/>
              </a:solidFill>
              <a:latin typeface="Myriad Pro" pitchFamily="34" charset="0"/>
              <a:ea typeface="+mn-ea"/>
              <a:cs typeface="+mn-cs"/>
            </a:rPr>
            <a:t> 2023556766</a:t>
          </a:r>
          <a:endParaRPr lang="en-US" sz="1600" b="0">
            <a:solidFill>
              <a:schemeClr val="bg1"/>
            </a:solidFill>
            <a:latin typeface="Myriad Pro" pitchFamily="34" charset="0"/>
            <a:ea typeface="+mn-ea"/>
            <a:cs typeface="+mn-cs"/>
          </a:endParaRPr>
        </a:p>
        <a:p>
          <a:r>
            <a:rPr lang="en-US" sz="1600" b="0">
              <a:solidFill>
                <a:schemeClr val="bg1"/>
              </a:solidFill>
              <a:latin typeface="Myriad Pro" pitchFamily="34" charset="0"/>
              <a:ea typeface="+mn-ea"/>
              <a:cs typeface="+mn-cs"/>
            </a:rPr>
            <a:t>www.it</a:t>
          </a:r>
          <a:r>
            <a:rPr lang="sk-SK" sz="1600" b="0">
              <a:solidFill>
                <a:schemeClr val="bg1"/>
              </a:solidFill>
              <a:latin typeface="Myriad Pro" pitchFamily="34" charset="0"/>
              <a:ea typeface="+mn-ea"/>
              <a:cs typeface="+mn-cs"/>
            </a:rPr>
            <a:t>-academy</a:t>
          </a:r>
          <a:r>
            <a:rPr lang="en-US" sz="1600" b="0">
              <a:solidFill>
                <a:schemeClr val="bg1"/>
              </a:solidFill>
              <a:latin typeface="Myriad Pro" pitchFamily="34" charset="0"/>
              <a:ea typeface="+mn-ea"/>
              <a:cs typeface="+mn-cs"/>
            </a:rPr>
            <a:t>.sk | info@it-academy.sk</a:t>
          </a:r>
          <a:endParaRPr lang="sk-SK" sz="1600" b="0">
            <a:solidFill>
              <a:schemeClr val="bg1"/>
            </a:solidFill>
            <a:latin typeface="Myriad Pro" pitchFamily="34" charset="0"/>
          </a:endParaRPr>
        </a:p>
      </xdr:txBody>
    </xdr:sp>
    <xdr:clientData/>
  </xdr:twoCellAnchor>
  <xdr:twoCellAnchor editAs="oneCell">
    <xdr:from>
      <xdr:col>1</xdr:col>
      <xdr:colOff>285750</xdr:colOff>
      <xdr:row>0</xdr:row>
      <xdr:rowOff>85725</xdr:rowOff>
    </xdr:from>
    <xdr:to>
      <xdr:col>1</xdr:col>
      <xdr:colOff>1827647</xdr:colOff>
      <xdr:row>0</xdr:row>
      <xdr:rowOff>1266825</xdr:rowOff>
    </xdr:to>
    <xdr:pic>
      <xdr:nvPicPr>
        <xdr:cNvPr id="3" name="Obrázok 2">
          <a:extLst>
            <a:ext uri="{FF2B5EF4-FFF2-40B4-BE49-F238E27FC236}">
              <a16:creationId xmlns:a16="http://schemas.microsoft.com/office/drawing/2014/main" id="{D11AE830-13B5-4E07-974B-4EC3A91135F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600" t="12600" r="3800" b="18000"/>
        <a:stretch/>
      </xdr:blipFill>
      <xdr:spPr>
        <a:xfrm>
          <a:off x="546100" y="85725"/>
          <a:ext cx="1541897" cy="11811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2695576</xdr:colOff>
      <xdr:row>0</xdr:row>
      <xdr:rowOff>73300</xdr:rowOff>
    </xdr:from>
    <xdr:to>
      <xdr:col>9</xdr:col>
      <xdr:colOff>31750</xdr:colOff>
      <xdr:row>0</xdr:row>
      <xdr:rowOff>1333499</xdr:rowOff>
    </xdr:to>
    <xdr:sp macro="" textlink="">
      <xdr:nvSpPr>
        <xdr:cNvPr id="2" name="BlokTextu 1">
          <a:extLst>
            <a:ext uri="{FF2B5EF4-FFF2-40B4-BE49-F238E27FC236}">
              <a16:creationId xmlns:a16="http://schemas.microsoft.com/office/drawing/2014/main" id="{A696E795-E2FA-4BBF-9D7D-4B7EB05F73E9}"/>
            </a:ext>
          </a:extLst>
        </xdr:cNvPr>
        <xdr:cNvSpPr txBox="1"/>
      </xdr:nvSpPr>
      <xdr:spPr>
        <a:xfrm>
          <a:off x="2955926" y="73300"/>
          <a:ext cx="9667874" cy="1260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sk-SK" sz="1600" b="1" i="0" u="none" strike="noStrike" kern="0" cap="none" spc="0" normalizeH="0" baseline="0" noProof="0">
              <a:ln>
                <a:noFill/>
              </a:ln>
              <a:solidFill>
                <a:prstClr val="white"/>
              </a:solidFill>
              <a:effectLst/>
              <a:uLnTx/>
              <a:uFillTx/>
              <a:latin typeface="Myriad Pro" pitchFamily="34" charset="0"/>
              <a:ea typeface="+mn-ea"/>
              <a:cs typeface="+mn-cs"/>
            </a:rPr>
            <a:t>IT Academy s.r.o., Tomášikova 50, 831 04 Bratislava</a:t>
          </a:r>
        </a:p>
        <a:p>
          <a:pPr marL="0" marR="0" lvl="0" indent="0" defTabSz="914400" eaLnBrk="1" fontAlgn="auto" latinLnBrk="0" hangingPunct="1">
            <a:lnSpc>
              <a:spcPct val="100000"/>
            </a:lnSpc>
            <a:spcBef>
              <a:spcPts val="0"/>
            </a:spcBef>
            <a:spcAft>
              <a:spcPts val="0"/>
            </a:spcAft>
            <a:buClrTx/>
            <a:buSzTx/>
            <a:buFontTx/>
            <a:buNone/>
            <a:tabLst/>
            <a:defRPr/>
          </a:pPr>
          <a:r>
            <a:rPr kumimoji="0" lang="sk-SK" sz="1600" b="0" i="0" u="none" strike="noStrike" kern="0" cap="none" spc="0" normalizeH="0" baseline="0" noProof="0">
              <a:ln>
                <a:noFill/>
              </a:ln>
              <a:solidFill>
                <a:prstClr val="white"/>
              </a:solidFill>
              <a:effectLst/>
              <a:uLnTx/>
              <a:uFillTx/>
              <a:latin typeface="Myriad Pro" pitchFamily="34" charset="0"/>
              <a:ea typeface="+mn-ea"/>
              <a:cs typeface="+mn-cs"/>
            </a:rPr>
            <a:t>tel.: 0908 / 123 456 </a:t>
          </a:r>
          <a:r>
            <a:rPr kumimoji="0" lang="en-US" sz="1600" b="0" i="0" u="none" strike="noStrike" kern="0" cap="none" spc="0" normalizeH="0" baseline="0" noProof="0">
              <a:ln>
                <a:noFill/>
              </a:ln>
              <a:solidFill>
                <a:prstClr val="white"/>
              </a:solidFill>
              <a:effectLst/>
              <a:uLnTx/>
              <a:uFillTx/>
              <a:latin typeface="Myriad Pro" pitchFamily="34" charset="0"/>
              <a:ea typeface="+mn-ea"/>
              <a:cs typeface="+mn-cs"/>
            </a:rPr>
            <a:t>| </a:t>
          </a:r>
          <a:r>
            <a:rPr kumimoji="0" lang="sk-SK" sz="1600" b="0" i="0" u="none" strike="noStrike" kern="0" cap="none" spc="0" normalizeH="0" baseline="0" noProof="0">
              <a:ln>
                <a:noFill/>
              </a:ln>
              <a:solidFill>
                <a:prstClr val="white"/>
              </a:solidFill>
              <a:effectLst/>
              <a:uLnTx/>
              <a:uFillTx/>
              <a:latin typeface="Myriad Pro" pitchFamily="34" charset="0"/>
              <a:ea typeface="+mn-ea"/>
              <a:cs typeface="+mn-cs"/>
            </a:rPr>
            <a:t>IČO: 46 759 786 </a:t>
          </a:r>
          <a:r>
            <a:rPr kumimoji="0" lang="en-US" sz="1600" b="0" i="0" u="none" strike="noStrike" kern="0" cap="none" spc="0" normalizeH="0" baseline="0" noProof="0">
              <a:ln>
                <a:noFill/>
              </a:ln>
              <a:solidFill>
                <a:prstClr val="white"/>
              </a:solidFill>
              <a:effectLst/>
              <a:uLnTx/>
              <a:uFillTx/>
              <a:latin typeface="Myriad Pro" pitchFamily="34" charset="0"/>
              <a:ea typeface="+mn-ea"/>
              <a:cs typeface="+mn-cs"/>
            </a:rPr>
            <a:t>|</a:t>
          </a:r>
          <a:r>
            <a:rPr kumimoji="0" lang="sk-SK" sz="1600" b="0" i="0" u="none" strike="noStrike" kern="0" cap="none" spc="0" normalizeH="0" baseline="0" noProof="0">
              <a:ln>
                <a:noFill/>
              </a:ln>
              <a:solidFill>
                <a:prstClr val="white"/>
              </a:solidFill>
              <a:effectLst/>
              <a:uLnTx/>
              <a:uFillTx/>
              <a:latin typeface="Myriad Pro" pitchFamily="34" charset="0"/>
              <a:ea typeface="+mn-ea"/>
              <a:cs typeface="+mn-cs"/>
            </a:rPr>
            <a:t> DIČ: 2023556766</a:t>
          </a:r>
          <a:endParaRPr kumimoji="0" lang="en-US" sz="1600" b="0" i="0" u="none" strike="noStrike" kern="0" cap="none" spc="0" normalizeH="0" baseline="0" noProof="0">
            <a:ln>
              <a:noFill/>
            </a:ln>
            <a:solidFill>
              <a:prstClr val="white"/>
            </a:solidFill>
            <a:effectLst/>
            <a:uLnTx/>
            <a:uFillTx/>
            <a:latin typeface="Myriad Pro"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white"/>
              </a:solidFill>
              <a:effectLst/>
              <a:uLnTx/>
              <a:uFillTx/>
              <a:latin typeface="Myriad Pro" pitchFamily="34" charset="0"/>
              <a:ea typeface="+mn-ea"/>
              <a:cs typeface="+mn-cs"/>
            </a:rPr>
            <a:t>www.it</a:t>
          </a:r>
          <a:r>
            <a:rPr kumimoji="0" lang="sk-SK" sz="1600" b="0" i="0" u="none" strike="noStrike" kern="0" cap="none" spc="0" normalizeH="0" baseline="0" noProof="0">
              <a:ln>
                <a:noFill/>
              </a:ln>
              <a:solidFill>
                <a:prstClr val="white"/>
              </a:solidFill>
              <a:effectLst/>
              <a:uLnTx/>
              <a:uFillTx/>
              <a:latin typeface="Myriad Pro" pitchFamily="34" charset="0"/>
              <a:ea typeface="+mn-ea"/>
              <a:cs typeface="+mn-cs"/>
            </a:rPr>
            <a:t>-academy</a:t>
          </a:r>
          <a:r>
            <a:rPr kumimoji="0" lang="en-US" sz="1600" b="0" i="0" u="none" strike="noStrike" kern="0" cap="none" spc="0" normalizeH="0" baseline="0" noProof="0">
              <a:ln>
                <a:noFill/>
              </a:ln>
              <a:solidFill>
                <a:prstClr val="white"/>
              </a:solidFill>
              <a:effectLst/>
              <a:uLnTx/>
              <a:uFillTx/>
              <a:latin typeface="Myriad Pro" pitchFamily="34" charset="0"/>
              <a:ea typeface="+mn-ea"/>
              <a:cs typeface="+mn-cs"/>
            </a:rPr>
            <a:t>.sk | info@it-academy.sk</a:t>
          </a:r>
          <a:endParaRPr kumimoji="0" lang="sk-SK" sz="1600" b="0" i="0" u="none" strike="noStrike" kern="0" cap="none" spc="0" normalizeH="0" baseline="0" noProof="0">
            <a:ln>
              <a:noFill/>
            </a:ln>
            <a:solidFill>
              <a:prstClr val="white"/>
            </a:solidFill>
            <a:effectLst/>
            <a:uLnTx/>
            <a:uFillTx/>
            <a:latin typeface="Myriad Pro" pitchFamily="34" charset="0"/>
            <a:ea typeface="+mn-ea"/>
            <a:cs typeface="+mn-cs"/>
          </a:endParaRPr>
        </a:p>
      </xdr:txBody>
    </xdr:sp>
    <xdr:clientData/>
  </xdr:twoCellAnchor>
  <xdr:twoCellAnchor>
    <xdr:from>
      <xdr:col>4</xdr:col>
      <xdr:colOff>0</xdr:colOff>
      <xdr:row>13</xdr:row>
      <xdr:rowOff>123826</xdr:rowOff>
    </xdr:from>
    <xdr:to>
      <xdr:col>9</xdr:col>
      <xdr:colOff>0</xdr:colOff>
      <xdr:row>21</xdr:row>
      <xdr:rowOff>133350</xdr:rowOff>
    </xdr:to>
    <xdr:sp macro="" textlink="">
      <xdr:nvSpPr>
        <xdr:cNvPr id="3" name="BlokTextu 5">
          <a:extLst>
            <a:ext uri="{FF2B5EF4-FFF2-40B4-BE49-F238E27FC236}">
              <a16:creationId xmlns:a16="http://schemas.microsoft.com/office/drawing/2014/main" id="{4A1691B0-1340-41E7-8DFD-811B51B6F5D3}"/>
            </a:ext>
          </a:extLst>
        </xdr:cNvPr>
        <xdr:cNvSpPr txBox="1"/>
      </xdr:nvSpPr>
      <xdr:spPr>
        <a:xfrm>
          <a:off x="7721600" y="4117976"/>
          <a:ext cx="4870450" cy="1546224"/>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lang="en-US" b="1">
              <a:solidFill>
                <a:srgbClr val="FF0000"/>
              </a:solidFill>
            </a:rPr>
            <a:t>V cene </a:t>
          </a:r>
          <a:r>
            <a:rPr lang="sk-SK" b="1">
              <a:solidFill>
                <a:srgbClr val="FF0000"/>
              </a:solidFill>
            </a:rPr>
            <a:t>vytvorenia web aplikácie</a:t>
          </a:r>
          <a:r>
            <a:rPr lang="sk-SK" b="1" baseline="0">
              <a:solidFill>
                <a:srgbClr val="FF0000"/>
              </a:solidFill>
            </a:rPr>
            <a:t> je zahrnuté:</a:t>
          </a:r>
          <a:endParaRPr lang="sk-SK" b="1">
            <a:solidFill>
              <a:srgbClr val="FF0000"/>
            </a:solidFill>
          </a:endParaRPr>
        </a:p>
        <a:p>
          <a:endParaRPr lang="sk-SK" sz="1100"/>
        </a:p>
        <a:p>
          <a:r>
            <a:rPr lang="sk-SK" sz="1100"/>
            <a:t>- </a:t>
          </a:r>
          <a:r>
            <a:rPr lang="sk-SK" sz="1100" b="0"/>
            <a:t>spracovanie digitalizovaných podkladov</a:t>
          </a:r>
        </a:p>
        <a:p>
          <a:r>
            <a:rPr lang="sk-SK" sz="1100"/>
            <a:t>- implementácia CMS systému pre správu obsahu</a:t>
          </a:r>
        </a:p>
        <a:p>
          <a:pPr marL="0" marR="0" indent="0" defTabSz="914400" eaLnBrk="1" fontAlgn="auto" latinLnBrk="0" hangingPunct="1">
            <a:lnSpc>
              <a:spcPct val="100000"/>
            </a:lnSpc>
            <a:spcBef>
              <a:spcPts val="0"/>
            </a:spcBef>
            <a:spcAft>
              <a:spcPts val="0"/>
            </a:spcAft>
            <a:buClrTx/>
            <a:buSzTx/>
            <a:buFontTx/>
            <a:buNone/>
            <a:tabLst/>
            <a:defRPr/>
          </a:pPr>
          <a:r>
            <a:rPr lang="sk-SK" sz="1100">
              <a:solidFill>
                <a:schemeClr val="dk1"/>
              </a:solidFill>
              <a:latin typeface="+mn-lt"/>
              <a:ea typeface="+mn-ea"/>
              <a:cs typeface="+mn-cs"/>
            </a:rPr>
            <a:t>- registrácia stránky do slovenských internetových katalógov	</a:t>
          </a:r>
          <a:endParaRPr lang="sk-SK"/>
        </a:p>
        <a:p>
          <a:pPr marL="0" marR="0" indent="0" defTabSz="914400" eaLnBrk="1" fontAlgn="auto" latinLnBrk="0" hangingPunct="1">
            <a:lnSpc>
              <a:spcPct val="100000"/>
            </a:lnSpc>
            <a:spcBef>
              <a:spcPts val="0"/>
            </a:spcBef>
            <a:spcAft>
              <a:spcPts val="0"/>
            </a:spcAft>
            <a:buClrTx/>
            <a:buSzTx/>
            <a:buFontTx/>
            <a:buNone/>
            <a:tabLst/>
            <a:defRPr/>
          </a:pPr>
          <a:r>
            <a:rPr lang="sk-SK" sz="1100" baseline="0">
              <a:solidFill>
                <a:schemeClr val="dk1"/>
              </a:solidFill>
              <a:effectLst/>
              <a:latin typeface="+mn-lt"/>
              <a:ea typeface="+mn-ea"/>
              <a:cs typeface="+mn-cs"/>
            </a:rPr>
            <a:t>- umiestnenie web aplikácie na FTP server zákazníka </a:t>
          </a:r>
        </a:p>
        <a:p>
          <a:pPr marL="0" marR="0" indent="0" defTabSz="914400" eaLnBrk="1" fontAlgn="auto" latinLnBrk="0" hangingPunct="1">
            <a:lnSpc>
              <a:spcPct val="100000"/>
            </a:lnSpc>
            <a:spcBef>
              <a:spcPts val="0"/>
            </a:spcBef>
            <a:spcAft>
              <a:spcPts val="0"/>
            </a:spcAft>
            <a:buClrTx/>
            <a:buSzTx/>
            <a:buFontTx/>
            <a:buNone/>
            <a:tabLst/>
            <a:defRPr/>
          </a:pPr>
          <a:r>
            <a:rPr lang="sk-SK" sz="1100">
              <a:solidFill>
                <a:schemeClr val="dk1"/>
              </a:solidFill>
              <a:effectLst/>
              <a:latin typeface="+mn-lt"/>
              <a:ea typeface="+mn-ea"/>
              <a:cs typeface="+mn-cs"/>
            </a:rPr>
            <a:t>- vytvorenie a vystavenie</a:t>
          </a:r>
          <a:r>
            <a:rPr lang="sk-SK" sz="1100" b="1" baseline="0">
              <a:solidFill>
                <a:schemeClr val="dk1"/>
              </a:solidFill>
              <a:effectLst/>
              <a:latin typeface="+mn-lt"/>
              <a:ea typeface="+mn-ea"/>
              <a:cs typeface="+mn-cs"/>
            </a:rPr>
            <a:t>  </a:t>
          </a:r>
          <a:r>
            <a:rPr lang="sk-SK" sz="1100" b="0" baseline="0">
              <a:solidFill>
                <a:schemeClr val="dk1"/>
              </a:solidFill>
              <a:effectLst/>
              <a:latin typeface="+mn-lt"/>
              <a:ea typeface="+mn-ea"/>
              <a:cs typeface="+mn-cs"/>
            </a:rPr>
            <a:t>dokumentácie  k web aplikácii</a:t>
          </a:r>
          <a:endParaRPr lang="sk-SK">
            <a:effectLst/>
          </a:endParaRPr>
        </a:p>
        <a:p>
          <a:pPr marL="0" marR="0" indent="0" defTabSz="914400" eaLnBrk="1" fontAlgn="auto" latinLnBrk="0" hangingPunct="1">
            <a:lnSpc>
              <a:spcPct val="100000"/>
            </a:lnSpc>
            <a:spcBef>
              <a:spcPts val="0"/>
            </a:spcBef>
            <a:spcAft>
              <a:spcPts val="0"/>
            </a:spcAft>
            <a:buClrTx/>
            <a:buSzTx/>
            <a:buFontTx/>
            <a:buNone/>
            <a:tabLst/>
            <a:defRPr/>
          </a:pPr>
          <a:r>
            <a:rPr lang="sk-SK" sz="1100">
              <a:solidFill>
                <a:schemeClr val="dk1"/>
              </a:solidFill>
              <a:effectLst/>
              <a:latin typeface="+mn-lt"/>
              <a:ea typeface="+mn-ea"/>
              <a:cs typeface="+mn-cs"/>
            </a:rPr>
            <a:t>- podpora po dobu 1 mesiaca od skončenia </a:t>
          </a:r>
          <a:r>
            <a:rPr lang="sk-SK" sz="1100" baseline="0">
              <a:solidFill>
                <a:schemeClr val="dk1"/>
              </a:solidFill>
              <a:effectLst/>
              <a:latin typeface="+mn-lt"/>
              <a:ea typeface="+mn-ea"/>
              <a:cs typeface="+mn-cs"/>
            </a:rPr>
            <a:t> projektu</a:t>
          </a:r>
          <a:endParaRPr lang="sk-SK">
            <a:effectLst/>
          </a:endParaRPr>
        </a:p>
        <a:p>
          <a:endParaRPr lang="sk-SK" sz="1100"/>
        </a:p>
      </xdr:txBody>
    </xdr:sp>
    <xdr:clientData/>
  </xdr:twoCellAnchor>
  <xdr:twoCellAnchor editAs="oneCell">
    <xdr:from>
      <xdr:col>1</xdr:col>
      <xdr:colOff>285750</xdr:colOff>
      <xdr:row>0</xdr:row>
      <xdr:rowOff>85725</xdr:rowOff>
    </xdr:from>
    <xdr:to>
      <xdr:col>1</xdr:col>
      <xdr:colOff>1827647</xdr:colOff>
      <xdr:row>0</xdr:row>
      <xdr:rowOff>1266825</xdr:rowOff>
    </xdr:to>
    <xdr:pic>
      <xdr:nvPicPr>
        <xdr:cNvPr id="4" name="Obrázok 3">
          <a:extLst>
            <a:ext uri="{FF2B5EF4-FFF2-40B4-BE49-F238E27FC236}">
              <a16:creationId xmlns:a16="http://schemas.microsoft.com/office/drawing/2014/main" id="{27D1D6A1-F77A-41D3-9691-71AC887C2AD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600" t="12600" r="3800" b="18000"/>
        <a:stretch/>
      </xdr:blipFill>
      <xdr:spPr>
        <a:xfrm>
          <a:off x="546100" y="85725"/>
          <a:ext cx="1541897" cy="11811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0C00-000002000000}"/>
            </a:ext>
          </a:extLst>
        </xdr:cNvPr>
        <xdr:cNvSpPr/>
      </xdr:nvSpPr>
      <xdr:spPr>
        <a:xfrm>
          <a:off x="126873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Rýchla Analýza</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32</xdr:row>
      <xdr:rowOff>0</xdr:rowOff>
    </xdr:from>
    <xdr:to>
      <xdr:col>12</xdr:col>
      <xdr:colOff>457200</xdr:colOff>
      <xdr:row>65</xdr:row>
      <xdr:rowOff>141548</xdr:rowOff>
    </xdr:to>
    <xdr:pic>
      <xdr:nvPicPr>
        <xdr:cNvPr id="5" name="Obrázok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911273"/>
          <a:ext cx="7800109" cy="6237548"/>
        </a:xfrm>
        <a:prstGeom prst="rect">
          <a:avLst/>
        </a:prstGeom>
      </xdr:spPr>
    </xdr:pic>
    <xdr:clientData/>
  </xdr:twoCellAnchor>
  <xdr:twoCellAnchor editAs="oneCell">
    <xdr:from>
      <xdr:col>13</xdr:col>
      <xdr:colOff>152400</xdr:colOff>
      <xdr:row>0</xdr:row>
      <xdr:rowOff>0</xdr:rowOff>
    </xdr:from>
    <xdr:to>
      <xdr:col>26</xdr:col>
      <xdr:colOff>0</xdr:colOff>
      <xdr:row>18</xdr:row>
      <xdr:rowOff>53339</xdr:rowOff>
    </xdr:to>
    <xdr:pic>
      <xdr:nvPicPr>
        <xdr:cNvPr id="11" name="Obrázok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107218" y="0"/>
          <a:ext cx="7802418" cy="3378430"/>
        </a:xfrm>
        <a:prstGeom prst="rect">
          <a:avLst/>
        </a:prstGeom>
      </xdr:spPr>
    </xdr:pic>
    <xdr:clientData/>
  </xdr:twoCellAnchor>
  <xdr:twoCellAnchor editAs="oneCell">
    <xdr:from>
      <xdr:col>0</xdr:col>
      <xdr:colOff>0</xdr:colOff>
      <xdr:row>0</xdr:row>
      <xdr:rowOff>0</xdr:rowOff>
    </xdr:from>
    <xdr:to>
      <xdr:col>12</xdr:col>
      <xdr:colOff>459509</xdr:colOff>
      <xdr:row>18</xdr:row>
      <xdr:rowOff>53339</xdr:rowOff>
    </xdr:to>
    <xdr:pic>
      <xdr:nvPicPr>
        <xdr:cNvPr id="13" name="Obrázok 12">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802418" cy="337843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306500</xdr:colOff>
      <xdr:row>28</xdr:row>
      <xdr:rowOff>25400</xdr:rowOff>
    </xdr:to>
    <xdr:pic>
      <xdr:nvPicPr>
        <xdr:cNvPr id="2" name="Obrázok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800109" cy="5197764"/>
        </a:xfrm>
        <a:prstGeom prst="rect">
          <a:avLst/>
        </a:prstGeom>
      </xdr:spPr>
    </xdr:pic>
    <xdr:clientData/>
  </xdr:twoCellAnchor>
  <xdr:twoCellAnchor editAs="oneCell">
    <xdr:from>
      <xdr:col>0</xdr:col>
      <xdr:colOff>0</xdr:colOff>
      <xdr:row>39</xdr:row>
      <xdr:rowOff>162032</xdr:rowOff>
    </xdr:from>
    <xdr:to>
      <xdr:col>9</xdr:col>
      <xdr:colOff>308809</xdr:colOff>
      <xdr:row>58</xdr:row>
      <xdr:rowOff>160762</xdr:rowOff>
    </xdr:to>
    <xdr:pic>
      <xdr:nvPicPr>
        <xdr:cNvPr id="4" name="Obrázok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7366396"/>
          <a:ext cx="7802418" cy="3508548"/>
        </a:xfrm>
        <a:prstGeom prst="rect">
          <a:avLst/>
        </a:prstGeom>
      </xdr:spPr>
    </xdr:pic>
    <xdr:clientData/>
  </xdr:twoCellAnchor>
  <xdr:twoCellAnchor editAs="oneCell">
    <xdr:from>
      <xdr:col>13</xdr:col>
      <xdr:colOff>542364</xdr:colOff>
      <xdr:row>0</xdr:row>
      <xdr:rowOff>881</xdr:rowOff>
    </xdr:from>
    <xdr:to>
      <xdr:col>23</xdr:col>
      <xdr:colOff>472140</xdr:colOff>
      <xdr:row>28</xdr:row>
      <xdr:rowOff>26280</xdr:rowOff>
    </xdr:to>
    <xdr:pic>
      <xdr:nvPicPr>
        <xdr:cNvPr id="5" name="Obrázok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97182" y="881"/>
          <a:ext cx="7802418" cy="519776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1500-000002000000}"/>
            </a:ext>
          </a:extLst>
        </xdr:cNvPr>
        <xdr:cNvSpPr/>
      </xdr:nvSpPr>
      <xdr:spPr>
        <a:xfrm>
          <a:off x="127635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Dynamické Dopĺňanie</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wsDr>
</file>

<file path=xl/drawings/drawing15.xml><?xml version="1.0" encoding="utf-8"?>
<xdr:wsDr xmlns:xdr="http://schemas.openxmlformats.org/drawingml/2006/spreadsheetDrawing" xmlns:a="http://schemas.openxmlformats.org/drawingml/2006/main">
  <xdr:oneCellAnchor>
    <xdr:from>
      <xdr:col>2</xdr:col>
      <xdr:colOff>95249</xdr:colOff>
      <xdr:row>0</xdr:row>
      <xdr:rowOff>200025</xdr:rowOff>
    </xdr:from>
    <xdr:ext cx="5695951" cy="600074"/>
    <xdr:sp macro="" textlink="">
      <xdr:nvSpPr>
        <xdr:cNvPr id="2" name="Obdĺžnik 1">
          <a:extLst>
            <a:ext uri="{FF2B5EF4-FFF2-40B4-BE49-F238E27FC236}">
              <a16:creationId xmlns:a16="http://schemas.microsoft.com/office/drawing/2014/main" id="{00000000-0008-0000-2200-000002000000}"/>
            </a:ext>
          </a:extLst>
        </xdr:cNvPr>
        <xdr:cNvSpPr/>
      </xdr:nvSpPr>
      <xdr:spPr>
        <a:xfrm>
          <a:off x="1314449" y="200025"/>
          <a:ext cx="5695951"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Maticové vzorce</a:t>
          </a:r>
        </a:p>
      </xdr:txBody>
    </xdr:sp>
    <xdr:clientData/>
  </xdr:oneCellAnchor>
  <xdr:twoCellAnchor editAs="oneCell">
    <xdr:from>
      <xdr:col>0</xdr:col>
      <xdr:colOff>428625</xdr:colOff>
      <xdr:row>0</xdr:row>
      <xdr:rowOff>66675</xdr:rowOff>
    </xdr:from>
    <xdr:to>
      <xdr:col>2</xdr:col>
      <xdr:colOff>95250</xdr:colOff>
      <xdr:row>0</xdr:row>
      <xdr:rowOff>942975</xdr:rowOff>
    </xdr:to>
    <xdr:pic>
      <xdr:nvPicPr>
        <xdr:cNvPr id="5" name="Obrázok 4">
          <a:extLst>
            <a:ext uri="{FF2B5EF4-FFF2-40B4-BE49-F238E27FC236}">
              <a16:creationId xmlns:a16="http://schemas.microsoft.com/office/drawing/2014/main" id="{00000000-0008-0000-22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001" t="43902" r="21499"/>
        <a:stretch/>
      </xdr:blipFill>
      <xdr:spPr>
        <a:xfrm>
          <a:off x="428625" y="66675"/>
          <a:ext cx="1000125" cy="876300"/>
        </a:xfrm>
        <a:prstGeom prst="rect">
          <a:avLst/>
        </a:prstGeom>
      </xdr:spPr>
    </xdr:pic>
    <xdr:clientData/>
  </xdr:twoCellAnchor>
  <xdr:twoCellAnchor editAs="oneCell">
    <xdr:from>
      <xdr:col>7</xdr:col>
      <xdr:colOff>228600</xdr:colOff>
      <xdr:row>26</xdr:row>
      <xdr:rowOff>171451</xdr:rowOff>
    </xdr:from>
    <xdr:to>
      <xdr:col>10</xdr:col>
      <xdr:colOff>171450</xdr:colOff>
      <xdr:row>34</xdr:row>
      <xdr:rowOff>157529</xdr:rowOff>
    </xdr:to>
    <xdr:pic>
      <xdr:nvPicPr>
        <xdr:cNvPr id="6" name="Obrázok 5">
          <a:extLst>
            <a:ext uri="{FF2B5EF4-FFF2-40B4-BE49-F238E27FC236}">
              <a16:creationId xmlns:a16="http://schemas.microsoft.com/office/drawing/2014/main" id="{00000000-0008-0000-22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172200" y="6143626"/>
          <a:ext cx="2438400" cy="1828800"/>
        </a:xfrm>
        <a:prstGeom prst="rect">
          <a:avLst/>
        </a:prstGeom>
      </xdr:spPr>
    </xdr:pic>
    <xdr:clientData/>
  </xdr:twoCellAnchor>
  <xdr:twoCellAnchor editAs="oneCell">
    <xdr:from>
      <xdr:col>7</xdr:col>
      <xdr:colOff>130907</xdr:colOff>
      <xdr:row>3</xdr:row>
      <xdr:rowOff>14166</xdr:rowOff>
    </xdr:from>
    <xdr:to>
      <xdr:col>11</xdr:col>
      <xdr:colOff>44205</xdr:colOff>
      <xdr:row>22</xdr:row>
      <xdr:rowOff>47065</xdr:rowOff>
    </xdr:to>
    <xdr:pic>
      <xdr:nvPicPr>
        <xdr:cNvPr id="7" name="Obrázok 6">
          <a:extLst>
            <a:ext uri="{FF2B5EF4-FFF2-40B4-BE49-F238E27FC236}">
              <a16:creationId xmlns:a16="http://schemas.microsoft.com/office/drawing/2014/main" id="{00000000-0008-0000-2200-000007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161" r="5748" b="3800"/>
        <a:stretch/>
      </xdr:blipFill>
      <xdr:spPr>
        <a:xfrm>
          <a:off x="6402753" y="1440474"/>
          <a:ext cx="3078529" cy="3902787"/>
        </a:xfrm>
        <a:prstGeom prst="rect">
          <a:avLst/>
        </a:prstGeom>
      </xdr:spPr>
    </xdr:pic>
    <xdr:clientData/>
  </xdr:twoCellAnchor>
  <xdr:twoCellAnchor editAs="oneCell">
    <xdr:from>
      <xdr:col>1</xdr:col>
      <xdr:colOff>0</xdr:colOff>
      <xdr:row>38</xdr:row>
      <xdr:rowOff>104775</xdr:rowOff>
    </xdr:from>
    <xdr:to>
      <xdr:col>5</xdr:col>
      <xdr:colOff>495879</xdr:colOff>
      <xdr:row>47</xdr:row>
      <xdr:rowOff>42750</xdr:rowOff>
    </xdr:to>
    <xdr:pic>
      <xdr:nvPicPr>
        <xdr:cNvPr id="3" name="Obrázok 2">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9100" y="8477250"/>
          <a:ext cx="4143954" cy="181952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1</xdr:col>
      <xdr:colOff>266701</xdr:colOff>
      <xdr:row>0</xdr:row>
      <xdr:rowOff>209550</xdr:rowOff>
    </xdr:from>
    <xdr:ext cx="7356474" cy="600074"/>
    <xdr:sp macro="" textlink="">
      <xdr:nvSpPr>
        <xdr:cNvPr id="2" name="Obdĺžnik 1">
          <a:extLst>
            <a:ext uri="{FF2B5EF4-FFF2-40B4-BE49-F238E27FC236}">
              <a16:creationId xmlns:a16="http://schemas.microsoft.com/office/drawing/2014/main" id="{00000000-0008-0000-3400-000002000000}"/>
            </a:ext>
          </a:extLst>
        </xdr:cNvPr>
        <xdr:cNvSpPr/>
      </xdr:nvSpPr>
      <xdr:spPr>
        <a:xfrm>
          <a:off x="901701" y="209550"/>
          <a:ext cx="7356474"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Kontingenčné tabuľky </a:t>
          </a:r>
        </a:p>
      </xdr:txBody>
    </xdr:sp>
    <xdr:clientData/>
  </xdr:oneCellAnchor>
</xdr:wsDr>
</file>

<file path=xl/drawings/drawing17.xml><?xml version="1.0" encoding="utf-8"?>
<xdr:wsDr xmlns:xdr="http://schemas.openxmlformats.org/drawingml/2006/spreadsheetDrawing" xmlns:a="http://schemas.openxmlformats.org/drawingml/2006/main">
  <xdr:oneCellAnchor>
    <xdr:from>
      <xdr:col>1</xdr:col>
      <xdr:colOff>266701</xdr:colOff>
      <xdr:row>0</xdr:row>
      <xdr:rowOff>209550</xdr:rowOff>
    </xdr:from>
    <xdr:ext cx="7356474" cy="600074"/>
    <xdr:sp macro="" textlink="">
      <xdr:nvSpPr>
        <xdr:cNvPr id="2" name="Obdĺžnik 1">
          <a:extLst>
            <a:ext uri="{FF2B5EF4-FFF2-40B4-BE49-F238E27FC236}">
              <a16:creationId xmlns:a16="http://schemas.microsoft.com/office/drawing/2014/main" id="{E1F56AB3-78EB-47F0-B5C8-DDB8EC34D3A7}"/>
            </a:ext>
          </a:extLst>
        </xdr:cNvPr>
        <xdr:cNvSpPr/>
      </xdr:nvSpPr>
      <xdr:spPr>
        <a:xfrm>
          <a:off x="501651" y="209550"/>
          <a:ext cx="7356474"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Konsolidácia (Zlúčiť)</a:t>
          </a:r>
        </a:p>
      </xdr:txBody>
    </xdr:sp>
    <xdr:clientData/>
  </xdr:oneCellAnchor>
</xdr:wsDr>
</file>

<file path=xl/drawings/drawing18.xml><?xml version="1.0" encoding="utf-8"?>
<xdr:wsDr xmlns:xdr="http://schemas.openxmlformats.org/drawingml/2006/spreadsheetDrawing" xmlns:a="http://schemas.openxmlformats.org/drawingml/2006/main">
  <xdr:oneCellAnchor>
    <xdr:from>
      <xdr:col>7</xdr:col>
      <xdr:colOff>600075</xdr:colOff>
      <xdr:row>18</xdr:row>
      <xdr:rowOff>85726</xdr:rowOff>
    </xdr:from>
    <xdr:ext cx="2076450" cy="1282402"/>
    <mc:AlternateContent xmlns:mc="http://schemas.openxmlformats.org/markup-compatibility/2006" xmlns:a14="http://schemas.microsoft.com/office/drawing/2010/main">
      <mc:Choice Requires="a14">
        <xdr:sp macro="" textlink="">
          <xdr:nvSpPr>
            <xdr:cNvPr id="2" name="BlokTextu 1">
              <a:extLst>
                <a:ext uri="{FF2B5EF4-FFF2-40B4-BE49-F238E27FC236}">
                  <a16:creationId xmlns:a16="http://schemas.microsoft.com/office/drawing/2014/main" id="{00000000-0008-0000-2E00-000002000000}"/>
                </a:ext>
              </a:extLst>
            </xdr:cNvPr>
            <xdr:cNvSpPr txBox="1"/>
          </xdr:nvSpPr>
          <xdr:spPr>
            <a:xfrm>
              <a:off x="4305300" y="3543301"/>
              <a:ext cx="2076450" cy="12824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f>
                      <m:fPr>
                        <m:ctrlPr>
                          <a:rPr lang="sk-SK" sz="1800" i="1">
                            <a:latin typeface="Cambria Math" panose="02040503050406030204" pitchFamily="18" charset="0"/>
                          </a:rPr>
                        </m:ctrlPr>
                      </m:fPr>
                      <m:num>
                        <m:r>
                          <a:rPr lang="sk-SK" sz="1800" b="0" i="1">
                            <a:latin typeface="Cambria Math"/>
                          </a:rPr>
                          <m:t>𝑆</m:t>
                        </m:r>
                        <m:r>
                          <a:rPr lang="sk-SK" sz="1800" b="0" i="1">
                            <a:latin typeface="Cambria Math"/>
                          </a:rPr>
                          <m:t>úč</m:t>
                        </m:r>
                        <m:r>
                          <a:rPr lang="sk-SK" sz="1800" b="0" i="1">
                            <a:latin typeface="Cambria Math"/>
                          </a:rPr>
                          <m:t>𝑎𝑠𝑛</m:t>
                        </m:r>
                        <m:r>
                          <a:rPr lang="sk-SK" sz="1800" b="0" i="1">
                            <a:latin typeface="Cambria Math"/>
                          </a:rPr>
                          <m:t>á </m:t>
                        </m:r>
                        <m:r>
                          <a:rPr lang="sk-SK" sz="1800" b="0" i="1">
                            <a:latin typeface="Cambria Math"/>
                          </a:rPr>
                          <m:t>h𝑜𝑑𝑛𝑜𝑡𝑎</m:t>
                        </m:r>
                      </m:num>
                      <m:den>
                        <m:d>
                          <m:dPr>
                            <m:begChr m:val="["/>
                            <m:endChr m:val="]"/>
                            <m:ctrlPr>
                              <a:rPr lang="sk-SK" sz="1800" i="1">
                                <a:latin typeface="Cambria Math" panose="02040503050406030204" pitchFamily="18" charset="0"/>
                              </a:rPr>
                            </m:ctrlPr>
                          </m:dPr>
                          <m:e>
                            <m:f>
                              <m:fPr>
                                <m:ctrlPr>
                                  <a:rPr lang="sk-SK" sz="1800" i="1">
                                    <a:latin typeface="Cambria Math" panose="02040503050406030204" pitchFamily="18" charset="0"/>
                                  </a:rPr>
                                </m:ctrlPr>
                              </m:fPr>
                              <m:num>
                                <m:d>
                                  <m:dPr>
                                    <m:ctrlPr>
                                      <a:rPr lang="sk-SK" sz="1800" i="1">
                                        <a:solidFill>
                                          <a:schemeClr val="tx1"/>
                                        </a:solidFill>
                                        <a:effectLst/>
                                        <a:latin typeface="Cambria Math" panose="02040503050406030204" pitchFamily="18" charset="0"/>
                                        <a:ea typeface="+mn-ea"/>
                                        <a:cs typeface="+mn-cs"/>
                                      </a:rPr>
                                    </m:ctrlPr>
                                  </m:dPr>
                                  <m:e>
                                    <m:r>
                                      <a:rPr lang="sk-SK" sz="1800" b="0" i="1">
                                        <a:solidFill>
                                          <a:schemeClr val="tx1"/>
                                        </a:solidFill>
                                        <a:effectLst/>
                                        <a:latin typeface="Cambria Math"/>
                                        <a:ea typeface="+mn-ea"/>
                                        <a:cs typeface="+mn-cs"/>
                                      </a:rPr>
                                      <m:t>1−</m:t>
                                    </m:r>
                                    <m:d>
                                      <m:dPr>
                                        <m:ctrlPr>
                                          <a:rPr lang="sk-SK" sz="1800" b="0" i="1">
                                            <a:solidFill>
                                              <a:schemeClr val="tx1"/>
                                            </a:solidFill>
                                            <a:effectLst/>
                                            <a:latin typeface="Cambria Math" panose="02040503050406030204" pitchFamily="18" charset="0"/>
                                            <a:ea typeface="+mn-ea"/>
                                            <a:cs typeface="+mn-cs"/>
                                          </a:rPr>
                                        </m:ctrlPr>
                                      </m:dPr>
                                      <m:e>
                                        <m:f>
                                          <m:fPr>
                                            <m:ctrlPr>
                                              <a:rPr lang="sk-SK" sz="1800" b="0" i="1">
                                                <a:solidFill>
                                                  <a:schemeClr val="tx1"/>
                                                </a:solidFill>
                                                <a:effectLst/>
                                                <a:latin typeface="Cambria Math" panose="02040503050406030204" pitchFamily="18" charset="0"/>
                                                <a:ea typeface="+mn-ea"/>
                                                <a:cs typeface="+mn-cs"/>
                                              </a:rPr>
                                            </m:ctrlPr>
                                          </m:fPr>
                                          <m:num>
                                            <m:r>
                                              <a:rPr lang="sk-SK" sz="1800" b="0" i="1">
                                                <a:solidFill>
                                                  <a:schemeClr val="tx1"/>
                                                </a:solidFill>
                                                <a:effectLst/>
                                                <a:latin typeface="Cambria Math"/>
                                                <a:ea typeface="+mn-ea"/>
                                                <a:cs typeface="+mn-cs"/>
                                              </a:rPr>
                                              <m:t>1</m:t>
                                            </m:r>
                                          </m:num>
                                          <m:den>
                                            <m:sSup>
                                              <m:sSupPr>
                                                <m:ctrlPr>
                                                  <a:rPr lang="sk-SK" sz="1800" b="0" i="1">
                                                    <a:solidFill>
                                                      <a:schemeClr val="tx1"/>
                                                    </a:solidFill>
                                                    <a:effectLst/>
                                                    <a:latin typeface="Cambria Math" panose="02040503050406030204" pitchFamily="18" charset="0"/>
                                                    <a:ea typeface="+mn-ea"/>
                                                    <a:cs typeface="+mn-cs"/>
                                                  </a:rPr>
                                                </m:ctrlPr>
                                              </m:sSupPr>
                                              <m:e>
                                                <m:d>
                                                  <m:dPr>
                                                    <m:ctrlPr>
                                                      <a:rPr lang="sk-SK" sz="1800" b="0" i="1">
                                                        <a:solidFill>
                                                          <a:schemeClr val="tx1"/>
                                                        </a:solidFill>
                                                        <a:effectLst/>
                                                        <a:latin typeface="Cambria Math" panose="02040503050406030204" pitchFamily="18" charset="0"/>
                                                        <a:ea typeface="+mn-ea"/>
                                                        <a:cs typeface="+mn-cs"/>
                                                      </a:rPr>
                                                    </m:ctrlPr>
                                                  </m:dPr>
                                                  <m:e>
                                                    <m:r>
                                                      <a:rPr lang="sk-SK" sz="1800" b="0" i="1">
                                                        <a:solidFill>
                                                          <a:schemeClr val="tx1"/>
                                                        </a:solidFill>
                                                        <a:effectLst/>
                                                        <a:latin typeface="Cambria Math"/>
                                                        <a:ea typeface="+mn-ea"/>
                                                        <a:cs typeface="+mn-cs"/>
                                                      </a:rPr>
                                                      <m:t>1+</m:t>
                                                    </m:r>
                                                    <m:r>
                                                      <a:rPr lang="sk-SK" sz="1800" b="0" i="1">
                                                        <a:solidFill>
                                                          <a:schemeClr val="tx1"/>
                                                        </a:solidFill>
                                                        <a:effectLst/>
                                                        <a:latin typeface="Cambria Math"/>
                                                        <a:ea typeface="+mn-ea"/>
                                                        <a:cs typeface="+mn-cs"/>
                                                      </a:rPr>
                                                      <m:t>𝑖</m:t>
                                                    </m:r>
                                                  </m:e>
                                                </m:d>
                                              </m:e>
                                              <m:sup>
                                                <m:r>
                                                  <a:rPr lang="sk-SK" sz="1800" b="0" i="1">
                                                    <a:solidFill>
                                                      <a:schemeClr val="tx1"/>
                                                    </a:solidFill>
                                                    <a:effectLst/>
                                                    <a:latin typeface="Cambria Math"/>
                                                    <a:ea typeface="+mn-ea"/>
                                                    <a:cs typeface="+mn-cs"/>
                                                  </a:rPr>
                                                  <m:t>𝑛</m:t>
                                                </m:r>
                                              </m:sup>
                                            </m:sSup>
                                          </m:den>
                                        </m:f>
                                      </m:e>
                                    </m:d>
                                  </m:e>
                                </m:d>
                                <m:r>
                                  <a:rPr lang="sk-SK" sz="1800" b="0" i="1">
                                    <a:solidFill>
                                      <a:schemeClr val="tx1"/>
                                    </a:solidFill>
                                    <a:effectLst/>
                                    <a:latin typeface="Cambria Math"/>
                                    <a:ea typeface="+mn-ea"/>
                                    <a:cs typeface="+mn-cs"/>
                                  </a:rPr>
                                  <m:t> </m:t>
                                </m:r>
                              </m:num>
                              <m:den>
                                <m:r>
                                  <a:rPr lang="sk-SK" sz="1800" b="0" i="1">
                                    <a:latin typeface="Cambria Math"/>
                                  </a:rPr>
                                  <m:t>𝑖</m:t>
                                </m:r>
                              </m:den>
                            </m:f>
                          </m:e>
                        </m:d>
                      </m:den>
                    </m:f>
                  </m:oMath>
                </m:oMathPara>
              </a14:m>
              <a:endParaRPr lang="sk-SK" sz="1800"/>
            </a:p>
          </xdr:txBody>
        </xdr:sp>
      </mc:Choice>
      <mc:Fallback xmlns="">
        <xdr:sp macro="" textlink="">
          <xdr:nvSpPr>
            <xdr:cNvPr id="2" name="BlokTextu 1"/>
            <xdr:cNvSpPr txBox="1"/>
          </xdr:nvSpPr>
          <xdr:spPr>
            <a:xfrm>
              <a:off x="4305300" y="3543301"/>
              <a:ext cx="2076450" cy="12824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sk-SK" sz="1800" i="0">
                  <a:latin typeface="Cambria Math"/>
                </a:rPr>
                <a:t>(</a:t>
              </a:r>
              <a:r>
                <a:rPr lang="sk-SK" sz="1800" b="0" i="0">
                  <a:latin typeface="Cambria Math"/>
                </a:rPr>
                <a:t>𝑆úč𝑎𝑠𝑛á ℎ𝑜𝑑𝑛𝑜𝑡𝑎)/[(</a:t>
              </a:r>
              <a:r>
                <a:rPr lang="sk-SK" sz="1800" b="0" i="0">
                  <a:solidFill>
                    <a:schemeClr val="tx1"/>
                  </a:solidFill>
                  <a:effectLst/>
                  <a:latin typeface="Cambria Math"/>
                  <a:ea typeface="+mn-ea"/>
                  <a:cs typeface="+mn-cs"/>
                </a:rPr>
                <a:t>(1−(1/(1+𝑖)^𝑛 ))  )/</a:t>
              </a:r>
              <a:r>
                <a:rPr lang="sk-SK" sz="1800" b="0" i="0">
                  <a:latin typeface="Cambria Math"/>
                </a:rPr>
                <a:t>𝑖] </a:t>
              </a:r>
              <a:endParaRPr lang="sk-SK" sz="1800"/>
            </a:p>
          </xdr:txBody>
        </xdr:sp>
      </mc:Fallback>
    </mc:AlternateContent>
    <xdr:clientData/>
  </xdr:oneCellAnchor>
  <xdr:twoCellAnchor>
    <xdr:from>
      <xdr:col>12</xdr:col>
      <xdr:colOff>581023</xdr:colOff>
      <xdr:row>7</xdr:row>
      <xdr:rowOff>161925</xdr:rowOff>
    </xdr:from>
    <xdr:to>
      <xdr:col>13</xdr:col>
      <xdr:colOff>219253</xdr:colOff>
      <xdr:row>11</xdr:row>
      <xdr:rowOff>36488</xdr:rowOff>
    </xdr:to>
    <xdr:sp macro="" textlink="">
      <xdr:nvSpPr>
        <xdr:cNvPr id="3" name="Šípka doprava 2">
          <a:extLst>
            <a:ext uri="{FF2B5EF4-FFF2-40B4-BE49-F238E27FC236}">
              <a16:creationId xmlns:a16="http://schemas.microsoft.com/office/drawing/2014/main" id="{00000000-0008-0000-2E00-000003000000}"/>
            </a:ext>
          </a:extLst>
        </xdr:cNvPr>
        <xdr:cNvSpPr/>
      </xdr:nvSpPr>
      <xdr:spPr>
        <a:xfrm rot="5400000">
          <a:off x="9044881" y="1632642"/>
          <a:ext cx="636563" cy="41928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sk-SK" sz="1100"/>
        </a:p>
      </xdr:txBody>
    </xdr:sp>
    <xdr:clientData/>
  </xdr:twoCellAnchor>
  <xdr:twoCellAnchor>
    <xdr:from>
      <xdr:col>12</xdr:col>
      <xdr:colOff>586740</xdr:colOff>
      <xdr:row>24</xdr:row>
      <xdr:rowOff>129541</xdr:rowOff>
    </xdr:from>
    <xdr:to>
      <xdr:col>13</xdr:col>
      <xdr:colOff>224970</xdr:colOff>
      <xdr:row>27</xdr:row>
      <xdr:rowOff>156504</xdr:rowOff>
    </xdr:to>
    <xdr:sp macro="" textlink="">
      <xdr:nvSpPr>
        <xdr:cNvPr id="4" name="Šípka doprava 2">
          <a:extLst>
            <a:ext uri="{FF2B5EF4-FFF2-40B4-BE49-F238E27FC236}">
              <a16:creationId xmlns:a16="http://schemas.microsoft.com/office/drawing/2014/main" id="{00000000-0008-0000-2E00-000004000000}"/>
            </a:ext>
          </a:extLst>
        </xdr:cNvPr>
        <xdr:cNvSpPr/>
      </xdr:nvSpPr>
      <xdr:spPr>
        <a:xfrm rot="5400000">
          <a:off x="11376603" y="4732078"/>
          <a:ext cx="575603" cy="43833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sk-SK" sz="1100"/>
        </a:p>
      </xdr:txBody>
    </xdr:sp>
    <xdr:clientData/>
  </xdr:twoCellAnchor>
</xdr:wsDr>
</file>

<file path=xl/drawings/drawing19.xml><?xml version="1.0" encoding="utf-8"?>
<xdr:wsDr xmlns:xdr="http://schemas.openxmlformats.org/drawingml/2006/spreadsheetDrawing" xmlns:a="http://schemas.openxmlformats.org/drawingml/2006/main">
  <xdr:oneCellAnchor>
    <xdr:from>
      <xdr:col>0</xdr:col>
      <xdr:colOff>19049</xdr:colOff>
      <xdr:row>21</xdr:row>
      <xdr:rowOff>85725</xdr:rowOff>
    </xdr:from>
    <xdr:ext cx="12182476" cy="1143000"/>
    <xdr:sp macro="" textlink="">
      <xdr:nvSpPr>
        <xdr:cNvPr id="2" name="Obdĺžnik 1">
          <a:extLst>
            <a:ext uri="{FF2B5EF4-FFF2-40B4-BE49-F238E27FC236}">
              <a16:creationId xmlns:a16="http://schemas.microsoft.com/office/drawing/2014/main" id="{00000000-0008-0000-4000-000002000000}"/>
            </a:ext>
          </a:extLst>
        </xdr:cNvPr>
        <xdr:cNvSpPr/>
      </xdr:nvSpPr>
      <xdr:spPr>
        <a:xfrm>
          <a:off x="19049" y="2943225"/>
          <a:ext cx="12182476" cy="1143000"/>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Gratulujem k Absolvovaniu Kurzu</a:t>
          </a: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5a0d4d1b27afcb5a/!%20Kurzy/02.%20Kancel&#225;rske%20Bal&#237;ky/Microsoft%20Excel/Reiter%20-%20Excel%20III%20-%20MO-201%20-%20Bez%20Rie&#353;eni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Users/IT%20Academy/SkyDrive/!!!%20Kurzy%20Materi&#225;ly/Microsoft%20Excel%20I,%20II,%20III/Excel%203/02%20-%20Funkcie%20III%20-%20Lookup.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Users/Admin/Downloads/dat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Highline\01Winter2011\Busn216\ClassNotes\03Excel\Excel2010IsFun!STARTVideos%20.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5a0d4d1b27afcb5a/!!%20Kurzy/02.%20Kancel&#225;rske%20Bal&#237;ky/Excel%20-%20Kontingen&#269;n&#233;%20Tabulky/Cvi&#269;enia/!%20&#352;kolenie/Excel2010IsFun!STAR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Úvod"/>
      <sheetName val="Duplikácia"/>
      <sheetName val="Vyplniť"/>
      <sheetName val="Rozsahy"/>
      <sheetName val="Selekcia"/>
      <sheetName val="Tabuľky"/>
      <sheetName val="Rýchla Analýza"/>
      <sheetName val="Vkladanie dát"/>
      <sheetName val="Štatistika"/>
      <sheetName val="Mená tabuliek 1"/>
      <sheetName val="Mená tabuliek 2"/>
      <sheetName val="Pokročilá selekcia"/>
      <sheetName val="Dynamické Dopĺňanie"/>
      <sheetName val="Textové F."/>
      <sheetName val="Overenie Textu"/>
      <sheetName val="Dátumové F."/>
      <sheetName val="Logické F."/>
      <sheetName val="Matematické F."/>
      <sheetName val="Formulár"/>
      <sheetName val="Graf1"/>
      <sheetName val="Transponovanie"/>
      <sheetName val="Maticové Vzorce"/>
      <sheetName val="Automatizacia Nazvov"/>
      <sheetName val="SumProduct"/>
      <sheetName val="Vyhľadávacie. F."/>
      <sheetName val="HLookup Data"/>
      <sheetName val="Import dát"/>
      <sheetName val="Texty na Stĺpce"/>
      <sheetName val="XML"/>
      <sheetName val="CHOOSE"/>
      <sheetName val="Rozbaľovací Zoznam"/>
      <sheetName val="Formulár lvl.2"/>
      <sheetName val="Data Form"/>
      <sheetName val="Hľadanie Riešenia"/>
      <sheetName val="Súhrn scenára"/>
      <sheetName val="Scenáre"/>
      <sheetName val="MATCH"/>
      <sheetName val="INDEX"/>
      <sheetName val="INDEX a MATCH"/>
      <sheetName val="Duplicity"/>
      <sheetName val="Kontingenčné tabulky"/>
      <sheetName val="Data"/>
      <sheetName val="Kontingenčné tabulky 2"/>
      <sheetName val="KONT"/>
      <sheetName val="KONT2"/>
      <sheetName val="KONT3"/>
      <sheetName val="KONT4"/>
      <sheetName val="Hlavička Makrá"/>
      <sheetName val="Schránka"/>
      <sheetName val="Prepojenie Aplikácii"/>
      <sheetName val="Správa o kompatibilite"/>
      <sheetName val="Konie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2">
          <cell r="C2" t="str">
            <v>Air France</v>
          </cell>
          <cell r="D2" t="str">
            <v>ČSA</v>
          </cell>
          <cell r="E2" t="str">
            <v>Emirates</v>
          </cell>
          <cell r="F2" t="str">
            <v>SmartWings</v>
          </cell>
          <cell r="G2" t="str">
            <v>Ryannair</v>
          </cell>
          <cell r="H2" t="str">
            <v>Austrian</v>
          </cell>
        </row>
        <row r="3">
          <cell r="B3" t="str">
            <v>London</v>
          </cell>
          <cell r="C3">
            <v>2113</v>
          </cell>
          <cell r="D3">
            <v>14875</v>
          </cell>
          <cell r="E3">
            <v>8587</v>
          </cell>
          <cell r="F3">
            <v>6329</v>
          </cell>
          <cell r="G3">
            <v>8742</v>
          </cell>
          <cell r="H3">
            <v>9012</v>
          </cell>
        </row>
        <row r="4">
          <cell r="B4" t="str">
            <v>Paris</v>
          </cell>
          <cell r="C4">
            <v>11717</v>
          </cell>
          <cell r="D4">
            <v>6736</v>
          </cell>
          <cell r="E4">
            <v>11330</v>
          </cell>
          <cell r="F4">
            <v>6570</v>
          </cell>
          <cell r="G4">
            <v>6846</v>
          </cell>
          <cell r="H4">
            <v>8074</v>
          </cell>
        </row>
        <row r="5">
          <cell r="B5" t="str">
            <v>Dubai</v>
          </cell>
          <cell r="C5">
            <v>12633</v>
          </cell>
          <cell r="D5">
            <v>9779</v>
          </cell>
          <cell r="E5">
            <v>3670</v>
          </cell>
          <cell r="F5">
            <v>8116</v>
          </cell>
          <cell r="G5">
            <v>3196</v>
          </cell>
          <cell r="H5">
            <v>8650</v>
          </cell>
        </row>
        <row r="6">
          <cell r="B6" t="str">
            <v>New York</v>
          </cell>
          <cell r="C6">
            <v>9287</v>
          </cell>
          <cell r="D6">
            <v>4978</v>
          </cell>
          <cell r="E6">
            <v>8270</v>
          </cell>
          <cell r="F6">
            <v>15709</v>
          </cell>
          <cell r="G6">
            <v>12305</v>
          </cell>
          <cell r="H6">
            <v>15596</v>
          </cell>
        </row>
        <row r="7">
          <cell r="B7" t="str">
            <v>Hong Kong</v>
          </cell>
          <cell r="C7">
            <v>11214</v>
          </cell>
          <cell r="D7">
            <v>5911</v>
          </cell>
          <cell r="E7">
            <v>3864</v>
          </cell>
          <cell r="F7">
            <v>7637</v>
          </cell>
          <cell r="G7">
            <v>4939</v>
          </cell>
          <cell r="H7">
            <v>15684</v>
          </cell>
        </row>
        <row r="8">
          <cell r="B8" t="str">
            <v>Hurghada</v>
          </cell>
          <cell r="C8">
            <v>9823</v>
          </cell>
          <cell r="D8">
            <v>10490</v>
          </cell>
          <cell r="E8">
            <v>4730</v>
          </cell>
          <cell r="F8">
            <v>11609</v>
          </cell>
          <cell r="G8">
            <v>2663</v>
          </cell>
          <cell r="H8">
            <v>6122</v>
          </cell>
        </row>
        <row r="9">
          <cell r="B9" t="str">
            <v>Cairo</v>
          </cell>
          <cell r="C9">
            <v>2275</v>
          </cell>
          <cell r="D9">
            <v>14516</v>
          </cell>
          <cell r="E9">
            <v>5431</v>
          </cell>
          <cell r="F9">
            <v>15099</v>
          </cell>
          <cell r="G9">
            <v>1946</v>
          </cell>
          <cell r="H9">
            <v>12366</v>
          </cell>
        </row>
        <row r="10">
          <cell r="B10" t="str">
            <v>Wien</v>
          </cell>
          <cell r="C10">
            <v>4085</v>
          </cell>
          <cell r="D10">
            <v>7395</v>
          </cell>
          <cell r="E10">
            <v>4590</v>
          </cell>
          <cell r="F10">
            <v>12542</v>
          </cell>
          <cell r="G10">
            <v>4285</v>
          </cell>
          <cell r="H10">
            <v>11156</v>
          </cell>
        </row>
        <row r="11">
          <cell r="B11" t="str">
            <v>Moscow</v>
          </cell>
          <cell r="C11">
            <v>3205</v>
          </cell>
          <cell r="D11">
            <v>12537</v>
          </cell>
          <cell r="E11">
            <v>12228</v>
          </cell>
          <cell r="F11">
            <v>7064</v>
          </cell>
          <cell r="G11">
            <v>13947</v>
          </cell>
          <cell r="H11">
            <v>7176</v>
          </cell>
        </row>
        <row r="12">
          <cell r="B12" t="str">
            <v>Kiev</v>
          </cell>
          <cell r="C12">
            <v>11687</v>
          </cell>
          <cell r="D12">
            <v>5378</v>
          </cell>
          <cell r="E12">
            <v>14277</v>
          </cell>
          <cell r="F12">
            <v>13665</v>
          </cell>
          <cell r="G12">
            <v>14282</v>
          </cell>
          <cell r="H12">
            <v>5893</v>
          </cell>
        </row>
        <row r="13">
          <cell r="B13" t="str">
            <v>Košice</v>
          </cell>
          <cell r="C13">
            <v>2889</v>
          </cell>
          <cell r="D13">
            <v>4460</v>
          </cell>
          <cell r="E13">
            <v>3994</v>
          </cell>
          <cell r="F13">
            <v>11002</v>
          </cell>
          <cell r="G13">
            <v>6542</v>
          </cell>
          <cell r="H13">
            <v>10181</v>
          </cell>
        </row>
        <row r="14">
          <cell r="B14" t="str">
            <v>Bratislava</v>
          </cell>
          <cell r="C14">
            <v>2333</v>
          </cell>
          <cell r="D14">
            <v>7130</v>
          </cell>
          <cell r="E14">
            <v>11759</v>
          </cell>
          <cell r="F14">
            <v>6060</v>
          </cell>
          <cell r="G14">
            <v>14136</v>
          </cell>
          <cell r="H14">
            <v>4948</v>
          </cell>
        </row>
        <row r="15">
          <cell r="B15" t="str">
            <v>Budapest</v>
          </cell>
          <cell r="C15">
            <v>10284</v>
          </cell>
          <cell r="D15">
            <v>11095</v>
          </cell>
          <cell r="E15">
            <v>3198</v>
          </cell>
          <cell r="F15">
            <v>13098</v>
          </cell>
          <cell r="G15">
            <v>12650</v>
          </cell>
          <cell r="H15">
            <v>5600</v>
          </cell>
        </row>
        <row r="16">
          <cell r="B16" t="str">
            <v>Vilnius</v>
          </cell>
          <cell r="C16">
            <v>3566</v>
          </cell>
          <cell r="D16">
            <v>11871</v>
          </cell>
          <cell r="E16">
            <v>8774</v>
          </cell>
          <cell r="F16">
            <v>7173</v>
          </cell>
          <cell r="G16">
            <v>7523</v>
          </cell>
          <cell r="H16">
            <v>11718</v>
          </cell>
        </row>
        <row r="17">
          <cell r="B17" t="str">
            <v>Stockholm</v>
          </cell>
          <cell r="C17">
            <v>7854</v>
          </cell>
          <cell r="D17">
            <v>9320</v>
          </cell>
          <cell r="E17">
            <v>11522</v>
          </cell>
          <cell r="F17">
            <v>14493</v>
          </cell>
          <cell r="G17">
            <v>8242</v>
          </cell>
          <cell r="H17">
            <v>12557</v>
          </cell>
        </row>
        <row r="18">
          <cell r="B18" t="str">
            <v>Helsinki</v>
          </cell>
          <cell r="C18">
            <v>7227</v>
          </cell>
          <cell r="D18">
            <v>9874</v>
          </cell>
          <cell r="E18">
            <v>4869</v>
          </cell>
          <cell r="F18">
            <v>6921</v>
          </cell>
          <cell r="G18">
            <v>14561</v>
          </cell>
          <cell r="H18">
            <v>3197</v>
          </cell>
        </row>
        <row r="19">
          <cell r="B19" t="str">
            <v>Belfast</v>
          </cell>
          <cell r="C19">
            <v>10453</v>
          </cell>
          <cell r="D19">
            <v>6350</v>
          </cell>
          <cell r="E19">
            <v>2342</v>
          </cell>
          <cell r="F19">
            <v>5653</v>
          </cell>
          <cell r="G19">
            <v>10470</v>
          </cell>
          <cell r="H19">
            <v>10397</v>
          </cell>
        </row>
        <row r="20">
          <cell r="B20" t="str">
            <v>Madrid</v>
          </cell>
          <cell r="C20">
            <v>3068</v>
          </cell>
          <cell r="D20">
            <v>14657</v>
          </cell>
          <cell r="E20">
            <v>4563</v>
          </cell>
          <cell r="F20">
            <v>10889</v>
          </cell>
          <cell r="G20">
            <v>15065</v>
          </cell>
          <cell r="H20">
            <v>9942</v>
          </cell>
        </row>
        <row r="21">
          <cell r="B21" t="str">
            <v>Roma</v>
          </cell>
          <cell r="C21">
            <v>13109</v>
          </cell>
          <cell r="D21">
            <v>10463</v>
          </cell>
          <cell r="E21">
            <v>3751</v>
          </cell>
          <cell r="F21">
            <v>13901</v>
          </cell>
          <cell r="G21">
            <v>3818</v>
          </cell>
          <cell r="H21">
            <v>15347</v>
          </cell>
        </row>
        <row r="22">
          <cell r="B22" t="str">
            <v>Athens</v>
          </cell>
          <cell r="C22">
            <v>2150</v>
          </cell>
          <cell r="D22">
            <v>1531</v>
          </cell>
          <cell r="E22">
            <v>9328</v>
          </cell>
          <cell r="F22">
            <v>6871</v>
          </cell>
          <cell r="G22">
            <v>5043</v>
          </cell>
          <cell r="H22">
            <v>13675</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1"/>
      <sheetName val="Cvičenie 1"/>
      <sheetName val="Cvičenie 1 - Data"/>
      <sheetName val="Cvičenie 2"/>
      <sheetName val="Cvičenie 2 - Data"/>
      <sheetName val="VLOOKUP2"/>
      <sheetName val="Cvičenie 3"/>
      <sheetName val="Cvičenie 4"/>
      <sheetName val="Cvičenie 4 - Data"/>
      <sheetName val="HLOOKUP"/>
      <sheetName val="Cvičenie 5"/>
      <sheetName val="Cvičenie 5 - Data"/>
    </sheetNames>
    <sheetDataSet>
      <sheetData sheetId="0"/>
      <sheetData sheetId="1"/>
      <sheetData sheetId="2"/>
      <sheetData sheetId="3"/>
      <sheetData sheetId="4">
        <row r="2">
          <cell r="A2" t="str">
            <v>hot001</v>
          </cell>
        </row>
        <row r="3">
          <cell r="A3" t="str">
            <v>hot002</v>
          </cell>
        </row>
        <row r="4">
          <cell r="A4" t="str">
            <v>hot003</v>
          </cell>
        </row>
        <row r="5">
          <cell r="A5" t="str">
            <v>hot004</v>
          </cell>
        </row>
        <row r="6">
          <cell r="A6" t="str">
            <v>hot005</v>
          </cell>
        </row>
        <row r="7">
          <cell r="A7" t="str">
            <v>hot006</v>
          </cell>
        </row>
        <row r="8">
          <cell r="A8" t="str">
            <v>hot007</v>
          </cell>
        </row>
        <row r="9">
          <cell r="A9" t="str">
            <v>hot008</v>
          </cell>
        </row>
        <row r="10">
          <cell r="A10" t="str">
            <v>hot009</v>
          </cell>
        </row>
        <row r="11">
          <cell r="A11" t="str">
            <v>hot010</v>
          </cell>
        </row>
        <row r="12">
          <cell r="A12" t="str">
            <v>hot011</v>
          </cell>
        </row>
        <row r="13">
          <cell r="A13" t="str">
            <v>hot012</v>
          </cell>
        </row>
        <row r="14">
          <cell r="A14" t="str">
            <v>hot013</v>
          </cell>
        </row>
        <row r="15">
          <cell r="A15" t="str">
            <v>hot014</v>
          </cell>
        </row>
        <row r="16">
          <cell r="A16" t="str">
            <v>hos001</v>
          </cell>
        </row>
        <row r="17">
          <cell r="A17" t="str">
            <v>hos002</v>
          </cell>
        </row>
        <row r="18">
          <cell r="A18" t="str">
            <v>hos003</v>
          </cell>
        </row>
        <row r="19">
          <cell r="A19" t="str">
            <v>hos004</v>
          </cell>
        </row>
        <row r="20">
          <cell r="A20" t="str">
            <v>hos005</v>
          </cell>
        </row>
        <row r="21">
          <cell r="A21" t="str">
            <v>hos006</v>
          </cell>
        </row>
        <row r="22">
          <cell r="A22" t="str">
            <v>hos007</v>
          </cell>
        </row>
        <row r="23">
          <cell r="A23" t="str">
            <v>mot001</v>
          </cell>
        </row>
        <row r="24">
          <cell r="A24" t="str">
            <v>mot002</v>
          </cell>
        </row>
        <row r="25">
          <cell r="A25" t="str">
            <v>mot003</v>
          </cell>
        </row>
        <row r="26">
          <cell r="A26" t="str">
            <v>mot004</v>
          </cell>
        </row>
        <row r="27">
          <cell r="A27" t="str">
            <v>uby001</v>
          </cell>
        </row>
        <row r="28">
          <cell r="A28" t="str">
            <v>uby002</v>
          </cell>
        </row>
        <row r="29">
          <cell r="A29" t="str">
            <v>uby003</v>
          </cell>
        </row>
        <row r="30">
          <cell r="A30" t="str">
            <v>uby004</v>
          </cell>
        </row>
        <row r="31">
          <cell r="A31" t="str">
            <v>uby005</v>
          </cell>
        </row>
        <row r="32">
          <cell r="A32" t="str">
            <v>uby006</v>
          </cell>
        </row>
        <row r="33">
          <cell r="A33" t="str">
            <v>uby007</v>
          </cell>
        </row>
        <row r="34">
          <cell r="A34" t="str">
            <v>uby008</v>
          </cell>
        </row>
      </sheetData>
      <sheetData sheetId="5"/>
      <sheetData sheetId="6"/>
      <sheetData sheetId="7"/>
      <sheetData sheetId="8"/>
      <sheetData sheetId="9"/>
      <sheetData sheetId="10"/>
      <sheetData sheetId="1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árok1"/>
      <sheetName val="rodne cislo"/>
      <sheetName val="Hárok2"/>
      <sheetName val="data"/>
      <sheetName val="cennik"/>
      <sheetName val="hladanie riesenia"/>
      <sheetName val="solver"/>
    </sheetNames>
    <sheetDataSet>
      <sheetData sheetId="0" refreshError="1"/>
      <sheetData sheetId="1" refreshError="1"/>
      <sheetData sheetId="2" refreshError="1"/>
      <sheetData sheetId="3" refreshError="1"/>
      <sheetData sheetId="4" refreshError="1">
        <row r="1">
          <cell r="A1" t="str">
            <v>Produkt</v>
          </cell>
          <cell r="B1" t="str">
            <v>Cena bez DPH</v>
          </cell>
          <cell r="C1" t="str">
            <v>Cena s DPH</v>
          </cell>
        </row>
        <row r="2">
          <cell r="A2" t="str">
            <v>Acidko plnotucne</v>
          </cell>
          <cell r="B2">
            <v>503.99999999999994</v>
          </cell>
          <cell r="C2">
            <v>645.61606925220599</v>
          </cell>
        </row>
        <row r="3">
          <cell r="A3" t="str">
            <v>Acidko polotucne</v>
          </cell>
          <cell r="B3">
            <v>432</v>
          </cell>
          <cell r="C3">
            <v>553.38520221617659</v>
          </cell>
        </row>
        <row r="4">
          <cell r="A4" t="str">
            <v>Jogurt</v>
          </cell>
          <cell r="B4">
            <v>251.99999999999997</v>
          </cell>
          <cell r="C4">
            <v>322.80803462610299</v>
          </cell>
        </row>
        <row r="5">
          <cell r="A5" t="str">
            <v>Probia drink</v>
          </cell>
          <cell r="B5">
            <v>612</v>
          </cell>
          <cell r="C5">
            <v>783.96236980625008</v>
          </cell>
        </row>
        <row r="6">
          <cell r="A6" t="str">
            <v>Smotana</v>
          </cell>
          <cell r="B6">
            <v>648</v>
          </cell>
          <cell r="C6">
            <v>830.07780332426489</v>
          </cell>
        </row>
        <row r="7">
          <cell r="A7" t="str">
            <v>Tvaroh</v>
          </cell>
          <cell r="B7">
            <v>612</v>
          </cell>
          <cell r="C7">
            <v>783.96236980625008</v>
          </cell>
        </row>
      </sheetData>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at is Excel"/>
      <sheetName val="Rows and Columns"/>
      <sheetName val="The Equal Sign"/>
      <sheetName val="Ampersand"/>
      <sheetName val="Formulas"/>
      <sheetName val="HW(1)"/>
      <sheetName val="HW(1an)"/>
      <sheetName val="Math (1)"/>
      <sheetName val="Math(2)"/>
      <sheetName val="Math(2an)"/>
      <sheetName val="Functions"/>
      <sheetName val="Functions (2)"/>
      <sheetName val="HW(3)"/>
      <sheetName val="HW(3an)"/>
      <sheetName val="Cell References"/>
      <sheetName val="IncomeStatement"/>
      <sheetName val="Multiplication Table"/>
      <sheetName val="Copy and Move"/>
      <sheetName val="Assumptions"/>
      <sheetName val="FormulaInputs"/>
      <sheetName val="HW(4)"/>
      <sheetName val="HW(4an)"/>
      <sheetName val="Formatting (1)"/>
      <sheetName val="Formatting (2)"/>
      <sheetName val="HW(5)"/>
      <sheetName val="HW(5an)"/>
      <sheetName val="Formatting (3)"/>
      <sheetName val="Round for Deduction"/>
      <sheetName val="Date Math"/>
      <sheetName val="Time Formatting (1)"/>
      <sheetName val="Time Formatting (2)"/>
      <sheetName val="Time Formatting (3)"/>
      <sheetName val="Percentage"/>
      <sheetName val="HW(6)"/>
      <sheetName val="HW(6an)"/>
      <sheetName val="Charts (1)"/>
      <sheetName val="Charts (2)"/>
      <sheetName val="Charts (3)"/>
      <sheetName val="Charts (4)"/>
      <sheetName val="Charts (5)"/>
      <sheetName val="Chart1"/>
      <sheetName val="Charts (6)"/>
      <sheetName val="Charts (7)"/>
      <sheetName val="HW(7)"/>
      <sheetName val="HW(7an)"/>
      <sheetName val="Page Setup"/>
      <sheetName val="Analyze Data"/>
      <sheetName val="Sort"/>
      <sheetName val="Filter(2)"/>
      <sheetName val="LukeSales"/>
      <sheetName val="JonNE"/>
      <sheetName val="PT(1)"/>
      <sheetName val="PT(2)"/>
      <sheetName val="PT(3)"/>
      <sheetName val="PT(4)"/>
      <sheetName val="PT(5)"/>
      <sheetName val="PT"/>
      <sheetName val="FilterSearch"/>
      <sheetName val="PT(6)"/>
      <sheetName val="TableF"/>
      <sheetName val="HW(9)"/>
      <sheetName val="HW(9an)"/>
      <sheetName val="HW(10)"/>
      <sheetName val="HW(10an)"/>
      <sheetName val="HW(11)"/>
      <sheetName val="HW(11an)"/>
      <sheetName val="IF Function"/>
      <sheetName val="Filter"/>
      <sheetName val="IF(1)"/>
      <sheetName val="IF(2)"/>
      <sheetName val="V(1)"/>
      <sheetName val="V(2)"/>
      <sheetName val="K"/>
      <sheetName val="HW(8)"/>
      <sheetName val="HW(8an)"/>
    </sheetNames>
    <sheetDataSet>
      <sheetData sheetId="0"/>
      <sheetData sheetId="1"/>
      <sheetData sheetId="2"/>
      <sheetData sheetId="3"/>
      <sheetData sheetId="4"/>
      <sheetData sheetId="5"/>
      <sheetData sheetId="6"/>
      <sheetData sheetId="7"/>
      <sheetData sheetId="8"/>
      <sheetData sheetId="9"/>
      <sheetData sheetId="10"/>
      <sheetData sheetId="11">
        <row r="2">
          <cell r="A2">
            <v>37827</v>
          </cell>
          <cell r="B2">
            <v>26722</v>
          </cell>
          <cell r="C2">
            <v>52269</v>
          </cell>
          <cell r="D2">
            <v>41140</v>
          </cell>
          <cell r="E2">
            <v>47195</v>
          </cell>
          <cell r="F2">
            <v>47609</v>
          </cell>
          <cell r="G2">
            <v>45963</v>
          </cell>
          <cell r="H2">
            <v>16527</v>
          </cell>
          <cell r="I2">
            <v>18848</v>
          </cell>
          <cell r="J2">
            <v>42737</v>
          </cell>
        </row>
        <row r="3">
          <cell r="A3">
            <v>44040</v>
          </cell>
          <cell r="B3">
            <v>13980</v>
          </cell>
          <cell r="C3">
            <v>40909</v>
          </cell>
          <cell r="D3">
            <v>54632</v>
          </cell>
          <cell r="E3">
            <v>48236</v>
          </cell>
          <cell r="F3">
            <v>43511</v>
          </cell>
          <cell r="G3">
            <v>13981</v>
          </cell>
          <cell r="H3">
            <v>25887</v>
          </cell>
          <cell r="I3">
            <v>45310</v>
          </cell>
          <cell r="J3">
            <v>24211</v>
          </cell>
        </row>
        <row r="4">
          <cell r="A4">
            <v>20527</v>
          </cell>
          <cell r="B4">
            <v>40663</v>
          </cell>
          <cell r="C4">
            <v>46398</v>
          </cell>
          <cell r="D4">
            <v>31802</v>
          </cell>
          <cell r="E4">
            <v>41115</v>
          </cell>
          <cell r="F4">
            <v>42221</v>
          </cell>
          <cell r="G4">
            <v>52936</v>
          </cell>
          <cell r="H4">
            <v>19412</v>
          </cell>
          <cell r="I4">
            <v>52833</v>
          </cell>
          <cell r="J4">
            <v>53879</v>
          </cell>
        </row>
        <row r="5">
          <cell r="A5">
            <v>51500</v>
          </cell>
          <cell r="B5">
            <v>53360</v>
          </cell>
          <cell r="C5">
            <v>18407</v>
          </cell>
          <cell r="D5">
            <v>33099</v>
          </cell>
          <cell r="E5">
            <v>13063</v>
          </cell>
          <cell r="F5">
            <v>34761</v>
          </cell>
          <cell r="G5">
            <v>41983</v>
          </cell>
          <cell r="H5">
            <v>51034</v>
          </cell>
          <cell r="I5">
            <v>24456</v>
          </cell>
          <cell r="J5">
            <v>26970</v>
          </cell>
        </row>
        <row r="6">
          <cell r="A6">
            <v>45256</v>
          </cell>
          <cell r="B6">
            <v>21315</v>
          </cell>
          <cell r="C6">
            <v>15103</v>
          </cell>
          <cell r="D6">
            <v>13330</v>
          </cell>
          <cell r="E6">
            <v>37964</v>
          </cell>
          <cell r="F6">
            <v>54849</v>
          </cell>
          <cell r="G6">
            <v>38530</v>
          </cell>
          <cell r="H6">
            <v>38939</v>
          </cell>
          <cell r="I6">
            <v>16250</v>
          </cell>
          <cell r="J6">
            <v>44911</v>
          </cell>
        </row>
        <row r="7">
          <cell r="A7">
            <v>34788</v>
          </cell>
          <cell r="B7">
            <v>20666</v>
          </cell>
          <cell r="C7">
            <v>36019</v>
          </cell>
          <cell r="D7">
            <v>33587</v>
          </cell>
          <cell r="E7">
            <v>46349</v>
          </cell>
          <cell r="F7">
            <v>24604</v>
          </cell>
          <cell r="G7">
            <v>36651</v>
          </cell>
          <cell r="H7">
            <v>24834</v>
          </cell>
          <cell r="I7">
            <v>30191</v>
          </cell>
          <cell r="J7">
            <v>35117</v>
          </cell>
        </row>
        <row r="8">
          <cell r="A8">
            <v>34034</v>
          </cell>
          <cell r="B8">
            <v>17822</v>
          </cell>
          <cell r="C8">
            <v>40273</v>
          </cell>
          <cell r="D8">
            <v>31795</v>
          </cell>
          <cell r="E8">
            <v>22175</v>
          </cell>
          <cell r="F8">
            <v>28698</v>
          </cell>
          <cell r="G8">
            <v>51116</v>
          </cell>
          <cell r="H8">
            <v>49923</v>
          </cell>
          <cell r="I8">
            <v>47916</v>
          </cell>
          <cell r="J8">
            <v>18273</v>
          </cell>
        </row>
        <row r="9">
          <cell r="A9">
            <v>37065</v>
          </cell>
          <cell r="B9">
            <v>21700</v>
          </cell>
          <cell r="C9">
            <v>28515</v>
          </cell>
          <cell r="D9">
            <v>22040</v>
          </cell>
          <cell r="E9">
            <v>25103</v>
          </cell>
          <cell r="F9">
            <v>42833</v>
          </cell>
          <cell r="G9">
            <v>40231</v>
          </cell>
          <cell r="H9">
            <v>37742</v>
          </cell>
          <cell r="I9">
            <v>44545</v>
          </cell>
          <cell r="J9">
            <v>27536</v>
          </cell>
        </row>
        <row r="20">
          <cell r="A20" t="str">
            <v>Tom</v>
          </cell>
          <cell r="B20">
            <v>288</v>
          </cell>
        </row>
        <row r="21">
          <cell r="A21" t="str">
            <v>Pham</v>
          </cell>
          <cell r="B21">
            <v>306</v>
          </cell>
        </row>
        <row r="22">
          <cell r="A22" t="str">
            <v>Tom</v>
          </cell>
          <cell r="B22">
            <v>162</v>
          </cell>
        </row>
        <row r="23">
          <cell r="A23" t="str">
            <v>Pham</v>
          </cell>
          <cell r="B23">
            <v>346</v>
          </cell>
        </row>
        <row r="24">
          <cell r="A24" t="str">
            <v>Sioux</v>
          </cell>
          <cell r="B24">
            <v>174</v>
          </cell>
        </row>
        <row r="25">
          <cell r="A25" t="str">
            <v>Sioux</v>
          </cell>
          <cell r="B25">
            <v>56</v>
          </cell>
        </row>
        <row r="26">
          <cell r="A26" t="str">
            <v>Tom</v>
          </cell>
          <cell r="B26">
            <v>80</v>
          </cell>
        </row>
        <row r="27">
          <cell r="A27" t="str">
            <v>Pham</v>
          </cell>
          <cell r="B27">
            <v>86</v>
          </cell>
        </row>
        <row r="28">
          <cell r="A28" t="str">
            <v>Pham</v>
          </cell>
          <cell r="B28">
            <v>340</v>
          </cell>
        </row>
      </sheetData>
      <sheetData sheetId="12"/>
      <sheetData sheetId="13">
        <row r="2">
          <cell r="A2" t="str">
            <v>Joe</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at is Excel"/>
      <sheetName val="Rows and Columns"/>
      <sheetName val="The Equal Sign"/>
      <sheetName val="Ampersand"/>
      <sheetName val="Formulas"/>
      <sheetName val="HW(1)"/>
      <sheetName val="HW(1an)"/>
      <sheetName val="Math (1)"/>
      <sheetName val="Math (2)"/>
      <sheetName val="Math (2an)"/>
      <sheetName val="Functions"/>
      <sheetName val="Functions (2)"/>
      <sheetName val="HW(3)"/>
      <sheetName val="HW(3an)"/>
      <sheetName val="Cell References"/>
      <sheetName val="IncomeStatement"/>
      <sheetName val="Multiplication Table"/>
      <sheetName val="Copy and Move"/>
      <sheetName val="Assumptions"/>
      <sheetName val="FormulaInputs"/>
      <sheetName val="HW(4)"/>
      <sheetName val="HW(4an)"/>
      <sheetName val="Formatting (1)"/>
      <sheetName val="Formatting (2)"/>
      <sheetName val="HW(5)"/>
      <sheetName val="HW(5an)"/>
      <sheetName val="Formatting (3)"/>
      <sheetName val="Round for Deduction"/>
      <sheetName val="Date Math"/>
      <sheetName val="Time Formatting (1)"/>
      <sheetName val="Time Formatting (2)"/>
      <sheetName val="Time Formatting (3)"/>
      <sheetName val="Percentages"/>
      <sheetName val="HW(6)"/>
      <sheetName val="HW(6an)"/>
      <sheetName val="Charts (1)"/>
      <sheetName val="Charts (2)"/>
      <sheetName val="Charts (3)"/>
      <sheetName val="Charts (4)"/>
      <sheetName val="Charts (5)"/>
      <sheetName val="Charts (6)"/>
      <sheetName val="Charts (7)"/>
      <sheetName val="HW(7)"/>
      <sheetName val="HW(7an)"/>
      <sheetName val="Page Setup"/>
      <sheetName val="Analyze Data"/>
      <sheetName val="FilterSearch"/>
      <sheetName val="TableF"/>
      <sheetName val="HW(9)"/>
      <sheetName val="HW(9an)"/>
      <sheetName val="HW(10)"/>
      <sheetName val="HW(10an)"/>
      <sheetName val="HW(11)"/>
      <sheetName val="HW(11an)"/>
      <sheetName val="IF Function"/>
      <sheetName val="Filter"/>
      <sheetName val="IF(1)"/>
      <sheetName val="IF(2)"/>
      <sheetName val="V(1)"/>
      <sheetName val="V(2)"/>
      <sheetName val="HW(8)"/>
      <sheetName val="HW(8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2">
          <cell r="A2" t="str">
            <v>Joe</v>
          </cell>
          <cell r="B2">
            <v>338</v>
          </cell>
        </row>
        <row r="3">
          <cell r="A3" t="str">
            <v>Sue</v>
          </cell>
          <cell r="B3">
            <v>356</v>
          </cell>
        </row>
        <row r="4">
          <cell r="A4" t="str">
            <v>Chin</v>
          </cell>
          <cell r="B4">
            <v>212</v>
          </cell>
        </row>
        <row r="5">
          <cell r="A5" t="str">
            <v>Chin</v>
          </cell>
          <cell r="B5">
            <v>396</v>
          </cell>
        </row>
        <row r="6">
          <cell r="A6" t="str">
            <v>Sue</v>
          </cell>
          <cell r="B6">
            <v>224</v>
          </cell>
        </row>
        <row r="7">
          <cell r="A7" t="str">
            <v>Mo</v>
          </cell>
          <cell r="B7">
            <v>106</v>
          </cell>
        </row>
        <row r="8">
          <cell r="A8" t="str">
            <v>Mo</v>
          </cell>
          <cell r="B8">
            <v>130</v>
          </cell>
        </row>
        <row r="9">
          <cell r="A9" t="str">
            <v>Mo</v>
          </cell>
          <cell r="B9">
            <v>136</v>
          </cell>
        </row>
        <row r="10">
          <cell r="A10" t="str">
            <v>Chin</v>
          </cell>
          <cell r="B10">
            <v>390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513DC00-00A6-47D0-B187-994554891F35}" name="tab_OLO_platby" displayName="tab_OLO_platby" ref="A1:K183" totalsRowShown="0" dataDxfId="13" headerRowBorderDxfId="24" tableBorderDxfId="25" totalsRowBorderDxfId="23">
  <autoFilter ref="A1:K183" xr:uid="{B513DC00-00A6-47D0-B187-994554891F35}"/>
  <tableColumns count="11">
    <tableColumn id="1" xr3:uid="{00EB0F69-E58E-401F-AE8C-20BC8AADA2EF}" name="Interné číslo " dataDxfId="22"/>
    <tableColumn id="2" xr3:uid="{FE777CE7-A994-4F61-BE39-B1F1BEF65401}" name="Dod.čís.faktúry " dataDxfId="21"/>
    <tableColumn id="3" xr3:uid="{BA08F66D-E674-4C74-B65C-1BF7B13476C1}" name="Číslo objednávky / Zmluvy " dataDxfId="20"/>
    <tableColumn id="4" xr3:uid="{DCE6E914-A39D-4D0D-B16A-B6C8E6605312}" name="Predmet fakturácie " dataDxfId="12"/>
    <tableColumn id="5" xr3:uid="{B4E56D86-B2C1-46F2-99C3-C795DF011B20}" name="Cena celkom s DPH " dataDxfId="11"/>
    <tableColumn id="7" xr3:uid="{679C93BB-F6E7-4D12-9B44-1621844ED1F9}" name="Dodávateľ " dataDxfId="19"/>
    <tableColumn id="8" xr3:uid="{967E5AAE-729A-4FE7-9B71-A1BE54BC453B}" name="IČO " dataDxfId="18"/>
    <tableColumn id="9" xr3:uid="{EFDEFF88-7763-4C1C-9BB7-A6D1B38EB9A3}" name="Ulica " dataDxfId="17"/>
    <tableColumn id="10" xr3:uid="{83B9D0F4-E733-4999-937F-9CA6FC4FB4EE}" name="PSČ " dataDxfId="16"/>
    <tableColumn id="11" xr3:uid="{D3C14A44-967D-447D-9011-905948680302}" name="Mesto " dataDxfId="15"/>
    <tableColumn id="12" xr3:uid="{25B308D5-EDB2-4CEC-A698-614C91C31F9F}" name="Dátum_x000a_úhrady" dataDxfId="1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B582848-6930-4C03-8191-D0E93AF60576}" name="tab_web_obrazky_pyronova" displayName="tab_web_obrazky_pyronova" ref="A1:F18" totalsRowShown="0">
  <autoFilter ref="A1:F18" xr:uid="{DB582848-6930-4C03-8191-D0E93AF60576}"/>
  <sortState xmlns:xlrd2="http://schemas.microsoft.com/office/spreadsheetml/2017/richdata2" ref="A2:F18">
    <sortCondition descending="1" ref="C1:C18"/>
  </sortState>
  <tableColumns count="6">
    <tableColumn id="1" xr3:uid="{1EBF4F6F-451C-4455-9656-5C43AA94FD18}" name="Address"/>
    <tableColumn id="2" xr3:uid="{BF34D7A0-F48D-44A6-A794-EDEED4CED75C}" name="Content Type"/>
    <tableColumn id="3" xr3:uid="{9BB91130-F86A-4FDE-BC7E-25EB92EEE974}" name="Size (bytes)"/>
    <tableColumn id="4" xr3:uid="{C825E18E-5F38-4263-96FE-D1EAB2C10986}" name="IMG Inlinks"/>
    <tableColumn id="5" xr3:uid="{30DD0E11-4BEF-4BEE-9E6D-AA959C24A49E}" name="Indexability"/>
    <tableColumn id="6" xr3:uid="{B996B86D-325E-4C7D-822C-71F5C8871C0B}" name="Indexability Statu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D5550C6-9397-46BB-9EC5-032E47DAC5B1}" name="tab_web_odkazy_pyronova" displayName="tab_web_odkazy_pyronova" ref="A1:L110" totalsRowShown="0">
  <autoFilter ref="A1:L110" xr:uid="{0D5550C6-9397-46BB-9EC5-032E47DAC5B1}"/>
  <tableColumns count="12">
    <tableColumn id="1" xr3:uid="{648F2086-C824-475B-A6A4-DA50A7E3AE8E}" name="Type"/>
    <tableColumn id="2" xr3:uid="{F922A545-1319-4E74-836A-82E64C0B6753}" name="Source"/>
    <tableColumn id="3" xr3:uid="{EC1C042F-A36B-4FAE-87D3-A6ED305A5077}" name="Destination"/>
    <tableColumn id="4" xr3:uid="{E91D5383-40F4-4C92-AC44-F67920579ACC}" name="Size (Bytes)"/>
    <tableColumn id="5" xr3:uid="{1E30726A-6CC4-487D-B7DD-C5CB6D820910}" name="Alt Text"/>
    <tableColumn id="6" xr3:uid="{06E7842F-72EC-426B-A228-BA9392CB60FB}" name="Anchor"/>
    <tableColumn id="7" xr3:uid="{32059A2A-82D5-4AB2-8658-7E0116FC6A30}" name="Status Code"/>
    <tableColumn id="8" xr3:uid="{F6E3545B-1634-4226-A30C-7829EB8A6F25}" name="Status"/>
    <tableColumn id="12" xr3:uid="{B590618C-9A60-40B4-93BB-1C1907600724}" name="Path Type"/>
    <tableColumn id="13" xr3:uid="{2A89348C-18E2-4932-BA7F-67C5E33DB3CC}" name="Link Path"/>
    <tableColumn id="14" xr3:uid="{7522E5C1-390A-4F1C-A185-FC8119D2BB02}" name="Link Position"/>
    <tableColumn id="15" xr3:uid="{06D54D9D-A022-4A2B-9FE2-B183706F2261}" name="Link Origi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0D52485-2E24-4CC3-8B15-FB26CD0208E6}" name="tab_zam" displayName="tab_zam" ref="C12:I811" totalsRowShown="0" headerRowDxfId="36" dataDxfId="34" headerRowBorderDxfId="35" tableBorderDxfId="33" headerRowCellStyle="normálne 2" dataCellStyle="normálne 2">
  <autoFilter ref="C12:I811" xr:uid="{682BBA33-346E-4D3E-AADD-E56FF7832201}"/>
  <tableColumns count="7">
    <tableColumn id="1" xr3:uid="{2A7C3919-81D0-420C-AEC6-0610718B6ED8}" name="Krajina" dataDxfId="32" dataCellStyle="normálne 2"/>
    <tableColumn id="2" xr3:uid="{B31AF35C-0593-44C9-AEC6-27DF111F89A8}" name="Predajca" dataDxfId="31" dataCellStyle="normálne 2"/>
    <tableColumn id="3" xr3:uid="{5F26D4DF-8593-4D78-9052-883D1685BC28}" name="Čiastka objednávky" dataDxfId="30" dataCellStyle="normálne 2"/>
    <tableColumn id="4" xr3:uid="{04880E77-C593-429B-98E7-27C2A7023FB3}" name="Dátum" dataDxfId="29" dataCellStyle="normálne 2"/>
    <tableColumn id="5" xr3:uid="{1E43BCCD-1D77-4F45-8711-1EE3DA767553}" name="ČísloObjednávky" dataDxfId="28" dataCellStyle="normálne 2"/>
    <tableColumn id="6" xr3:uid="{F10EE96F-01D8-48FD-BF12-28DB473956A8}" name="Mesiac" dataDxfId="27" dataCellStyle="normálne 2"/>
    <tableColumn id="7" xr3:uid="{ED576898-3102-41D0-B06C-1BDE717EDE2A}" name="Rok" dataDxfId="26" dataCellStyle="normálne 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8F1B7F-FDC9-4389-9B86-DB98EBE5B33F}" name="tabZamestnanci2008" displayName="tabZamestnanci2008" ref="A1:E6" totalsRowShown="0">
  <autoFilter ref="A1:E6" xr:uid="{00000000-0009-0000-0100-000001000000}"/>
  <tableColumns count="5">
    <tableColumn id="1" xr3:uid="{390470C9-261F-4418-8DAC-7B1AD0D4C76B}" name="Meno"/>
    <tableColumn id="2" xr3:uid="{64927CC9-5F51-4D96-8ED0-0BD89CEF9003}" name="január"/>
    <tableColumn id="3" xr3:uid="{26106F0A-0583-4226-9E08-3445B51069BF}" name="február"/>
    <tableColumn id="4" xr3:uid="{8F8D48B3-C11B-41FA-8963-9A15B98B9DCF}" name="marec"/>
    <tableColumn id="5" xr3:uid="{2C01F53A-22D4-465B-B83D-929C1B30C671}" name="apríl"/>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612CDE-ACAC-4990-A6FC-DCD2A99FCC67}" name="tabZamestnanci20084" displayName="tabZamestnanci20084" ref="A1:E6" totalsRowShown="0">
  <autoFilter ref="A1:E6" xr:uid="{00000000-0009-0000-0100-000001000000}"/>
  <tableColumns count="5">
    <tableColumn id="1" xr3:uid="{27D6713E-AD0F-433A-B9C7-E30655E8D94C}" name="Meno"/>
    <tableColumn id="2" xr3:uid="{F1D4F969-FD03-4147-A98C-A63ED91E16EE}" name="január"/>
    <tableColumn id="3" xr3:uid="{AB1AA700-3C4B-4D47-A5AA-C0FBCDC9C8B3}" name="február"/>
    <tableColumn id="4" xr3:uid="{33801166-AC2A-4298-A5CF-A6D29320DF5C}" name="marec"/>
    <tableColumn id="5" xr3:uid="{5C6D3C86-2778-4434-8CAE-7D0EF0A31D80}" name="apríl"/>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22CF86-AE8B-4194-987F-2540C75EAB46}" name="tabZamestnanci2010" displayName="tabZamestnanci2010" ref="A1:E6" totalsRowShown="0">
  <autoFilter ref="A1:E6" xr:uid="{00000000-0009-0000-0100-000002000000}"/>
  <tableColumns count="5">
    <tableColumn id="1" xr3:uid="{9B930052-45E2-4607-84D9-FA6F492AA1E6}" name="Meno"/>
    <tableColumn id="2" xr3:uid="{2C6C94A9-9884-4A59-B66B-DB9FF0DC14DE}" name="január"/>
    <tableColumn id="3" xr3:uid="{3960A6CA-5E65-4E0B-A000-F0B7193740F6}" name="február"/>
    <tableColumn id="4" xr3:uid="{FAA40529-806C-4CA8-9928-DB92C0FE6578}" name="marec"/>
    <tableColumn id="5" xr3:uid="{939F96E6-46CD-4178-BA12-0CE09CAFBC8E}" name="apríl"/>
  </tableColumns>
  <tableStyleInfo name="TableStyleLight8" showFirstColumn="0" showLastColumn="0" showRowStripes="1" showColumnStripes="0"/>
</table>
</file>

<file path=xl/theme/theme1.xml><?xml version="1.0" encoding="utf-8"?>
<a:theme xmlns:a="http://schemas.openxmlformats.org/drawingml/2006/main" name="Motív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1.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6.xml"/><Relationship Id="rId1" Type="http://schemas.openxmlformats.org/officeDocument/2006/relationships/printerSettings" Target="../printerSettings/printerSettings1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4.bin"/></Relationships>
</file>

<file path=xl/worksheets/_rels/sheet3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3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8.xml"/><Relationship Id="rId1" Type="http://schemas.openxmlformats.org/officeDocument/2006/relationships/printerSettings" Target="../printerSettings/printerSettings16.bin"/><Relationship Id="rId4" Type="http://schemas.openxmlformats.org/officeDocument/2006/relationships/comments" Target="../comments4.xm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árok1">
    <tabColor rgb="FFFF0000"/>
  </sheetPr>
  <dimension ref="D1:L33"/>
  <sheetViews>
    <sheetView showGridLines="0" workbookViewId="0">
      <selection activeCell="D15" sqref="D15"/>
    </sheetView>
  </sheetViews>
  <sheetFormatPr defaultRowHeight="14.5"/>
  <cols>
    <col min="4" max="4" width="13.54296875" customWidth="1"/>
    <col min="5" max="5" width="21" bestFit="1" customWidth="1"/>
  </cols>
  <sheetData>
    <row r="1" spans="4:12">
      <c r="D1" s="269"/>
      <c r="E1" s="269"/>
      <c r="F1" s="269"/>
      <c r="G1" s="269"/>
      <c r="H1" s="269"/>
      <c r="I1" s="269"/>
      <c r="J1" s="269"/>
      <c r="K1" s="269"/>
      <c r="L1" s="269"/>
    </row>
    <row r="2" spans="4:12">
      <c r="D2" s="269"/>
      <c r="E2" s="269"/>
      <c r="F2" s="269"/>
      <c r="G2" s="269"/>
      <c r="H2" s="269"/>
      <c r="I2" s="269"/>
      <c r="J2" s="269"/>
      <c r="K2" s="269"/>
      <c r="L2" s="269"/>
    </row>
    <row r="3" spans="4:12">
      <c r="D3" s="269"/>
      <c r="E3" s="269"/>
      <c r="F3" s="269"/>
      <c r="G3" s="269"/>
      <c r="H3" s="269"/>
      <c r="I3" s="269"/>
      <c r="J3" s="269"/>
      <c r="K3" s="269"/>
      <c r="L3" s="269"/>
    </row>
    <row r="4" spans="4:12">
      <c r="D4" s="269"/>
      <c r="E4" s="269"/>
      <c r="F4" s="269"/>
      <c r="G4" s="269"/>
      <c r="H4" s="269"/>
      <c r="I4" s="269"/>
      <c r="J4" s="269"/>
      <c r="K4" s="269"/>
      <c r="L4" s="269"/>
    </row>
    <row r="6" spans="4:12" ht="18.5">
      <c r="D6" s="47" t="s">
        <v>6</v>
      </c>
      <c r="E6" s="69" t="s">
        <v>2485</v>
      </c>
      <c r="F6" s="122"/>
      <c r="G6" s="122"/>
      <c r="H6" s="122"/>
      <c r="I6" s="122"/>
      <c r="J6" s="122"/>
      <c r="K6" s="122"/>
    </row>
    <row r="7" spans="4:12" ht="18.5">
      <c r="D7" s="47"/>
      <c r="E7" s="47"/>
      <c r="F7" s="47"/>
      <c r="G7" s="47"/>
    </row>
    <row r="8" spans="4:12" ht="18.5">
      <c r="D8" s="47" t="s">
        <v>223</v>
      </c>
      <c r="E8" s="69" t="s">
        <v>2486</v>
      </c>
      <c r="F8" s="47"/>
      <c r="G8" s="47"/>
    </row>
    <row r="9" spans="4:12" ht="18.5">
      <c r="D9" s="47"/>
      <c r="E9" s="47"/>
      <c r="F9" s="47"/>
      <c r="G9" s="47"/>
      <c r="I9" s="47"/>
    </row>
    <row r="10" spans="4:12" ht="18.5">
      <c r="D10" s="47"/>
      <c r="E10" s="47" t="s">
        <v>2487</v>
      </c>
      <c r="G10" s="47"/>
      <c r="I10" s="47"/>
    </row>
    <row r="11" spans="4:12" ht="18.5">
      <c r="D11" s="47"/>
      <c r="E11" s="47"/>
      <c r="F11" s="47"/>
      <c r="G11" s="47"/>
      <c r="I11" s="47"/>
    </row>
    <row r="12" spans="4:12" ht="18.5">
      <c r="D12" s="47"/>
      <c r="E12" s="69" t="s">
        <v>2488</v>
      </c>
      <c r="G12" s="47"/>
    </row>
    <row r="13" spans="4:12" ht="18.5">
      <c r="D13" s="47"/>
      <c r="E13" s="47"/>
      <c r="F13" s="47"/>
      <c r="G13" s="47"/>
    </row>
    <row r="14" spans="4:12" ht="18.5">
      <c r="D14" s="47"/>
      <c r="E14" s="47" t="s">
        <v>2489</v>
      </c>
      <c r="F14" s="47"/>
      <c r="G14" s="47"/>
    </row>
    <row r="15" spans="4:12" ht="18.5">
      <c r="D15" s="47"/>
      <c r="E15" s="47"/>
      <c r="F15" s="47"/>
      <c r="G15" s="47"/>
    </row>
    <row r="16" spans="4:12" ht="18.5">
      <c r="D16" s="47"/>
      <c r="E16" s="69" t="s">
        <v>2490</v>
      </c>
      <c r="F16" s="47"/>
      <c r="G16" s="47"/>
    </row>
    <row r="17" spans="4:7" ht="18.5">
      <c r="D17" s="47"/>
      <c r="E17" s="47"/>
      <c r="F17" s="47"/>
      <c r="G17" s="47"/>
    </row>
    <row r="18" spans="4:7" ht="18.5">
      <c r="D18" s="47"/>
      <c r="E18" s="47" t="s">
        <v>19712</v>
      </c>
      <c r="F18" s="47"/>
      <c r="G18" s="47"/>
    </row>
    <row r="19" spans="4:7" ht="18.5">
      <c r="D19" s="47"/>
      <c r="E19" s="47"/>
      <c r="F19" s="1"/>
      <c r="G19" s="47"/>
    </row>
    <row r="20" spans="4:7" ht="18.5">
      <c r="D20" s="47"/>
      <c r="E20" s="69" t="s">
        <v>2491</v>
      </c>
      <c r="F20" s="1"/>
      <c r="G20" s="47"/>
    </row>
    <row r="21" spans="4:7" ht="18.5">
      <c r="D21" s="47"/>
      <c r="E21" s="3"/>
      <c r="F21" s="1"/>
      <c r="G21" s="47"/>
    </row>
    <row r="22" spans="4:7" ht="18.5">
      <c r="D22" s="47"/>
      <c r="E22" s="38" t="s">
        <v>2492</v>
      </c>
      <c r="F22" s="47"/>
      <c r="G22" s="47"/>
    </row>
    <row r="23" spans="4:7" ht="18.5">
      <c r="D23" s="47"/>
      <c r="E23" s="3"/>
      <c r="F23" s="47"/>
      <c r="G23" s="47"/>
    </row>
    <row r="24" spans="4:7" ht="18.5">
      <c r="D24" s="47"/>
      <c r="E24" s="47"/>
      <c r="F24" s="47"/>
      <c r="G24" s="47"/>
    </row>
    <row r="25" spans="4:7" ht="18.5">
      <c r="D25" s="47"/>
      <c r="E25" s="2"/>
      <c r="F25" s="47"/>
      <c r="G25" s="47"/>
    </row>
    <row r="26" spans="4:7" ht="18.5">
      <c r="D26" s="47"/>
      <c r="E26" s="38"/>
      <c r="F26" s="47"/>
      <c r="G26" s="47"/>
    </row>
    <row r="27" spans="4:7" ht="18.5">
      <c r="D27" s="47"/>
      <c r="F27" s="47"/>
      <c r="G27" s="47"/>
    </row>
    <row r="28" spans="4:7" ht="18.5">
      <c r="D28" s="47"/>
      <c r="E28" s="38"/>
      <c r="F28" s="47"/>
      <c r="G28" s="47"/>
    </row>
    <row r="29" spans="4:7" ht="18.5">
      <c r="D29" s="47"/>
      <c r="E29" s="47"/>
      <c r="F29" s="47"/>
      <c r="G29" s="47"/>
    </row>
    <row r="30" spans="4:7" ht="18.5">
      <c r="D30" s="47"/>
      <c r="E30" s="47"/>
      <c r="F30" s="47"/>
      <c r="G30" s="47"/>
    </row>
    <row r="31" spans="4:7" ht="18.5">
      <c r="D31" s="47"/>
      <c r="E31" s="2"/>
      <c r="F31" s="47"/>
      <c r="G31" s="47"/>
    </row>
    <row r="32" spans="4:7" ht="18.5">
      <c r="D32" s="47"/>
      <c r="E32" s="2"/>
      <c r="F32" s="47"/>
      <c r="G32" s="47"/>
    </row>
    <row r="33" spans="4:7" ht="18.5">
      <c r="D33" s="47"/>
      <c r="E33" s="2"/>
      <c r="F33" s="47"/>
      <c r="G33" s="47"/>
    </row>
  </sheetData>
  <mergeCells count="1">
    <mergeCell ref="D1:L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árok2">
    <tabColor theme="1"/>
  </sheetPr>
  <dimension ref="A1:AA70"/>
  <sheetViews>
    <sheetView topLeftCell="A29" zoomScale="145" zoomScaleNormal="145" workbookViewId="0">
      <selection activeCell="C40" sqref="C40"/>
    </sheetView>
  </sheetViews>
  <sheetFormatPr defaultRowHeight="15.5"/>
  <cols>
    <col min="1" max="1" width="3.54296875" style="27" customWidth="1"/>
    <col min="2" max="2" width="15.54296875" style="27" bestFit="1" customWidth="1"/>
    <col min="3" max="3" width="12.90625" style="27" customWidth="1"/>
    <col min="4" max="4" width="12.54296875" style="27" bestFit="1" customWidth="1"/>
    <col min="5" max="5" width="16.453125" style="27" customWidth="1"/>
    <col min="6" max="6" width="13.453125" style="27" customWidth="1"/>
    <col min="7" max="7" width="12.6328125" style="76" bestFit="1" customWidth="1"/>
    <col min="8" max="8" width="8.6328125" style="27" bestFit="1" customWidth="1"/>
    <col min="9" max="9" width="7.36328125" style="27" bestFit="1" customWidth="1"/>
    <col min="10" max="10" width="12" style="27" customWidth="1"/>
    <col min="11" max="11" width="26.453125" style="27" bestFit="1" customWidth="1"/>
    <col min="12" max="12" width="19" style="27" bestFit="1" customWidth="1"/>
    <col min="13" max="13" width="22.1796875" style="27" bestFit="1" customWidth="1"/>
    <col min="14" max="14" width="10.81640625" style="27" customWidth="1"/>
    <col min="15" max="27" width="3" style="27" customWidth="1"/>
    <col min="28" max="28" width="3" customWidth="1"/>
    <col min="262" max="262" width="7.90625" customWidth="1"/>
    <col min="264" max="264" width="10" bestFit="1" customWidth="1"/>
    <col min="266" max="266" width="11.453125" bestFit="1" customWidth="1"/>
    <col min="267" max="267" width="10.6328125" customWidth="1"/>
    <col min="269" max="271" width="11.453125" bestFit="1" customWidth="1"/>
    <col min="273" max="273" width="12.453125" customWidth="1"/>
    <col min="518" max="518" width="7.90625" customWidth="1"/>
    <col min="520" max="520" width="10" bestFit="1" customWidth="1"/>
    <col min="522" max="522" width="11.453125" bestFit="1" customWidth="1"/>
    <col min="523" max="523" width="10.6328125" customWidth="1"/>
    <col min="525" max="527" width="11.453125" bestFit="1" customWidth="1"/>
    <col min="529" max="529" width="12.453125" customWidth="1"/>
    <col min="774" max="774" width="7.90625" customWidth="1"/>
    <col min="776" max="776" width="10" bestFit="1" customWidth="1"/>
    <col min="778" max="778" width="11.453125" bestFit="1" customWidth="1"/>
    <col min="779" max="779" width="10.6328125" customWidth="1"/>
    <col min="781" max="783" width="11.453125" bestFit="1" customWidth="1"/>
    <col min="785" max="785" width="12.453125" customWidth="1"/>
    <col min="1030" max="1030" width="7.90625" customWidth="1"/>
    <col min="1032" max="1032" width="10" bestFit="1" customWidth="1"/>
    <col min="1034" max="1034" width="11.453125" bestFit="1" customWidth="1"/>
    <col min="1035" max="1035" width="10.6328125" customWidth="1"/>
    <col min="1037" max="1039" width="11.453125" bestFit="1" customWidth="1"/>
    <col min="1041" max="1041" width="12.453125" customWidth="1"/>
    <col min="1286" max="1286" width="7.90625" customWidth="1"/>
    <col min="1288" max="1288" width="10" bestFit="1" customWidth="1"/>
    <col min="1290" max="1290" width="11.453125" bestFit="1" customWidth="1"/>
    <col min="1291" max="1291" width="10.6328125" customWidth="1"/>
    <col min="1293" max="1295" width="11.453125" bestFit="1" customWidth="1"/>
    <col min="1297" max="1297" width="12.453125" customWidth="1"/>
    <col min="1542" max="1542" width="7.90625" customWidth="1"/>
    <col min="1544" max="1544" width="10" bestFit="1" customWidth="1"/>
    <col min="1546" max="1546" width="11.453125" bestFit="1" customWidth="1"/>
    <col min="1547" max="1547" width="10.6328125" customWidth="1"/>
    <col min="1549" max="1551" width="11.453125" bestFit="1" customWidth="1"/>
    <col min="1553" max="1553" width="12.453125" customWidth="1"/>
    <col min="1798" max="1798" width="7.90625" customWidth="1"/>
    <col min="1800" max="1800" width="10" bestFit="1" customWidth="1"/>
    <col min="1802" max="1802" width="11.453125" bestFit="1" customWidth="1"/>
    <col min="1803" max="1803" width="10.6328125" customWidth="1"/>
    <col min="1805" max="1807" width="11.453125" bestFit="1" customWidth="1"/>
    <col min="1809" max="1809" width="12.453125" customWidth="1"/>
    <col min="2054" max="2054" width="7.90625" customWidth="1"/>
    <col min="2056" max="2056" width="10" bestFit="1" customWidth="1"/>
    <col min="2058" max="2058" width="11.453125" bestFit="1" customWidth="1"/>
    <col min="2059" max="2059" width="10.6328125" customWidth="1"/>
    <col min="2061" max="2063" width="11.453125" bestFit="1" customWidth="1"/>
    <col min="2065" max="2065" width="12.453125" customWidth="1"/>
    <col min="2310" max="2310" width="7.90625" customWidth="1"/>
    <col min="2312" max="2312" width="10" bestFit="1" customWidth="1"/>
    <col min="2314" max="2314" width="11.453125" bestFit="1" customWidth="1"/>
    <col min="2315" max="2315" width="10.6328125" customWidth="1"/>
    <col min="2317" max="2319" width="11.453125" bestFit="1" customWidth="1"/>
    <col min="2321" max="2321" width="12.453125" customWidth="1"/>
    <col min="2566" max="2566" width="7.90625" customWidth="1"/>
    <col min="2568" max="2568" width="10" bestFit="1" customWidth="1"/>
    <col min="2570" max="2570" width="11.453125" bestFit="1" customWidth="1"/>
    <col min="2571" max="2571" width="10.6328125" customWidth="1"/>
    <col min="2573" max="2575" width="11.453125" bestFit="1" customWidth="1"/>
    <col min="2577" max="2577" width="12.453125" customWidth="1"/>
    <col min="2822" max="2822" width="7.90625" customWidth="1"/>
    <col min="2824" max="2824" width="10" bestFit="1" customWidth="1"/>
    <col min="2826" max="2826" width="11.453125" bestFit="1" customWidth="1"/>
    <col min="2827" max="2827" width="10.6328125" customWidth="1"/>
    <col min="2829" max="2831" width="11.453125" bestFit="1" customWidth="1"/>
    <col min="2833" max="2833" width="12.453125" customWidth="1"/>
    <col min="3078" max="3078" width="7.90625" customWidth="1"/>
    <col min="3080" max="3080" width="10" bestFit="1" customWidth="1"/>
    <col min="3082" max="3082" width="11.453125" bestFit="1" customWidth="1"/>
    <col min="3083" max="3083" width="10.6328125" customWidth="1"/>
    <col min="3085" max="3087" width="11.453125" bestFit="1" customWidth="1"/>
    <col min="3089" max="3089" width="12.453125" customWidth="1"/>
    <col min="3334" max="3334" width="7.90625" customWidth="1"/>
    <col min="3336" max="3336" width="10" bestFit="1" customWidth="1"/>
    <col min="3338" max="3338" width="11.453125" bestFit="1" customWidth="1"/>
    <col min="3339" max="3339" width="10.6328125" customWidth="1"/>
    <col min="3341" max="3343" width="11.453125" bestFit="1" customWidth="1"/>
    <col min="3345" max="3345" width="12.453125" customWidth="1"/>
    <col min="3590" max="3590" width="7.90625" customWidth="1"/>
    <col min="3592" max="3592" width="10" bestFit="1" customWidth="1"/>
    <col min="3594" max="3594" width="11.453125" bestFit="1" customWidth="1"/>
    <col min="3595" max="3595" width="10.6328125" customWidth="1"/>
    <col min="3597" max="3599" width="11.453125" bestFit="1" customWidth="1"/>
    <col min="3601" max="3601" width="12.453125" customWidth="1"/>
    <col min="3846" max="3846" width="7.90625" customWidth="1"/>
    <col min="3848" max="3848" width="10" bestFit="1" customWidth="1"/>
    <col min="3850" max="3850" width="11.453125" bestFit="1" customWidth="1"/>
    <col min="3851" max="3851" width="10.6328125" customWidth="1"/>
    <col min="3853" max="3855" width="11.453125" bestFit="1" customWidth="1"/>
    <col min="3857" max="3857" width="12.453125" customWidth="1"/>
    <col min="4102" max="4102" width="7.90625" customWidth="1"/>
    <col min="4104" max="4104" width="10" bestFit="1" customWidth="1"/>
    <col min="4106" max="4106" width="11.453125" bestFit="1" customWidth="1"/>
    <col min="4107" max="4107" width="10.6328125" customWidth="1"/>
    <col min="4109" max="4111" width="11.453125" bestFit="1" customWidth="1"/>
    <col min="4113" max="4113" width="12.453125" customWidth="1"/>
    <col min="4358" max="4358" width="7.90625" customWidth="1"/>
    <col min="4360" max="4360" width="10" bestFit="1" customWidth="1"/>
    <col min="4362" max="4362" width="11.453125" bestFit="1" customWidth="1"/>
    <col min="4363" max="4363" width="10.6328125" customWidth="1"/>
    <col min="4365" max="4367" width="11.453125" bestFit="1" customWidth="1"/>
    <col min="4369" max="4369" width="12.453125" customWidth="1"/>
    <col min="4614" max="4614" width="7.90625" customWidth="1"/>
    <col min="4616" max="4616" width="10" bestFit="1" customWidth="1"/>
    <col min="4618" max="4618" width="11.453125" bestFit="1" customWidth="1"/>
    <col min="4619" max="4619" width="10.6328125" customWidth="1"/>
    <col min="4621" max="4623" width="11.453125" bestFit="1" customWidth="1"/>
    <col min="4625" max="4625" width="12.453125" customWidth="1"/>
    <col min="4870" max="4870" width="7.90625" customWidth="1"/>
    <col min="4872" max="4872" width="10" bestFit="1" customWidth="1"/>
    <col min="4874" max="4874" width="11.453125" bestFit="1" customWidth="1"/>
    <col min="4875" max="4875" width="10.6328125" customWidth="1"/>
    <col min="4877" max="4879" width="11.453125" bestFit="1" customWidth="1"/>
    <col min="4881" max="4881" width="12.453125" customWidth="1"/>
    <col min="5126" max="5126" width="7.90625" customWidth="1"/>
    <col min="5128" max="5128" width="10" bestFit="1" customWidth="1"/>
    <col min="5130" max="5130" width="11.453125" bestFit="1" customWidth="1"/>
    <col min="5131" max="5131" width="10.6328125" customWidth="1"/>
    <col min="5133" max="5135" width="11.453125" bestFit="1" customWidth="1"/>
    <col min="5137" max="5137" width="12.453125" customWidth="1"/>
    <col min="5382" max="5382" width="7.90625" customWidth="1"/>
    <col min="5384" max="5384" width="10" bestFit="1" customWidth="1"/>
    <col min="5386" max="5386" width="11.453125" bestFit="1" customWidth="1"/>
    <col min="5387" max="5387" width="10.6328125" customWidth="1"/>
    <col min="5389" max="5391" width="11.453125" bestFit="1" customWidth="1"/>
    <col min="5393" max="5393" width="12.453125" customWidth="1"/>
    <col min="5638" max="5638" width="7.90625" customWidth="1"/>
    <col min="5640" max="5640" width="10" bestFit="1" customWidth="1"/>
    <col min="5642" max="5642" width="11.453125" bestFit="1" customWidth="1"/>
    <col min="5643" max="5643" width="10.6328125" customWidth="1"/>
    <col min="5645" max="5647" width="11.453125" bestFit="1" customWidth="1"/>
    <col min="5649" max="5649" width="12.453125" customWidth="1"/>
    <col min="5894" max="5894" width="7.90625" customWidth="1"/>
    <col min="5896" max="5896" width="10" bestFit="1" customWidth="1"/>
    <col min="5898" max="5898" width="11.453125" bestFit="1" customWidth="1"/>
    <col min="5899" max="5899" width="10.6328125" customWidth="1"/>
    <col min="5901" max="5903" width="11.453125" bestFit="1" customWidth="1"/>
    <col min="5905" max="5905" width="12.453125" customWidth="1"/>
    <col min="6150" max="6150" width="7.90625" customWidth="1"/>
    <col min="6152" max="6152" width="10" bestFit="1" customWidth="1"/>
    <col min="6154" max="6154" width="11.453125" bestFit="1" customWidth="1"/>
    <col min="6155" max="6155" width="10.6328125" customWidth="1"/>
    <col min="6157" max="6159" width="11.453125" bestFit="1" customWidth="1"/>
    <col min="6161" max="6161" width="12.453125" customWidth="1"/>
    <col min="6406" max="6406" width="7.90625" customWidth="1"/>
    <col min="6408" max="6408" width="10" bestFit="1" customWidth="1"/>
    <col min="6410" max="6410" width="11.453125" bestFit="1" customWidth="1"/>
    <col min="6411" max="6411" width="10.6328125" customWidth="1"/>
    <col min="6413" max="6415" width="11.453125" bestFit="1" customWidth="1"/>
    <col min="6417" max="6417" width="12.453125" customWidth="1"/>
    <col min="6662" max="6662" width="7.90625" customWidth="1"/>
    <col min="6664" max="6664" width="10" bestFit="1" customWidth="1"/>
    <col min="6666" max="6666" width="11.453125" bestFit="1" customWidth="1"/>
    <col min="6667" max="6667" width="10.6328125" customWidth="1"/>
    <col min="6669" max="6671" width="11.453125" bestFit="1" customWidth="1"/>
    <col min="6673" max="6673" width="12.453125" customWidth="1"/>
    <col min="6918" max="6918" width="7.90625" customWidth="1"/>
    <col min="6920" max="6920" width="10" bestFit="1" customWidth="1"/>
    <col min="6922" max="6922" width="11.453125" bestFit="1" customWidth="1"/>
    <col min="6923" max="6923" width="10.6328125" customWidth="1"/>
    <col min="6925" max="6927" width="11.453125" bestFit="1" customWidth="1"/>
    <col min="6929" max="6929" width="12.453125" customWidth="1"/>
    <col min="7174" max="7174" width="7.90625" customWidth="1"/>
    <col min="7176" max="7176" width="10" bestFit="1" customWidth="1"/>
    <col min="7178" max="7178" width="11.453125" bestFit="1" customWidth="1"/>
    <col min="7179" max="7179" width="10.6328125" customWidth="1"/>
    <col min="7181" max="7183" width="11.453125" bestFit="1" customWidth="1"/>
    <col min="7185" max="7185" width="12.453125" customWidth="1"/>
    <col min="7430" max="7430" width="7.90625" customWidth="1"/>
    <col min="7432" max="7432" width="10" bestFit="1" customWidth="1"/>
    <col min="7434" max="7434" width="11.453125" bestFit="1" customWidth="1"/>
    <col min="7435" max="7435" width="10.6328125" customWidth="1"/>
    <col min="7437" max="7439" width="11.453125" bestFit="1" customWidth="1"/>
    <col min="7441" max="7441" width="12.453125" customWidth="1"/>
    <col min="7686" max="7686" width="7.90625" customWidth="1"/>
    <col min="7688" max="7688" width="10" bestFit="1" customWidth="1"/>
    <col min="7690" max="7690" width="11.453125" bestFit="1" customWidth="1"/>
    <col min="7691" max="7691" width="10.6328125" customWidth="1"/>
    <col min="7693" max="7695" width="11.453125" bestFit="1" customWidth="1"/>
    <col min="7697" max="7697" width="12.453125" customWidth="1"/>
    <col min="7942" max="7942" width="7.90625" customWidth="1"/>
    <col min="7944" max="7944" width="10" bestFit="1" customWidth="1"/>
    <col min="7946" max="7946" width="11.453125" bestFit="1" customWidth="1"/>
    <col min="7947" max="7947" width="10.6328125" customWidth="1"/>
    <col min="7949" max="7951" width="11.453125" bestFit="1" customWidth="1"/>
    <col min="7953" max="7953" width="12.453125" customWidth="1"/>
    <col min="8198" max="8198" width="7.90625" customWidth="1"/>
    <col min="8200" max="8200" width="10" bestFit="1" customWidth="1"/>
    <col min="8202" max="8202" width="11.453125" bestFit="1" customWidth="1"/>
    <col min="8203" max="8203" width="10.6328125" customWidth="1"/>
    <col min="8205" max="8207" width="11.453125" bestFit="1" customWidth="1"/>
    <col min="8209" max="8209" width="12.453125" customWidth="1"/>
    <col min="8454" max="8454" width="7.90625" customWidth="1"/>
    <col min="8456" max="8456" width="10" bestFit="1" customWidth="1"/>
    <col min="8458" max="8458" width="11.453125" bestFit="1" customWidth="1"/>
    <col min="8459" max="8459" width="10.6328125" customWidth="1"/>
    <col min="8461" max="8463" width="11.453125" bestFit="1" customWidth="1"/>
    <col min="8465" max="8465" width="12.453125" customWidth="1"/>
    <col min="8710" max="8710" width="7.90625" customWidth="1"/>
    <col min="8712" max="8712" width="10" bestFit="1" customWidth="1"/>
    <col min="8714" max="8714" width="11.453125" bestFit="1" customWidth="1"/>
    <col min="8715" max="8715" width="10.6328125" customWidth="1"/>
    <col min="8717" max="8719" width="11.453125" bestFit="1" customWidth="1"/>
    <col min="8721" max="8721" width="12.453125" customWidth="1"/>
    <col min="8966" max="8966" width="7.90625" customWidth="1"/>
    <col min="8968" max="8968" width="10" bestFit="1" customWidth="1"/>
    <col min="8970" max="8970" width="11.453125" bestFit="1" customWidth="1"/>
    <col min="8971" max="8971" width="10.6328125" customWidth="1"/>
    <col min="8973" max="8975" width="11.453125" bestFit="1" customWidth="1"/>
    <col min="8977" max="8977" width="12.453125" customWidth="1"/>
    <col min="9222" max="9222" width="7.90625" customWidth="1"/>
    <col min="9224" max="9224" width="10" bestFit="1" customWidth="1"/>
    <col min="9226" max="9226" width="11.453125" bestFit="1" customWidth="1"/>
    <col min="9227" max="9227" width="10.6328125" customWidth="1"/>
    <col min="9229" max="9231" width="11.453125" bestFit="1" customWidth="1"/>
    <col min="9233" max="9233" width="12.453125" customWidth="1"/>
    <col min="9478" max="9478" width="7.90625" customWidth="1"/>
    <col min="9480" max="9480" width="10" bestFit="1" customWidth="1"/>
    <col min="9482" max="9482" width="11.453125" bestFit="1" customWidth="1"/>
    <col min="9483" max="9483" width="10.6328125" customWidth="1"/>
    <col min="9485" max="9487" width="11.453125" bestFit="1" customWidth="1"/>
    <col min="9489" max="9489" width="12.453125" customWidth="1"/>
    <col min="9734" max="9734" width="7.90625" customWidth="1"/>
    <col min="9736" max="9736" width="10" bestFit="1" customWidth="1"/>
    <col min="9738" max="9738" width="11.453125" bestFit="1" customWidth="1"/>
    <col min="9739" max="9739" width="10.6328125" customWidth="1"/>
    <col min="9741" max="9743" width="11.453125" bestFit="1" customWidth="1"/>
    <col min="9745" max="9745" width="12.453125" customWidth="1"/>
    <col min="9990" max="9990" width="7.90625" customWidth="1"/>
    <col min="9992" max="9992" width="10" bestFit="1" customWidth="1"/>
    <col min="9994" max="9994" width="11.453125" bestFit="1" customWidth="1"/>
    <col min="9995" max="9995" width="10.6328125" customWidth="1"/>
    <col min="9997" max="9999" width="11.453125" bestFit="1" customWidth="1"/>
    <col min="10001" max="10001" width="12.453125" customWidth="1"/>
    <col min="10246" max="10246" width="7.90625" customWidth="1"/>
    <col min="10248" max="10248" width="10" bestFit="1" customWidth="1"/>
    <col min="10250" max="10250" width="11.453125" bestFit="1" customWidth="1"/>
    <col min="10251" max="10251" width="10.6328125" customWidth="1"/>
    <col min="10253" max="10255" width="11.453125" bestFit="1" customWidth="1"/>
    <col min="10257" max="10257" width="12.453125" customWidth="1"/>
    <col min="10502" max="10502" width="7.90625" customWidth="1"/>
    <col min="10504" max="10504" width="10" bestFit="1" customWidth="1"/>
    <col min="10506" max="10506" width="11.453125" bestFit="1" customWidth="1"/>
    <col min="10507" max="10507" width="10.6328125" customWidth="1"/>
    <col min="10509" max="10511" width="11.453125" bestFit="1" customWidth="1"/>
    <col min="10513" max="10513" width="12.453125" customWidth="1"/>
    <col min="10758" max="10758" width="7.90625" customWidth="1"/>
    <col min="10760" max="10760" width="10" bestFit="1" customWidth="1"/>
    <col min="10762" max="10762" width="11.453125" bestFit="1" customWidth="1"/>
    <col min="10763" max="10763" width="10.6328125" customWidth="1"/>
    <col min="10765" max="10767" width="11.453125" bestFit="1" customWidth="1"/>
    <col min="10769" max="10769" width="12.453125" customWidth="1"/>
    <col min="11014" max="11014" width="7.90625" customWidth="1"/>
    <col min="11016" max="11016" width="10" bestFit="1" customWidth="1"/>
    <col min="11018" max="11018" width="11.453125" bestFit="1" customWidth="1"/>
    <col min="11019" max="11019" width="10.6328125" customWidth="1"/>
    <col min="11021" max="11023" width="11.453125" bestFit="1" customWidth="1"/>
    <col min="11025" max="11025" width="12.453125" customWidth="1"/>
    <col min="11270" max="11270" width="7.90625" customWidth="1"/>
    <col min="11272" max="11272" width="10" bestFit="1" customWidth="1"/>
    <col min="11274" max="11274" width="11.453125" bestFit="1" customWidth="1"/>
    <col min="11275" max="11275" width="10.6328125" customWidth="1"/>
    <col min="11277" max="11279" width="11.453125" bestFit="1" customWidth="1"/>
    <col min="11281" max="11281" width="12.453125" customWidth="1"/>
    <col min="11526" max="11526" width="7.90625" customWidth="1"/>
    <col min="11528" max="11528" width="10" bestFit="1" customWidth="1"/>
    <col min="11530" max="11530" width="11.453125" bestFit="1" customWidth="1"/>
    <col min="11531" max="11531" width="10.6328125" customWidth="1"/>
    <col min="11533" max="11535" width="11.453125" bestFit="1" customWidth="1"/>
    <col min="11537" max="11537" width="12.453125" customWidth="1"/>
    <col min="11782" max="11782" width="7.90625" customWidth="1"/>
    <col min="11784" max="11784" width="10" bestFit="1" customWidth="1"/>
    <col min="11786" max="11786" width="11.453125" bestFit="1" customWidth="1"/>
    <col min="11787" max="11787" width="10.6328125" customWidth="1"/>
    <col min="11789" max="11791" width="11.453125" bestFit="1" customWidth="1"/>
    <col min="11793" max="11793" width="12.453125" customWidth="1"/>
    <col min="12038" max="12038" width="7.90625" customWidth="1"/>
    <col min="12040" max="12040" width="10" bestFit="1" customWidth="1"/>
    <col min="12042" max="12042" width="11.453125" bestFit="1" customWidth="1"/>
    <col min="12043" max="12043" width="10.6328125" customWidth="1"/>
    <col min="12045" max="12047" width="11.453125" bestFit="1" customWidth="1"/>
    <col min="12049" max="12049" width="12.453125" customWidth="1"/>
    <col min="12294" max="12294" width="7.90625" customWidth="1"/>
    <col min="12296" max="12296" width="10" bestFit="1" customWidth="1"/>
    <col min="12298" max="12298" width="11.453125" bestFit="1" customWidth="1"/>
    <col min="12299" max="12299" width="10.6328125" customWidth="1"/>
    <col min="12301" max="12303" width="11.453125" bestFit="1" customWidth="1"/>
    <col min="12305" max="12305" width="12.453125" customWidth="1"/>
    <col min="12550" max="12550" width="7.90625" customWidth="1"/>
    <col min="12552" max="12552" width="10" bestFit="1" customWidth="1"/>
    <col min="12554" max="12554" width="11.453125" bestFit="1" customWidth="1"/>
    <col min="12555" max="12555" width="10.6328125" customWidth="1"/>
    <col min="12557" max="12559" width="11.453125" bestFit="1" customWidth="1"/>
    <col min="12561" max="12561" width="12.453125" customWidth="1"/>
    <col min="12806" max="12806" width="7.90625" customWidth="1"/>
    <col min="12808" max="12808" width="10" bestFit="1" customWidth="1"/>
    <col min="12810" max="12810" width="11.453125" bestFit="1" customWidth="1"/>
    <col min="12811" max="12811" width="10.6328125" customWidth="1"/>
    <col min="12813" max="12815" width="11.453125" bestFit="1" customWidth="1"/>
    <col min="12817" max="12817" width="12.453125" customWidth="1"/>
    <col min="13062" max="13062" width="7.90625" customWidth="1"/>
    <col min="13064" max="13064" width="10" bestFit="1" customWidth="1"/>
    <col min="13066" max="13066" width="11.453125" bestFit="1" customWidth="1"/>
    <col min="13067" max="13067" width="10.6328125" customWidth="1"/>
    <col min="13069" max="13071" width="11.453125" bestFit="1" customWidth="1"/>
    <col min="13073" max="13073" width="12.453125" customWidth="1"/>
    <col min="13318" max="13318" width="7.90625" customWidth="1"/>
    <col min="13320" max="13320" width="10" bestFit="1" customWidth="1"/>
    <col min="13322" max="13322" width="11.453125" bestFit="1" customWidth="1"/>
    <col min="13323" max="13323" width="10.6328125" customWidth="1"/>
    <col min="13325" max="13327" width="11.453125" bestFit="1" customWidth="1"/>
    <col min="13329" max="13329" width="12.453125" customWidth="1"/>
    <col min="13574" max="13574" width="7.90625" customWidth="1"/>
    <col min="13576" max="13576" width="10" bestFit="1" customWidth="1"/>
    <col min="13578" max="13578" width="11.453125" bestFit="1" customWidth="1"/>
    <col min="13579" max="13579" width="10.6328125" customWidth="1"/>
    <col min="13581" max="13583" width="11.453125" bestFit="1" customWidth="1"/>
    <col min="13585" max="13585" width="12.453125" customWidth="1"/>
    <col min="13830" max="13830" width="7.90625" customWidth="1"/>
    <col min="13832" max="13832" width="10" bestFit="1" customWidth="1"/>
    <col min="13834" max="13834" width="11.453125" bestFit="1" customWidth="1"/>
    <col min="13835" max="13835" width="10.6328125" customWidth="1"/>
    <col min="13837" max="13839" width="11.453125" bestFit="1" customWidth="1"/>
    <col min="13841" max="13841" width="12.453125" customWidth="1"/>
    <col min="14086" max="14086" width="7.90625" customWidth="1"/>
    <col min="14088" max="14088" width="10" bestFit="1" customWidth="1"/>
    <col min="14090" max="14090" width="11.453125" bestFit="1" customWidth="1"/>
    <col min="14091" max="14091" width="10.6328125" customWidth="1"/>
    <col min="14093" max="14095" width="11.453125" bestFit="1" customWidth="1"/>
    <col min="14097" max="14097" width="12.453125" customWidth="1"/>
    <col min="14342" max="14342" width="7.90625" customWidth="1"/>
    <col min="14344" max="14344" width="10" bestFit="1" customWidth="1"/>
    <col min="14346" max="14346" width="11.453125" bestFit="1" customWidth="1"/>
    <col min="14347" max="14347" width="10.6328125" customWidth="1"/>
    <col min="14349" max="14351" width="11.453125" bestFit="1" customWidth="1"/>
    <col min="14353" max="14353" width="12.453125" customWidth="1"/>
    <col min="14598" max="14598" width="7.90625" customWidth="1"/>
    <col min="14600" max="14600" width="10" bestFit="1" customWidth="1"/>
    <col min="14602" max="14602" width="11.453125" bestFit="1" customWidth="1"/>
    <col min="14603" max="14603" width="10.6328125" customWidth="1"/>
    <col min="14605" max="14607" width="11.453125" bestFit="1" customWidth="1"/>
    <col min="14609" max="14609" width="12.453125" customWidth="1"/>
    <col min="14854" max="14854" width="7.90625" customWidth="1"/>
    <col min="14856" max="14856" width="10" bestFit="1" customWidth="1"/>
    <col min="14858" max="14858" width="11.453125" bestFit="1" customWidth="1"/>
    <col min="14859" max="14859" width="10.6328125" customWidth="1"/>
    <col min="14861" max="14863" width="11.453125" bestFit="1" customWidth="1"/>
    <col min="14865" max="14865" width="12.453125" customWidth="1"/>
    <col min="15110" max="15110" width="7.90625" customWidth="1"/>
    <col min="15112" max="15112" width="10" bestFit="1" customWidth="1"/>
    <col min="15114" max="15114" width="11.453125" bestFit="1" customWidth="1"/>
    <col min="15115" max="15115" width="10.6328125" customWidth="1"/>
    <col min="15117" max="15119" width="11.453125" bestFit="1" customWidth="1"/>
    <col min="15121" max="15121" width="12.453125" customWidth="1"/>
    <col min="15366" max="15366" width="7.90625" customWidth="1"/>
    <col min="15368" max="15368" width="10" bestFit="1" customWidth="1"/>
    <col min="15370" max="15370" width="11.453125" bestFit="1" customWidth="1"/>
    <col min="15371" max="15371" width="10.6328125" customWidth="1"/>
    <col min="15373" max="15375" width="11.453125" bestFit="1" customWidth="1"/>
    <col min="15377" max="15377" width="12.453125" customWidth="1"/>
    <col min="15622" max="15622" width="7.90625" customWidth="1"/>
    <col min="15624" max="15624" width="10" bestFit="1" customWidth="1"/>
    <col min="15626" max="15626" width="11.453125" bestFit="1" customWidth="1"/>
    <col min="15627" max="15627" width="10.6328125" customWidth="1"/>
    <col min="15629" max="15631" width="11.453125" bestFit="1" customWidth="1"/>
    <col min="15633" max="15633" width="12.453125" customWidth="1"/>
    <col min="15878" max="15878" width="7.90625" customWidth="1"/>
    <col min="15880" max="15880" width="10" bestFit="1" customWidth="1"/>
    <col min="15882" max="15882" width="11.453125" bestFit="1" customWidth="1"/>
    <col min="15883" max="15883" width="10.6328125" customWidth="1"/>
    <col min="15885" max="15887" width="11.453125" bestFit="1" customWidth="1"/>
    <col min="15889" max="15889" width="12.453125" customWidth="1"/>
    <col min="16134" max="16134" width="7.90625" customWidth="1"/>
    <col min="16136" max="16136" width="10" bestFit="1" customWidth="1"/>
    <col min="16138" max="16138" width="11.453125" bestFit="1" customWidth="1"/>
    <col min="16139" max="16139" width="10.6328125" customWidth="1"/>
    <col min="16141" max="16143" width="11.453125" bestFit="1" customWidth="1"/>
    <col min="16145" max="16145" width="12.453125" customWidth="1"/>
  </cols>
  <sheetData>
    <row r="1" spans="1:27" ht="81" customHeight="1" thickBot="1">
      <c r="A1" s="277"/>
      <c r="B1" s="269"/>
      <c r="C1" s="269"/>
      <c r="D1" s="269"/>
      <c r="E1" s="269"/>
      <c r="F1" s="269"/>
      <c r="G1" s="269"/>
      <c r="H1" s="269"/>
      <c r="I1" s="269"/>
      <c r="J1" s="269"/>
      <c r="K1" s="269"/>
      <c r="L1" s="269"/>
      <c r="M1" s="269"/>
      <c r="N1" s="269"/>
      <c r="O1" s="269"/>
      <c r="P1" s="269"/>
      <c r="Q1" s="269"/>
      <c r="R1" s="269"/>
      <c r="S1" s="269"/>
    </row>
    <row r="2" spans="1:27" ht="19" thickBot="1">
      <c r="B2" s="270" t="s">
        <v>49</v>
      </c>
      <c r="C2" s="271"/>
      <c r="D2" s="271"/>
      <c r="E2" s="271"/>
      <c r="F2" s="271"/>
      <c r="G2" s="271"/>
      <c r="H2" s="271"/>
      <c r="I2" s="271"/>
      <c r="J2" s="271"/>
      <c r="K2" s="271"/>
      <c r="L2" s="272"/>
    </row>
    <row r="3" spans="1:27">
      <c r="K3" s="9" t="s">
        <v>2661</v>
      </c>
      <c r="L3" s="27" t="s">
        <v>2662</v>
      </c>
    </row>
    <row r="4" spans="1:27" ht="18.5">
      <c r="B4" s="23" t="s">
        <v>50</v>
      </c>
      <c r="C4" s="23" t="s">
        <v>51</v>
      </c>
      <c r="E4" s="23" t="s">
        <v>54</v>
      </c>
      <c r="F4" s="23" t="s">
        <v>9</v>
      </c>
      <c r="G4" s="23" t="s">
        <v>19720</v>
      </c>
      <c r="H4" s="23" t="s">
        <v>11</v>
      </c>
      <c r="I4" s="23" t="s">
        <v>12</v>
      </c>
      <c r="K4" s="27" t="s">
        <v>19713</v>
      </c>
      <c r="L4" s="80" t="s">
        <v>2651</v>
      </c>
    </row>
    <row r="5" spans="1:27" ht="16" thickBot="1">
      <c r="B5" s="89" t="s">
        <v>9</v>
      </c>
      <c r="C5" s="84" t="s">
        <v>52</v>
      </c>
      <c r="E5" s="84">
        <v>62</v>
      </c>
      <c r="F5" s="84" t="b">
        <f>ISTEXT(E5)</f>
        <v>0</v>
      </c>
      <c r="G5" s="85" t="b">
        <f>ISNUMBER(E5)</f>
        <v>1</v>
      </c>
      <c r="H5" s="85"/>
      <c r="I5" s="84" t="str">
        <f>T(E5)</f>
        <v/>
      </c>
      <c r="K5" s="9" t="s">
        <v>2665</v>
      </c>
      <c r="L5" s="27" t="b">
        <v>1</v>
      </c>
    </row>
    <row r="6" spans="1:27" ht="19" thickBot="1">
      <c r="B6" s="89" t="s">
        <v>10</v>
      </c>
      <c r="C6" s="84" t="s">
        <v>52</v>
      </c>
      <c r="E6" s="84" t="s">
        <v>13</v>
      </c>
      <c r="F6" s="84" t="b">
        <f t="shared" ref="F6:F12" si="0">ISTEXT(E6)</f>
        <v>1</v>
      </c>
      <c r="G6" s="85" t="b">
        <f t="shared" ref="G6:G17" si="1">ISNUMBER(E6)</f>
        <v>0</v>
      </c>
      <c r="H6" s="85"/>
      <c r="I6" s="84" t="str">
        <f t="shared" ref="I6:I12" si="2">T(E6)</f>
        <v>Text</v>
      </c>
      <c r="K6" s="71" t="s">
        <v>2652</v>
      </c>
      <c r="L6" s="416">
        <v>150000</v>
      </c>
      <c r="N6" s="48"/>
      <c r="O6" s="48"/>
      <c r="P6" s="48"/>
      <c r="R6" s="48"/>
      <c r="S6" s="48"/>
      <c r="U6" s="48"/>
      <c r="W6" s="48"/>
      <c r="Y6" s="48"/>
      <c r="Z6" s="48"/>
      <c r="AA6" s="48"/>
    </row>
    <row r="7" spans="1:27" ht="19" thickBot="1">
      <c r="B7" s="89" t="s">
        <v>11</v>
      </c>
      <c r="C7" s="84" t="s">
        <v>52</v>
      </c>
      <c r="D7" s="27" t="s">
        <v>19714</v>
      </c>
      <c r="E7" s="422">
        <v>62</v>
      </c>
      <c r="F7" s="423" t="b">
        <f t="shared" si="0"/>
        <v>0</v>
      </c>
      <c r="G7" s="85" t="b">
        <f t="shared" si="1"/>
        <v>1</v>
      </c>
      <c r="H7" s="85"/>
      <c r="I7" s="84" t="str">
        <f t="shared" si="2"/>
        <v/>
      </c>
      <c r="K7" s="9" t="s">
        <v>2653</v>
      </c>
      <c r="L7" s="416">
        <v>149999.99</v>
      </c>
      <c r="O7" s="48"/>
      <c r="R7" s="48"/>
      <c r="V7" s="48"/>
      <c r="Z7" s="48"/>
    </row>
    <row r="8" spans="1:27" ht="19" thickBot="1">
      <c r="B8" s="89" t="s">
        <v>12</v>
      </c>
      <c r="C8" s="84" t="s">
        <v>53</v>
      </c>
      <c r="D8" s="71" t="s">
        <v>19715</v>
      </c>
      <c r="E8" s="88" t="s">
        <v>19716</v>
      </c>
      <c r="F8" s="84" t="b">
        <f t="shared" si="0"/>
        <v>1</v>
      </c>
      <c r="G8" s="85" t="b">
        <f t="shared" si="1"/>
        <v>0</v>
      </c>
      <c r="H8" s="85"/>
      <c r="I8" s="84" t="str">
        <f t="shared" si="2"/>
        <v>"62</v>
      </c>
      <c r="K8" s="71" t="s">
        <v>2663</v>
      </c>
      <c r="L8" s="417">
        <v>150000</v>
      </c>
      <c r="M8" s="78">
        <v>0</v>
      </c>
      <c r="O8" s="48"/>
      <c r="R8" s="48"/>
      <c r="S8" s="48"/>
      <c r="V8" s="48"/>
      <c r="Z8" s="48"/>
    </row>
    <row r="9" spans="1:27" ht="19" thickBot="1">
      <c r="E9" s="87">
        <f>5+5</f>
        <v>10</v>
      </c>
      <c r="F9" s="84" t="b">
        <f t="shared" si="0"/>
        <v>0</v>
      </c>
      <c r="G9" s="85" t="b">
        <f t="shared" si="1"/>
        <v>1</v>
      </c>
      <c r="H9" s="85"/>
      <c r="I9" s="84" t="str">
        <f t="shared" si="2"/>
        <v/>
      </c>
      <c r="K9" s="193" t="s">
        <v>2664</v>
      </c>
      <c r="L9" s="418">
        <v>150000</v>
      </c>
      <c r="M9" s="418">
        <v>0</v>
      </c>
      <c r="O9" s="48"/>
      <c r="R9" s="48"/>
      <c r="V9" s="48"/>
      <c r="Z9" s="48"/>
    </row>
    <row r="10" spans="1:27" ht="15" customHeight="1" thickTop="1" thickBot="1">
      <c r="B10" s="273" t="s">
        <v>55</v>
      </c>
      <c r="C10" s="274"/>
      <c r="E10" s="88" t="s">
        <v>15</v>
      </c>
      <c r="F10" s="84" t="b">
        <f t="shared" si="0"/>
        <v>1</v>
      </c>
      <c r="G10" s="85" t="b">
        <f t="shared" si="1"/>
        <v>0</v>
      </c>
      <c r="H10" s="85"/>
      <c r="I10" s="84" t="str">
        <f t="shared" si="2"/>
        <v>=5+5</v>
      </c>
      <c r="K10" s="27" t="s">
        <v>2654</v>
      </c>
      <c r="L10" s="73">
        <v>45012</v>
      </c>
      <c r="O10" s="48"/>
      <c r="R10" s="48"/>
      <c r="S10" s="48"/>
      <c r="U10" s="48"/>
      <c r="W10" s="48"/>
      <c r="Z10" s="48"/>
    </row>
    <row r="11" spans="1:27">
      <c r="B11" s="278"/>
      <c r="C11" s="279"/>
      <c r="E11" s="88" t="s">
        <v>87</v>
      </c>
      <c r="F11" s="84" t="b">
        <f t="shared" si="0"/>
        <v>1</v>
      </c>
      <c r="G11" s="85" t="b">
        <f t="shared" si="1"/>
        <v>0</v>
      </c>
      <c r="H11" s="85"/>
      <c r="I11" s="84" t="str">
        <f t="shared" si="2"/>
        <v>123</v>
      </c>
      <c r="K11" s="9" t="s">
        <v>2656</v>
      </c>
      <c r="L11" s="192">
        <f ca="1">TODAY()</f>
        <v>45012</v>
      </c>
    </row>
    <row r="12" spans="1:27">
      <c r="B12" s="278"/>
      <c r="C12" s="279"/>
      <c r="E12" s="88" t="s">
        <v>199</v>
      </c>
      <c r="F12" s="84" t="b">
        <f t="shared" si="0"/>
        <v>1</v>
      </c>
      <c r="G12" s="85" t="b">
        <f t="shared" si="1"/>
        <v>0</v>
      </c>
      <c r="H12" s="85"/>
      <c r="I12" s="84" t="str">
        <f t="shared" si="2"/>
        <v>0905123123</v>
      </c>
      <c r="K12" s="27" t="s">
        <v>2655</v>
      </c>
      <c r="L12" s="73">
        <v>45012</v>
      </c>
    </row>
    <row r="13" spans="1:27" ht="16" thickBot="1">
      <c r="B13" s="275"/>
      <c r="C13" s="276"/>
      <c r="G13" s="85" t="b">
        <f t="shared" si="1"/>
        <v>0</v>
      </c>
      <c r="I13" s="427">
        <v>999</v>
      </c>
      <c r="J13" s="27" t="b">
        <f>ISTEXT(I13)</f>
        <v>0</v>
      </c>
      <c r="K13" s="9" t="s">
        <v>2657</v>
      </c>
      <c r="L13" s="420">
        <v>0.4072453703703704</v>
      </c>
    </row>
    <row r="14" spans="1:27" ht="16" thickTop="1">
      <c r="E14" s="71" t="s">
        <v>19717</v>
      </c>
      <c r="G14" s="85" t="b">
        <f t="shared" si="1"/>
        <v>0</v>
      </c>
      <c r="I14" s="424" t="s">
        <v>2172</v>
      </c>
      <c r="J14" s="27" t="b">
        <f>ISTEXT(I14)</f>
        <v>1</v>
      </c>
      <c r="K14" s="27" t="s">
        <v>2658</v>
      </c>
      <c r="L14" s="73">
        <f ca="1">NOW()</f>
        <v>45012.569750115741</v>
      </c>
      <c r="M14" s="421">
        <f ca="1">NOW()</f>
        <v>45012.569750115741</v>
      </c>
    </row>
    <row r="15" spans="1:27">
      <c r="E15" s="71" t="s">
        <v>19718</v>
      </c>
      <c r="G15" s="85" t="b">
        <f t="shared" si="1"/>
        <v>0</v>
      </c>
      <c r="I15" s="425" t="s">
        <v>19721</v>
      </c>
      <c r="J15" s="27" t="b">
        <f t="shared" ref="J15:J16" si="3">ISTEXT(I15)</f>
        <v>1</v>
      </c>
      <c r="K15" s="9" t="s">
        <v>2659</v>
      </c>
      <c r="L15" s="419">
        <v>0.4069444444444445</v>
      </c>
    </row>
    <row r="16" spans="1:27" ht="16" thickBot="1">
      <c r="E16" s="71" t="s">
        <v>19719</v>
      </c>
      <c r="G16" s="85" t="b">
        <f t="shared" si="1"/>
        <v>0</v>
      </c>
      <c r="I16" s="426" t="s">
        <v>19722</v>
      </c>
      <c r="J16" s="27" t="b">
        <f t="shared" si="3"/>
        <v>1</v>
      </c>
      <c r="K16" s="27" t="s">
        <v>2660</v>
      </c>
      <c r="L16" s="27" t="e">
        <f>5/0</f>
        <v>#DIV/0!</v>
      </c>
      <c r="M16" s="215">
        <f ca="1">N16</f>
        <v>0</v>
      </c>
      <c r="N16" s="27">
        <f ca="1">M16</f>
        <v>0</v>
      </c>
    </row>
    <row r="17" spans="2:13">
      <c r="E17" s="27">
        <v>168</v>
      </c>
      <c r="G17" s="85" t="b">
        <f t="shared" si="1"/>
        <v>1</v>
      </c>
      <c r="L17" s="27" t="e">
        <f>"Pyronova"*2</f>
        <v>#VALUE!</v>
      </c>
    </row>
    <row r="18" spans="2:13" ht="16" thickBot="1">
      <c r="L18" s="27" t="e" cm="1">
        <f t="array" ref="L18">pyronova</f>
        <v>#NAME?</v>
      </c>
      <c r="M18" s="27">
        <f ca="1">M18</f>
        <v>0</v>
      </c>
    </row>
    <row r="19" spans="2:13" ht="19" thickBot="1">
      <c r="B19" s="270" t="s">
        <v>2650</v>
      </c>
      <c r="C19" s="271"/>
      <c r="D19" s="271"/>
      <c r="E19" s="271"/>
      <c r="F19" s="271"/>
      <c r="G19" s="271"/>
      <c r="H19" s="271"/>
      <c r="I19" s="271"/>
      <c r="J19" s="271"/>
      <c r="K19" s="271"/>
      <c r="L19" s="272"/>
    </row>
    <row r="21" spans="2:13">
      <c r="B21" s="6" t="s">
        <v>16</v>
      </c>
      <c r="C21" s="77"/>
      <c r="D21" s="77"/>
    </row>
    <row r="22" spans="2:13" ht="16.5">
      <c r="D22" s="7" t="s">
        <v>17</v>
      </c>
    </row>
    <row r="23" spans="2:13">
      <c r="C23" s="76"/>
      <c r="D23" s="78">
        <v>1000</v>
      </c>
    </row>
    <row r="24" spans="2:13">
      <c r="C24" s="76"/>
      <c r="D24" s="78">
        <v>30.5</v>
      </c>
    </row>
    <row r="25" spans="2:13">
      <c r="C25" s="76"/>
      <c r="D25" s="78">
        <v>45</v>
      </c>
      <c r="J25" s="79"/>
    </row>
    <row r="26" spans="2:13">
      <c r="C26" s="142" t="s">
        <v>2649</v>
      </c>
      <c r="D26" s="178">
        <f>SUM(D23:D25)</f>
        <v>1075.5</v>
      </c>
      <c r="E26"/>
      <c r="F26" s="142" t="str">
        <f ca="1">"Dnešný dátum je "&amp;TODAY()</f>
        <v>Dnešný dátum je 45012</v>
      </c>
      <c r="G26" s="142"/>
      <c r="H26">
        <f ca="1">TODAY()</f>
        <v>45012</v>
      </c>
    </row>
    <row r="27" spans="2:13">
      <c r="C27" s="142" t="str">
        <f>"Sucet: "&amp;SUM(D23:D25)</f>
        <v>Sucet: 1075,5</v>
      </c>
      <c r="D27" s="142"/>
      <c r="E27"/>
      <c r="F27" s="142" t="str">
        <f ca="1">"Dnešný dátum je "&amp;TODAY()</f>
        <v>Dnešný dátum je 45012</v>
      </c>
      <c r="G27" s="142"/>
      <c r="H27"/>
    </row>
    <row r="28" spans="2:13">
      <c r="C28" s="142" t="str">
        <f>"Sucet: "&amp;TEXT(SUM(D23:D25),"€ ##0,00")</f>
        <v>Sucet: € 1075,50</v>
      </c>
      <c r="D28" s="142"/>
      <c r="E28"/>
      <c r="F28" s="142" t="str">
        <f ca="1">"Dnešný dátum je "&amp;TEXT(TODAY(),"dd.mmmm.yyyy")</f>
        <v>Dnešný dátum je 27.marec.2023</v>
      </c>
      <c r="G28" s="142"/>
      <c r="H28" s="142"/>
    </row>
    <row r="29" spans="2:13">
      <c r="C29" s="142" t="str">
        <f>"Sucet: "&amp;TEXT(SUM(D24:D26),"##0,00 €")</f>
        <v>Sucet: 1151,00 €</v>
      </c>
      <c r="D29" s="142"/>
      <c r="E29"/>
      <c r="F29" s="142" t="str">
        <f ca="1">"Dnešný dátum je "&amp;TEXT(TODAY(),"yyyy/mm/dd")</f>
        <v>Dnešný dátum je 2023/03/27</v>
      </c>
      <c r="G29" s="142"/>
      <c r="H29" s="142"/>
    </row>
    <row r="30" spans="2:13">
      <c r="C30" s="27" t="s">
        <v>2649</v>
      </c>
      <c r="D30" s="142" t="str">
        <f>FIXED(D26,1,TRUE)</f>
        <v>1075,5</v>
      </c>
      <c r="E30" t="b">
        <f>ISTEXT(D30)</f>
        <v>1</v>
      </c>
      <c r="F30" s="280" t="str">
        <f ca="1">"Dnešný dátum je "&amp;TEXT(TODAY(),"dddd dd.mmmm.yyyy")</f>
        <v>Dnešný dátum je pondelok 27.marec.2023</v>
      </c>
      <c r="G30" s="280"/>
      <c r="H30" s="280"/>
    </row>
    <row r="31" spans="2:13" ht="16" thickBot="1">
      <c r="C31" s="76"/>
    </row>
    <row r="32" spans="2:13" ht="19" thickBot="1">
      <c r="B32" s="270" t="s">
        <v>18</v>
      </c>
      <c r="C32" s="271"/>
      <c r="D32" s="271"/>
      <c r="E32" s="271"/>
      <c r="F32" s="271"/>
      <c r="G32" s="271"/>
      <c r="H32" s="271"/>
      <c r="I32" s="271"/>
      <c r="J32" s="271"/>
      <c r="K32" s="271"/>
      <c r="L32" s="272"/>
    </row>
    <row r="33" spans="2:21" ht="16" thickBot="1">
      <c r="C33" s="76"/>
    </row>
    <row r="34" spans="2:21" ht="16" thickTop="1">
      <c r="B34" s="6" t="s">
        <v>19</v>
      </c>
      <c r="D34" s="6" t="s">
        <v>37</v>
      </c>
      <c r="J34" s="273" t="s">
        <v>61</v>
      </c>
      <c r="K34" s="274"/>
    </row>
    <row r="35" spans="2:21" ht="16" thickBot="1">
      <c r="B35" s="6" t="s">
        <v>20</v>
      </c>
      <c r="C35" s="77"/>
      <c r="D35" s="6" t="s">
        <v>38</v>
      </c>
      <c r="J35" s="275"/>
      <c r="K35" s="276"/>
    </row>
    <row r="36" spans="2:21" ht="16" thickTop="1">
      <c r="D36" s="77"/>
    </row>
    <row r="37" spans="2:21" ht="16" thickBot="1">
      <c r="C37" s="81" t="s">
        <v>57</v>
      </c>
      <c r="D37" s="82" t="s">
        <v>58</v>
      </c>
      <c r="E37" s="81" t="s">
        <v>57</v>
      </c>
      <c r="F37" s="81" t="s">
        <v>57</v>
      </c>
      <c r="G37" s="82" t="s">
        <v>58</v>
      </c>
      <c r="H37" s="83" t="s">
        <v>59</v>
      </c>
    </row>
    <row r="38" spans="2:21" ht="16" thickTop="1">
      <c r="C38" s="27" t="s">
        <v>21</v>
      </c>
      <c r="D38" s="90" t="str">
        <f>TRIM(C38)</f>
        <v>BD 168</v>
      </c>
      <c r="E38" s="27" t="str">
        <f>"K - 55"&amp;CHAR(15)</f>
        <v>K - 55_x000F_</v>
      </c>
      <c r="F38" s="27" t="str">
        <f>"K - 60"&amp;CHAR(149)</f>
        <v>K - 60•</v>
      </c>
      <c r="G38" s="86"/>
      <c r="H38" s="84"/>
      <c r="I38" s="76"/>
      <c r="J38" s="273" t="s">
        <v>60</v>
      </c>
      <c r="K38" s="274"/>
    </row>
    <row r="39" spans="2:21">
      <c r="C39" s="27" t="s">
        <v>88</v>
      </c>
      <c r="D39" s="90" t="str">
        <f t="shared" ref="D39:D41" si="4">TRIM(C39)</f>
        <v>BD 556</v>
      </c>
      <c r="E39" s="27" t="str">
        <f>"K - 55"&amp;CHAR(15)</f>
        <v>K - 55_x000F_</v>
      </c>
      <c r="F39" s="27" t="str">
        <f t="shared" ref="F39" si="5">"K - 55"&amp;CHAR(149)</f>
        <v>K - 55•</v>
      </c>
      <c r="G39" s="86"/>
      <c r="H39" s="84"/>
      <c r="I39" s="76"/>
      <c r="J39" s="278"/>
      <c r="K39" s="279"/>
    </row>
    <row r="40" spans="2:21">
      <c r="C40" s="27" t="s">
        <v>22</v>
      </c>
      <c r="D40" s="90" t="str">
        <f t="shared" si="4"/>
        <v>BD 555</v>
      </c>
      <c r="E40" s="27" t="str">
        <f>"K - 55"&amp;CHAR(15)</f>
        <v>K - 55_x000F_</v>
      </c>
      <c r="F40" s="27" t="str">
        <f>"K - 45"&amp;CHAR(149)</f>
        <v>K - 45•</v>
      </c>
      <c r="G40" s="86"/>
      <c r="H40" s="84"/>
      <c r="I40" s="76"/>
      <c r="J40" s="278"/>
      <c r="K40" s="279"/>
    </row>
    <row r="41" spans="2:21" ht="16" thickBot="1">
      <c r="C41" s="27" t="s">
        <v>23</v>
      </c>
      <c r="D41" s="90" t="str">
        <f t="shared" si="4"/>
        <v>BD 552</v>
      </c>
      <c r="E41" s="27" t="str">
        <f>"K - 55"&amp;CHAR(15)</f>
        <v>K - 55_x000F_</v>
      </c>
      <c r="F41" s="27" t="str">
        <f>"K - 3"&amp;CHAR(149)</f>
        <v>K - 3•</v>
      </c>
      <c r="G41" s="86"/>
      <c r="H41" s="84"/>
      <c r="I41" s="76"/>
      <c r="J41" s="275"/>
      <c r="K41" s="276"/>
    </row>
    <row r="42" spans="2:21" ht="16.5" thickTop="1" thickBot="1"/>
    <row r="43" spans="2:21" ht="19" thickBot="1">
      <c r="B43" s="270" t="s">
        <v>2648</v>
      </c>
      <c r="C43" s="271"/>
      <c r="D43" s="271"/>
      <c r="E43" s="271"/>
      <c r="F43" s="271"/>
      <c r="G43" s="271"/>
      <c r="H43" s="271"/>
      <c r="I43" s="271"/>
      <c r="J43" s="271"/>
      <c r="K43" s="271"/>
      <c r="L43" s="272"/>
    </row>
    <row r="45" spans="2:21" ht="16" thickBot="1">
      <c r="B45" s="6" t="s">
        <v>24</v>
      </c>
      <c r="C45" s="77"/>
      <c r="D45" s="77"/>
    </row>
    <row r="46" spans="2:21">
      <c r="D46" s="177" t="s">
        <v>62</v>
      </c>
      <c r="E46" s="280" t="str">
        <f>REPT(D46&amp;" ",10)</f>
        <v xml:space="preserve">Ho Ho Ho Ho Ho Ho Ho Ho Ho Ho </v>
      </c>
      <c r="F46" s="280"/>
      <c r="G46" s="179"/>
      <c r="H46" s="6" t="s">
        <v>39</v>
      </c>
      <c r="I46"/>
      <c r="J46" s="283" t="s">
        <v>66</v>
      </c>
      <c r="K46" s="180">
        <f>VALUE(J46)</f>
        <v>50</v>
      </c>
      <c r="L46" t="b">
        <f>ISNUMBER(K46)</f>
        <v>1</v>
      </c>
      <c r="M46"/>
      <c r="N46"/>
      <c r="O46"/>
      <c r="P46"/>
      <c r="Q46"/>
      <c r="R46"/>
      <c r="S46"/>
      <c r="T46"/>
      <c r="U46"/>
    </row>
    <row r="47" spans="2:21" ht="16" thickBot="1">
      <c r="D47"/>
      <c r="E47" s="280" t="str">
        <f>REPT(D46&amp;" ",10)</f>
        <v xml:space="preserve">Ho Ho Ho Ho Ho Ho Ho Ho Ho Ho </v>
      </c>
      <c r="F47" s="280"/>
      <c r="G47" s="179"/>
      <c r="H47" s="6" t="s">
        <v>40</v>
      </c>
      <c r="I47" s="181"/>
      <c r="J47" s="284"/>
      <c r="K47" s="182" t="str">
        <f>DOLLAR(J46,0)</f>
        <v>50 €</v>
      </c>
      <c r="L47" t="b">
        <f>ISNUMBER(K47)</f>
        <v>0</v>
      </c>
      <c r="M47"/>
      <c r="N47"/>
      <c r="O47"/>
      <c r="P47"/>
      <c r="Q47"/>
      <c r="R47"/>
      <c r="S47"/>
      <c r="T47"/>
      <c r="U47"/>
    </row>
    <row r="48" spans="2:21">
      <c r="D48"/>
      <c r="E48"/>
      <c r="F48"/>
      <c r="G48" s="179"/>
      <c r="H48"/>
      <c r="I48"/>
      <c r="J48"/>
      <c r="K48"/>
      <c r="L48"/>
      <c r="M48"/>
      <c r="N48"/>
      <c r="O48"/>
      <c r="P48"/>
      <c r="Q48"/>
      <c r="R48"/>
      <c r="S48"/>
      <c r="T48"/>
      <c r="U48"/>
    </row>
    <row r="62" spans="4:21">
      <c r="D62"/>
      <c r="E62"/>
      <c r="F62"/>
      <c r="G62"/>
      <c r="H62" s="179"/>
      <c r="I62"/>
      <c r="J62"/>
      <c r="K62"/>
      <c r="L62"/>
      <c r="M62"/>
      <c r="N62"/>
      <c r="O62"/>
      <c r="P62"/>
      <c r="Q62"/>
      <c r="R62"/>
      <c r="S62"/>
      <c r="T62"/>
      <c r="U62"/>
    </row>
    <row r="63" spans="4:21">
      <c r="I63" s="281"/>
      <c r="J63" s="282"/>
      <c r="K63" s="282"/>
      <c r="L63" s="282"/>
    </row>
    <row r="65" spans="2:10" ht="18.5">
      <c r="C65" s="39"/>
      <c r="D65" s="39"/>
    </row>
    <row r="66" spans="2:10" ht="18.5">
      <c r="C66" s="40"/>
      <c r="D66" s="39"/>
    </row>
    <row r="67" spans="2:10" ht="18.5">
      <c r="B67" s="41"/>
      <c r="C67" s="41"/>
    </row>
    <row r="68" spans="2:10" ht="18.5">
      <c r="B68" s="39"/>
      <c r="C68" s="39"/>
      <c r="D68" s="39"/>
      <c r="E68" s="39"/>
      <c r="F68" s="39"/>
      <c r="G68" s="39"/>
      <c r="H68" s="77"/>
      <c r="I68" s="77"/>
      <c r="J68" s="77"/>
    </row>
    <row r="69" spans="2:10" ht="18.5">
      <c r="C69" s="39"/>
      <c r="D69" s="39"/>
      <c r="E69" s="39"/>
      <c r="F69" s="39"/>
      <c r="G69" s="39"/>
      <c r="H69" s="77"/>
      <c r="I69" s="77"/>
      <c r="J69" s="77"/>
    </row>
    <row r="70" spans="2:10" ht="18.5">
      <c r="C70" s="39"/>
      <c r="D70" s="39"/>
      <c r="E70" s="39"/>
      <c r="F70" s="39"/>
      <c r="G70" s="39"/>
      <c r="H70" s="77"/>
      <c r="I70" s="77"/>
      <c r="J70" s="77"/>
    </row>
  </sheetData>
  <mergeCells count="13">
    <mergeCell ref="I63:L63"/>
    <mergeCell ref="J38:K41"/>
    <mergeCell ref="B43:L43"/>
    <mergeCell ref="E46:F46"/>
    <mergeCell ref="E47:F47"/>
    <mergeCell ref="J46:J47"/>
    <mergeCell ref="B32:L32"/>
    <mergeCell ref="J34:K35"/>
    <mergeCell ref="A1:S1"/>
    <mergeCell ref="B2:L2"/>
    <mergeCell ref="B19:L19"/>
    <mergeCell ref="B10:C13"/>
    <mergeCell ref="F30:H30"/>
  </mergeCells>
  <conditionalFormatting sqref="C37">
    <cfRule type="containsText" dxfId="10" priority="6" operator="containsText" text="NG">
      <formula>NOT(ISERROR(SEARCH("NG",C37)))</formula>
    </cfRule>
  </conditionalFormatting>
  <conditionalFormatting sqref="E37:F37">
    <cfRule type="containsText" dxfId="9" priority="5" operator="containsText" text="NG">
      <formula>NOT(ISERROR(SEARCH("NG",E37)))</formula>
    </cfRule>
  </conditionalFormatting>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1CF4C-B878-4518-8CC4-B5C636B5A7AE}">
  <sheetPr>
    <tabColor theme="1"/>
  </sheetPr>
  <dimension ref="A1:AA47"/>
  <sheetViews>
    <sheetView topLeftCell="A34" workbookViewId="0">
      <selection activeCell="F39" sqref="F39:H46"/>
    </sheetView>
  </sheetViews>
  <sheetFormatPr defaultRowHeight="14.5"/>
  <cols>
    <col min="1" max="2" width="11.36328125" bestFit="1" customWidth="1"/>
    <col min="3" max="3" width="23.36328125" customWidth="1"/>
    <col min="4" max="4" width="7.6328125" bestFit="1" customWidth="1"/>
    <col min="5" max="6" width="11.1796875" bestFit="1" customWidth="1"/>
    <col min="7" max="7" width="11.90625" bestFit="1" customWidth="1"/>
    <col min="8" max="8" width="8.08984375" bestFit="1" customWidth="1"/>
  </cols>
  <sheetData>
    <row r="1" spans="1:27">
      <c r="A1" s="269"/>
      <c r="B1" s="269"/>
      <c r="C1" s="269"/>
      <c r="D1" s="269"/>
      <c r="E1" s="269"/>
      <c r="F1" s="269"/>
      <c r="G1" s="269"/>
      <c r="H1" s="269"/>
      <c r="I1" s="269"/>
      <c r="J1" s="269"/>
      <c r="K1" s="269"/>
      <c r="L1" s="269"/>
      <c r="M1" s="269"/>
      <c r="N1" s="269"/>
      <c r="O1" s="269"/>
      <c r="P1" s="269"/>
      <c r="Q1" s="269"/>
      <c r="R1" s="269"/>
      <c r="S1" s="269"/>
    </row>
    <row r="2" spans="1:27">
      <c r="A2" s="269"/>
      <c r="B2" s="269"/>
      <c r="C2" s="269"/>
      <c r="D2" s="269"/>
      <c r="E2" s="269"/>
      <c r="F2" s="269"/>
      <c r="G2" s="269"/>
      <c r="H2" s="269"/>
      <c r="I2" s="269"/>
      <c r="J2" s="269"/>
      <c r="K2" s="269"/>
      <c r="L2" s="269"/>
      <c r="M2" s="269"/>
      <c r="N2" s="269"/>
      <c r="O2" s="269"/>
      <c r="P2" s="269"/>
      <c r="Q2" s="269"/>
      <c r="R2" s="269"/>
      <c r="S2" s="269"/>
    </row>
    <row r="3" spans="1:27">
      <c r="A3" s="269"/>
      <c r="B3" s="269"/>
      <c r="C3" s="269"/>
      <c r="D3" s="269"/>
      <c r="E3" s="269"/>
      <c r="F3" s="269"/>
      <c r="G3" s="269"/>
      <c r="H3" s="269"/>
      <c r="I3" s="269"/>
      <c r="J3" s="269"/>
      <c r="K3" s="269"/>
      <c r="L3" s="269"/>
      <c r="M3" s="269"/>
      <c r="N3" s="269"/>
      <c r="O3" s="269"/>
      <c r="P3" s="269"/>
      <c r="Q3" s="269"/>
      <c r="R3" s="269"/>
      <c r="S3" s="269"/>
    </row>
    <row r="4" spans="1:27">
      <c r="A4" s="269"/>
      <c r="B4" s="269"/>
      <c r="C4" s="269"/>
      <c r="D4" s="269"/>
      <c r="E4" s="269"/>
      <c r="F4" s="269"/>
      <c r="G4" s="269"/>
      <c r="H4" s="269"/>
      <c r="I4" s="269"/>
      <c r="J4" s="269"/>
      <c r="K4" s="269"/>
      <c r="L4" s="269"/>
      <c r="M4" s="269"/>
      <c r="N4" s="269"/>
      <c r="O4" s="269"/>
      <c r="P4" s="269"/>
      <c r="Q4" s="269"/>
      <c r="R4" s="269"/>
      <c r="S4" s="269"/>
    </row>
    <row r="5" spans="1:27">
      <c r="A5" s="269"/>
      <c r="B5" s="269"/>
      <c r="C5" s="269"/>
      <c r="D5" s="269"/>
      <c r="E5" s="269"/>
      <c r="F5" s="269"/>
      <c r="G5" s="269"/>
      <c r="H5" s="269"/>
      <c r="I5" s="269"/>
      <c r="J5" s="269"/>
      <c r="K5" s="269"/>
      <c r="L5" s="269"/>
      <c r="M5" s="269"/>
      <c r="N5" s="269"/>
      <c r="O5" s="269"/>
      <c r="P5" s="269"/>
      <c r="Q5" s="269"/>
      <c r="R5" s="269"/>
      <c r="S5" s="269"/>
    </row>
    <row r="6" spans="1:27" ht="16" thickBot="1">
      <c r="A6" s="269"/>
      <c r="B6" s="269"/>
      <c r="C6" s="269"/>
      <c r="D6" s="269"/>
      <c r="E6" s="269"/>
      <c r="F6" s="269"/>
      <c r="G6" s="269"/>
      <c r="H6" s="269"/>
      <c r="I6" s="269"/>
      <c r="J6" s="269"/>
      <c r="K6" s="269"/>
      <c r="L6" s="269"/>
      <c r="M6" s="269"/>
      <c r="N6" s="269"/>
      <c r="O6" s="269"/>
      <c r="P6" s="269"/>
      <c r="Q6" s="269"/>
      <c r="R6" s="269"/>
      <c r="S6" s="269"/>
      <c r="T6" s="27"/>
      <c r="U6" s="27"/>
      <c r="V6" s="27"/>
      <c r="W6" s="27"/>
      <c r="X6" s="27"/>
      <c r="Y6" s="27"/>
      <c r="Z6" s="27"/>
      <c r="AA6" s="27"/>
    </row>
    <row r="7" spans="1:27" ht="19" thickBot="1">
      <c r="B7" s="270" t="s">
        <v>18817</v>
      </c>
      <c r="C7" s="271"/>
      <c r="D7" s="271"/>
      <c r="E7" s="271"/>
      <c r="F7" s="271"/>
      <c r="G7" s="271"/>
      <c r="H7" s="271"/>
      <c r="I7" s="271"/>
      <c r="J7" s="271"/>
      <c r="K7" s="271"/>
      <c r="L7" s="272"/>
    </row>
    <row r="9" spans="1:27" ht="56">
      <c r="B9" s="259" t="s">
        <v>18813</v>
      </c>
      <c r="C9" s="259" t="s">
        <v>18769</v>
      </c>
      <c r="D9" s="259" t="s">
        <v>18770</v>
      </c>
      <c r="E9" s="259" t="s">
        <v>18771</v>
      </c>
      <c r="F9" s="259" t="s">
        <v>18814</v>
      </c>
      <c r="G9" s="259" t="s">
        <v>18815</v>
      </c>
      <c r="H9" s="259" t="s">
        <v>18816</v>
      </c>
    </row>
    <row r="10" spans="1:27" ht="28">
      <c r="B10" s="260">
        <v>1</v>
      </c>
      <c r="C10" s="258" t="s">
        <v>18772</v>
      </c>
      <c r="D10" s="258" t="s">
        <v>18773</v>
      </c>
      <c r="E10" s="258">
        <v>140</v>
      </c>
      <c r="F10" s="430">
        <v>25</v>
      </c>
      <c r="G10" s="430">
        <v>30</v>
      </c>
      <c r="H10" s="431">
        <v>4200</v>
      </c>
      <c r="J10" s="258">
        <v>25</v>
      </c>
      <c r="K10" s="258">
        <v>30</v>
      </c>
      <c r="L10" s="258">
        <v>4200</v>
      </c>
      <c r="N10" s="258">
        <v>25</v>
      </c>
      <c r="O10" s="258">
        <v>30</v>
      </c>
      <c r="P10" s="258">
        <v>4200</v>
      </c>
    </row>
    <row r="11" spans="1:27" ht="28">
      <c r="B11" s="260">
        <v>2</v>
      </c>
      <c r="C11" s="258" t="s">
        <v>18777</v>
      </c>
      <c r="D11" s="258" t="s">
        <v>18778</v>
      </c>
      <c r="E11" s="258">
        <v>354</v>
      </c>
      <c r="F11" s="430">
        <v>14.9</v>
      </c>
      <c r="G11" s="430">
        <v>17.88</v>
      </c>
      <c r="H11" s="431">
        <v>6329.52</v>
      </c>
      <c r="J11" s="258">
        <v>14.9</v>
      </c>
      <c r="K11" s="258">
        <v>17.88</v>
      </c>
      <c r="L11" s="258">
        <v>6329.52</v>
      </c>
      <c r="N11" s="258">
        <v>14.9</v>
      </c>
      <c r="O11" s="258">
        <v>17.88</v>
      </c>
      <c r="P11" s="258">
        <v>6329.52</v>
      </c>
    </row>
    <row r="12" spans="1:27" ht="28">
      <c r="B12" s="260">
        <v>3</v>
      </c>
      <c r="C12" s="258" t="s">
        <v>18782</v>
      </c>
      <c r="D12" s="258" t="s">
        <v>18783</v>
      </c>
      <c r="E12" s="258">
        <v>82</v>
      </c>
      <c r="F12" s="430">
        <v>29</v>
      </c>
      <c r="G12" s="430">
        <v>34.799999999999997</v>
      </c>
      <c r="H12" s="431">
        <v>2853.6</v>
      </c>
      <c r="J12" s="258">
        <v>29</v>
      </c>
      <c r="K12" s="258">
        <v>34.799999999999997</v>
      </c>
      <c r="L12" s="258">
        <v>2853.6</v>
      </c>
      <c r="N12" s="258">
        <v>29</v>
      </c>
      <c r="O12" s="258">
        <v>34.799999999999997</v>
      </c>
      <c r="P12" s="258">
        <v>2853.6</v>
      </c>
    </row>
    <row r="13" spans="1:27" ht="42">
      <c r="B13" s="260">
        <v>4</v>
      </c>
      <c r="C13" s="258" t="s">
        <v>18787</v>
      </c>
      <c r="D13" s="258" t="s">
        <v>18788</v>
      </c>
      <c r="E13" s="258">
        <v>122</v>
      </c>
      <c r="F13" s="430">
        <v>6.9</v>
      </c>
      <c r="G13" s="430">
        <v>8.2799999999999994</v>
      </c>
      <c r="H13" s="431">
        <v>1010.16</v>
      </c>
      <c r="J13" s="258">
        <v>6.9</v>
      </c>
      <c r="K13" s="258">
        <v>8.2799999999999994</v>
      </c>
      <c r="L13" s="258">
        <v>1010.16</v>
      </c>
      <c r="N13" s="258">
        <v>6.9</v>
      </c>
      <c r="O13" s="258">
        <v>8.2799999999999994</v>
      </c>
      <c r="P13" s="258">
        <v>1010.16</v>
      </c>
    </row>
    <row r="14" spans="1:27" ht="42">
      <c r="B14" s="260">
        <v>5</v>
      </c>
      <c r="C14" s="258" t="s">
        <v>18792</v>
      </c>
      <c r="D14" s="258" t="s">
        <v>18793</v>
      </c>
      <c r="E14" s="258">
        <v>161</v>
      </c>
      <c r="F14" s="430">
        <v>9.9</v>
      </c>
      <c r="G14" s="430">
        <v>11.88</v>
      </c>
      <c r="H14" s="431">
        <v>1912.68</v>
      </c>
      <c r="J14" s="258">
        <v>9.9</v>
      </c>
      <c r="K14" s="258">
        <v>11.88</v>
      </c>
      <c r="L14" s="258">
        <v>1912.68</v>
      </c>
      <c r="N14" s="258">
        <v>9.9</v>
      </c>
      <c r="O14" s="258">
        <v>11.88</v>
      </c>
      <c r="P14" s="258">
        <v>1912.68</v>
      </c>
    </row>
    <row r="15" spans="1:27" ht="42">
      <c r="B15" s="260">
        <v>6</v>
      </c>
      <c r="C15" s="258" t="s">
        <v>18797</v>
      </c>
      <c r="D15" s="258" t="s">
        <v>18778</v>
      </c>
      <c r="E15" s="258">
        <v>576</v>
      </c>
      <c r="F15" s="430">
        <v>21.9</v>
      </c>
      <c r="G15" s="430">
        <v>26.28</v>
      </c>
      <c r="H15" s="431">
        <v>15137.28</v>
      </c>
      <c r="J15" s="258">
        <v>21.9</v>
      </c>
      <c r="K15" s="258">
        <v>26.28</v>
      </c>
      <c r="L15" s="258">
        <v>15137.28</v>
      </c>
      <c r="N15" s="258">
        <v>21.9</v>
      </c>
      <c r="O15" s="258">
        <v>26.28</v>
      </c>
      <c r="P15" s="258">
        <v>15137.28</v>
      </c>
    </row>
    <row r="16" spans="1:27" ht="28">
      <c r="B16" s="260">
        <v>7</v>
      </c>
      <c r="C16" s="258" t="s">
        <v>18801</v>
      </c>
      <c r="D16" s="258" t="s">
        <v>18802</v>
      </c>
      <c r="E16" s="258">
        <v>31</v>
      </c>
      <c r="F16" s="430">
        <v>139</v>
      </c>
      <c r="G16" s="430">
        <v>166.8</v>
      </c>
      <c r="H16" s="431">
        <v>5170.8</v>
      </c>
      <c r="J16" s="258">
        <v>139</v>
      </c>
      <c r="K16" s="258">
        <v>166.8</v>
      </c>
      <c r="L16" s="258">
        <v>5170.8</v>
      </c>
      <c r="N16" s="258">
        <v>139</v>
      </c>
      <c r="O16" s="258">
        <v>166.8</v>
      </c>
      <c r="P16" s="258">
        <v>5170.8</v>
      </c>
    </row>
    <row r="17" spans="2:16" ht="28">
      <c r="B17" s="260">
        <v>8</v>
      </c>
      <c r="C17" s="258" t="s">
        <v>18806</v>
      </c>
      <c r="D17" s="258" t="s">
        <v>18807</v>
      </c>
      <c r="E17" s="258">
        <v>23</v>
      </c>
      <c r="F17" s="430">
        <v>210</v>
      </c>
      <c r="G17" s="430">
        <v>252</v>
      </c>
      <c r="H17" s="431">
        <v>5796</v>
      </c>
      <c r="J17" s="258">
        <v>210</v>
      </c>
      <c r="K17" s="258">
        <v>252</v>
      </c>
      <c r="L17" s="258">
        <v>5796</v>
      </c>
      <c r="N17" s="258">
        <v>210</v>
      </c>
      <c r="O17" s="258">
        <v>252</v>
      </c>
      <c r="P17" s="258">
        <v>5796</v>
      </c>
    </row>
    <row r="18" spans="2:16">
      <c r="B18" s="257" t="s">
        <v>18811</v>
      </c>
      <c r="C18" s="257" t="s">
        <v>18812</v>
      </c>
    </row>
    <row r="23" spans="2:16" ht="56">
      <c r="B23" s="259" t="s">
        <v>18813</v>
      </c>
      <c r="C23" s="259" t="s">
        <v>18769</v>
      </c>
      <c r="D23" s="259" t="s">
        <v>18770</v>
      </c>
      <c r="E23" s="259" t="s">
        <v>18771</v>
      </c>
      <c r="F23" s="259" t="s">
        <v>18814</v>
      </c>
      <c r="G23" s="259" t="s">
        <v>18815</v>
      </c>
      <c r="H23" s="259" t="s">
        <v>18816</v>
      </c>
    </row>
    <row r="24" spans="2:16" ht="28">
      <c r="B24" s="260">
        <v>1</v>
      </c>
      <c r="C24" s="258" t="s">
        <v>18772</v>
      </c>
      <c r="D24" s="258" t="s">
        <v>18773</v>
      </c>
      <c r="E24" s="258">
        <v>140</v>
      </c>
      <c r="F24" s="430">
        <v>25</v>
      </c>
      <c r="G24" s="430">
        <v>30</v>
      </c>
      <c r="H24" s="431">
        <v>4200</v>
      </c>
      <c r="J24" s="258">
        <v>25</v>
      </c>
      <c r="K24" s="258">
        <v>30</v>
      </c>
      <c r="L24" s="258">
        <v>4200</v>
      </c>
      <c r="N24" s="432" t="s">
        <v>19718</v>
      </c>
    </row>
    <row r="25" spans="2:16" ht="28">
      <c r="B25" s="260">
        <v>2</v>
      </c>
      <c r="C25" s="258" t="s">
        <v>18777</v>
      </c>
      <c r="D25" s="258" t="s">
        <v>18778</v>
      </c>
      <c r="E25" s="258">
        <v>354</v>
      </c>
      <c r="F25" s="430">
        <v>14.9</v>
      </c>
      <c r="G25" s="430">
        <v>17.88</v>
      </c>
      <c r="H25" s="431">
        <v>6329.52</v>
      </c>
      <c r="J25" s="258">
        <v>14.9</v>
      </c>
      <c r="K25" s="258">
        <v>17.88</v>
      </c>
      <c r="L25" s="258">
        <v>6329.52</v>
      </c>
      <c r="N25" s="432" t="s">
        <v>19757</v>
      </c>
    </row>
    <row r="26" spans="2:16" ht="28">
      <c r="B26" s="260">
        <v>3</v>
      </c>
      <c r="C26" s="258" t="s">
        <v>18782</v>
      </c>
      <c r="D26" s="258" t="s">
        <v>18783</v>
      </c>
      <c r="E26" s="258">
        <v>82</v>
      </c>
      <c r="F26" s="430">
        <v>29</v>
      </c>
      <c r="G26" s="430">
        <v>34.799999999999997</v>
      </c>
      <c r="H26" s="431">
        <v>2853.6</v>
      </c>
      <c r="J26" s="258">
        <v>29</v>
      </c>
      <c r="K26" s="258">
        <v>34.799999999999997</v>
      </c>
      <c r="L26" s="258">
        <v>2853.6</v>
      </c>
      <c r="N26" s="432" t="s">
        <v>19758</v>
      </c>
    </row>
    <row r="27" spans="2:16" ht="42">
      <c r="B27" s="260">
        <v>4</v>
      </c>
      <c r="C27" s="258" t="s">
        <v>18787</v>
      </c>
      <c r="D27" s="258" t="s">
        <v>18788</v>
      </c>
      <c r="E27" s="258">
        <v>122</v>
      </c>
      <c r="F27" s="430">
        <v>6.9</v>
      </c>
      <c r="G27" s="430">
        <v>8.2799999999999994</v>
      </c>
      <c r="H27" s="431">
        <v>1010.16</v>
      </c>
      <c r="J27" s="258">
        <v>6.9</v>
      </c>
      <c r="K27" s="258">
        <v>8.2799999999999994</v>
      </c>
      <c r="L27" s="258">
        <v>1010.16</v>
      </c>
      <c r="N27" s="432" t="s">
        <v>19759</v>
      </c>
    </row>
    <row r="28" spans="2:16" ht="42">
      <c r="B28" s="260">
        <v>5</v>
      </c>
      <c r="C28" s="258" t="s">
        <v>18792</v>
      </c>
      <c r="D28" s="258" t="s">
        <v>18793</v>
      </c>
      <c r="E28" s="258">
        <v>161</v>
      </c>
      <c r="F28" s="430">
        <v>9.9</v>
      </c>
      <c r="G28" s="430">
        <v>11.88</v>
      </c>
      <c r="H28" s="431">
        <v>1912.68</v>
      </c>
      <c r="J28" s="258">
        <v>9.9</v>
      </c>
      <c r="K28" s="258">
        <v>11.88</v>
      </c>
      <c r="L28" s="258">
        <v>1912.68</v>
      </c>
      <c r="N28" s="432" t="s">
        <v>19760</v>
      </c>
    </row>
    <row r="29" spans="2:16" ht="42">
      <c r="B29" s="260">
        <v>6</v>
      </c>
      <c r="C29" s="258" t="s">
        <v>18797</v>
      </c>
      <c r="D29" s="258" t="s">
        <v>18778</v>
      </c>
      <c r="E29" s="258">
        <v>576</v>
      </c>
      <c r="F29" s="430">
        <v>21.9</v>
      </c>
      <c r="G29" s="430">
        <v>26.28</v>
      </c>
      <c r="H29" s="431">
        <v>15137.28</v>
      </c>
      <c r="J29" s="258">
        <v>21.9</v>
      </c>
      <c r="K29" s="258">
        <v>26.28</v>
      </c>
      <c r="L29" s="258">
        <v>15137.28</v>
      </c>
    </row>
    <row r="30" spans="2:16" ht="28">
      <c r="B30" s="260">
        <v>7</v>
      </c>
      <c r="C30" s="258" t="s">
        <v>18801</v>
      </c>
      <c r="D30" s="258" t="s">
        <v>18802</v>
      </c>
      <c r="E30" s="258">
        <v>31</v>
      </c>
      <c r="F30" s="430">
        <v>139</v>
      </c>
      <c r="G30" s="430">
        <v>166.8</v>
      </c>
      <c r="H30" s="431">
        <v>5170.8</v>
      </c>
      <c r="J30" s="258">
        <v>139</v>
      </c>
      <c r="K30" s="258">
        <v>166.8</v>
      </c>
      <c r="L30" s="258">
        <v>5170.8</v>
      </c>
    </row>
    <row r="31" spans="2:16" ht="28">
      <c r="B31" s="260">
        <v>8</v>
      </c>
      <c r="C31" s="258" t="s">
        <v>18806</v>
      </c>
      <c r="D31" s="258" t="s">
        <v>18807</v>
      </c>
      <c r="E31" s="258">
        <v>23</v>
      </c>
      <c r="F31" s="430">
        <v>210</v>
      </c>
      <c r="G31" s="430">
        <v>252</v>
      </c>
      <c r="H31" s="431">
        <v>5796</v>
      </c>
      <c r="J31" s="258">
        <v>210</v>
      </c>
      <c r="K31" s="258">
        <v>252</v>
      </c>
      <c r="L31" s="258">
        <v>5796</v>
      </c>
    </row>
    <row r="32" spans="2:16">
      <c r="B32" s="257" t="s">
        <v>18811</v>
      </c>
      <c r="C32" s="257" t="s">
        <v>18812</v>
      </c>
    </row>
    <row r="38" spans="2:16" ht="56">
      <c r="B38" s="259" t="s">
        <v>18813</v>
      </c>
      <c r="C38" s="259" t="s">
        <v>18769</v>
      </c>
      <c r="D38" s="259" t="s">
        <v>18770</v>
      </c>
      <c r="E38" s="259" t="s">
        <v>18771</v>
      </c>
      <c r="F38" s="259" t="s">
        <v>18814</v>
      </c>
      <c r="G38" s="259" t="s">
        <v>18815</v>
      </c>
      <c r="H38" s="259" t="s">
        <v>18816</v>
      </c>
    </row>
    <row r="39" spans="2:16" ht="28">
      <c r="B39" s="260">
        <v>1</v>
      </c>
      <c r="C39" s="258" t="s">
        <v>18772</v>
      </c>
      <c r="D39" s="258" t="s">
        <v>18773</v>
      </c>
      <c r="E39" s="258">
        <v>140</v>
      </c>
      <c r="F39" s="430">
        <v>25</v>
      </c>
      <c r="G39" s="430">
        <v>30</v>
      </c>
      <c r="H39" s="431">
        <v>4200</v>
      </c>
      <c r="J39" s="258">
        <v>25</v>
      </c>
      <c r="K39" s="258">
        <v>30</v>
      </c>
      <c r="L39" s="258">
        <v>4200</v>
      </c>
      <c r="N39" s="258">
        <v>25</v>
      </c>
      <c r="O39" s="258">
        <v>30</v>
      </c>
      <c r="P39" s="258">
        <v>4200</v>
      </c>
    </row>
    <row r="40" spans="2:16" ht="28">
      <c r="B40" s="260">
        <v>2</v>
      </c>
      <c r="C40" s="258" t="s">
        <v>18777</v>
      </c>
      <c r="D40" s="258" t="s">
        <v>18778</v>
      </c>
      <c r="E40" s="258">
        <v>354</v>
      </c>
      <c r="F40" s="430">
        <v>14.9</v>
      </c>
      <c r="G40" s="430">
        <v>17.88</v>
      </c>
      <c r="H40" s="431">
        <v>6329.52</v>
      </c>
      <c r="J40" s="258">
        <v>14.9</v>
      </c>
      <c r="K40" s="258">
        <v>17.88</v>
      </c>
      <c r="L40" s="258">
        <v>6329.52</v>
      </c>
      <c r="N40" s="258">
        <v>14.9</v>
      </c>
      <c r="O40" s="258">
        <v>17.88</v>
      </c>
      <c r="P40" s="258">
        <v>6329.52</v>
      </c>
    </row>
    <row r="41" spans="2:16" ht="28">
      <c r="B41" s="260">
        <v>3</v>
      </c>
      <c r="C41" s="258" t="s">
        <v>18782</v>
      </c>
      <c r="D41" s="258" t="s">
        <v>18783</v>
      </c>
      <c r="E41" s="258">
        <v>82</v>
      </c>
      <c r="F41" s="430">
        <v>29</v>
      </c>
      <c r="G41" s="430">
        <v>34.799999999999997</v>
      </c>
      <c r="H41" s="431">
        <v>2853.6</v>
      </c>
      <c r="J41" s="258">
        <v>29</v>
      </c>
      <c r="K41" s="258">
        <v>34.799999999999997</v>
      </c>
      <c r="L41" s="258">
        <v>2853.6</v>
      </c>
      <c r="N41" s="258">
        <v>29</v>
      </c>
      <c r="O41" s="258">
        <v>34.799999999999997</v>
      </c>
      <c r="P41" s="258">
        <v>2853.6</v>
      </c>
    </row>
    <row r="42" spans="2:16" ht="42">
      <c r="B42" s="260">
        <v>4</v>
      </c>
      <c r="C42" s="258" t="s">
        <v>18787</v>
      </c>
      <c r="D42" s="258" t="s">
        <v>18788</v>
      </c>
      <c r="E42" s="258">
        <v>122</v>
      </c>
      <c r="F42" s="430">
        <v>6.9</v>
      </c>
      <c r="G42" s="430">
        <v>8.2799999999999994</v>
      </c>
      <c r="H42" s="431">
        <v>1010.16</v>
      </c>
      <c r="J42" s="258">
        <v>6.9</v>
      </c>
      <c r="K42" s="258">
        <v>8.2799999999999994</v>
      </c>
      <c r="L42" s="258">
        <v>1010.16</v>
      </c>
      <c r="N42" s="258">
        <v>6.9</v>
      </c>
      <c r="O42" s="258">
        <v>8.2799999999999994</v>
      </c>
      <c r="P42" s="258">
        <v>1010.16</v>
      </c>
    </row>
    <row r="43" spans="2:16" ht="42">
      <c r="B43" s="260">
        <v>5</v>
      </c>
      <c r="C43" s="258" t="s">
        <v>18792</v>
      </c>
      <c r="D43" s="258" t="s">
        <v>18793</v>
      </c>
      <c r="E43" s="258">
        <v>161</v>
      </c>
      <c r="F43" s="430">
        <v>9.9</v>
      </c>
      <c r="G43" s="430">
        <v>11.88</v>
      </c>
      <c r="H43" s="431">
        <v>1912.68</v>
      </c>
      <c r="J43" s="258">
        <v>9.9</v>
      </c>
      <c r="K43" s="258">
        <v>11.88</v>
      </c>
      <c r="L43" s="258">
        <v>1912.68</v>
      </c>
      <c r="N43" s="258">
        <v>9.9</v>
      </c>
      <c r="O43" s="258">
        <v>11.88</v>
      </c>
      <c r="P43" s="258">
        <v>1912.68</v>
      </c>
    </row>
    <row r="44" spans="2:16" ht="42">
      <c r="B44" s="260">
        <v>6</v>
      </c>
      <c r="C44" s="258" t="s">
        <v>18797</v>
      </c>
      <c r="D44" s="258" t="s">
        <v>18778</v>
      </c>
      <c r="E44" s="258">
        <v>576</v>
      </c>
      <c r="F44" s="430">
        <v>21.9</v>
      </c>
      <c r="G44" s="430">
        <v>26.28</v>
      </c>
      <c r="H44" s="431">
        <v>15137.28</v>
      </c>
      <c r="J44" s="258">
        <v>21.9</v>
      </c>
      <c r="K44" s="258">
        <v>26.28</v>
      </c>
      <c r="L44" s="258">
        <v>15137.28</v>
      </c>
      <c r="N44" s="258">
        <v>21.9</v>
      </c>
      <c r="O44" s="258">
        <v>26.28</v>
      </c>
      <c r="P44" s="258">
        <v>15137.28</v>
      </c>
    </row>
    <row r="45" spans="2:16" ht="28">
      <c r="B45" s="260">
        <v>7</v>
      </c>
      <c r="C45" s="258" t="s">
        <v>18801</v>
      </c>
      <c r="D45" s="258" t="s">
        <v>18802</v>
      </c>
      <c r="E45" s="258">
        <v>31</v>
      </c>
      <c r="F45" s="430">
        <v>139</v>
      </c>
      <c r="G45" s="430">
        <v>166.8</v>
      </c>
      <c r="H45" s="431">
        <v>5170.8</v>
      </c>
      <c r="J45" s="258">
        <v>139</v>
      </c>
      <c r="K45" s="258">
        <v>166.8</v>
      </c>
      <c r="L45" s="258">
        <v>5170.8</v>
      </c>
      <c r="N45" s="258">
        <v>139</v>
      </c>
      <c r="O45" s="258">
        <v>166.8</v>
      </c>
      <c r="P45" s="258">
        <v>5170.8</v>
      </c>
    </row>
    <row r="46" spans="2:16" ht="28">
      <c r="B46" s="260">
        <v>8</v>
      </c>
      <c r="C46" s="258" t="s">
        <v>18806</v>
      </c>
      <c r="D46" s="258" t="s">
        <v>18807</v>
      </c>
      <c r="E46" s="258">
        <v>23</v>
      </c>
      <c r="F46" s="430">
        <v>210</v>
      </c>
      <c r="G46" s="430">
        <v>252</v>
      </c>
      <c r="H46" s="431">
        <v>5796</v>
      </c>
      <c r="J46" s="258">
        <v>210</v>
      </c>
      <c r="K46" s="258">
        <v>252</v>
      </c>
      <c r="L46" s="258">
        <v>5796</v>
      </c>
      <c r="N46" s="258">
        <v>210</v>
      </c>
      <c r="O46" s="258">
        <v>252</v>
      </c>
      <c r="P46" s="258">
        <v>5796</v>
      </c>
    </row>
    <row r="47" spans="2:16">
      <c r="B47" s="257" t="s">
        <v>18811</v>
      </c>
      <c r="C47" s="257" t="s">
        <v>18812</v>
      </c>
    </row>
  </sheetData>
  <mergeCells count="2">
    <mergeCell ref="B7:L7"/>
    <mergeCell ref="A1:S6"/>
  </mergeCells>
  <phoneticPr fontId="77"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9D35B-B3B2-44ED-ACC1-CDE3C67C7291}">
  <dimension ref="A1:A66"/>
  <sheetViews>
    <sheetView zoomScale="160" zoomScaleNormal="160" workbookViewId="0">
      <selection sqref="A1:A66"/>
    </sheetView>
  </sheetViews>
  <sheetFormatPr defaultRowHeight="14.5"/>
  <sheetData>
    <row r="1" spans="1:1">
      <c r="A1" t="s">
        <v>19752</v>
      </c>
    </row>
    <row r="2" spans="1:1">
      <c r="A2" t="s">
        <v>19723</v>
      </c>
    </row>
    <row r="3" spans="1:1">
      <c r="A3" t="s">
        <v>19724</v>
      </c>
    </row>
    <row r="4" spans="1:1">
      <c r="A4" t="s">
        <v>51</v>
      </c>
    </row>
    <row r="5" spans="1:1">
      <c r="A5" t="s">
        <v>178</v>
      </c>
    </row>
    <row r="6" spans="1:1">
      <c r="A6" t="s">
        <v>19725</v>
      </c>
    </row>
    <row r="7" spans="1:1">
      <c r="A7" t="s">
        <v>19726</v>
      </c>
    </row>
    <row r="8" spans="1:1">
      <c r="A8" t="s">
        <v>19727</v>
      </c>
    </row>
    <row r="9" spans="1:1">
      <c r="A9" t="s">
        <v>19728</v>
      </c>
    </row>
    <row r="10" spans="1:1">
      <c r="A10" t="s">
        <v>19729</v>
      </c>
    </row>
    <row r="11" spans="1:1">
      <c r="A11" t="s">
        <v>19730</v>
      </c>
    </row>
    <row r="12" spans="1:1">
      <c r="A12">
        <v>140</v>
      </c>
    </row>
    <row r="13" spans="1:1">
      <c r="A13">
        <v>25</v>
      </c>
    </row>
    <row r="14" spans="1:1">
      <c r="A14">
        <v>30</v>
      </c>
    </row>
    <row r="15" spans="1:1">
      <c r="A15" s="428">
        <v>4200</v>
      </c>
    </row>
    <row r="16" spans="1:1">
      <c r="A16" t="s">
        <v>19731</v>
      </c>
    </row>
    <row r="17" spans="1:1">
      <c r="A17" t="s">
        <v>19732</v>
      </c>
    </row>
    <row r="18" spans="1:1">
      <c r="A18" t="s">
        <v>19733</v>
      </c>
    </row>
    <row r="19" spans="1:1">
      <c r="A19">
        <v>354</v>
      </c>
    </row>
    <row r="20" spans="1:1">
      <c r="A20">
        <v>14.9</v>
      </c>
    </row>
    <row r="21" spans="1:1">
      <c r="A21">
        <v>17.88</v>
      </c>
    </row>
    <row r="22" spans="1:1">
      <c r="A22" s="428">
        <v>6329.52</v>
      </c>
    </row>
    <row r="23" spans="1:1">
      <c r="A23" t="s">
        <v>19734</v>
      </c>
    </row>
    <row r="24" spans="1:1">
      <c r="A24" t="s">
        <v>19735</v>
      </c>
    </row>
    <row r="25" spans="1:1">
      <c r="A25" t="s">
        <v>19736</v>
      </c>
    </row>
    <row r="26" spans="1:1">
      <c r="A26">
        <v>82</v>
      </c>
    </row>
    <row r="27" spans="1:1">
      <c r="A27">
        <v>29</v>
      </c>
    </row>
    <row r="28" spans="1:1">
      <c r="A28">
        <v>34.799999999999997</v>
      </c>
    </row>
    <row r="29" spans="1:1">
      <c r="A29" s="428">
        <v>2853.6</v>
      </c>
    </row>
    <row r="30" spans="1:1">
      <c r="A30" t="s">
        <v>19737</v>
      </c>
    </row>
    <row r="31" spans="1:1">
      <c r="A31" t="s">
        <v>19738</v>
      </c>
    </row>
    <row r="32" spans="1:1">
      <c r="A32" t="s">
        <v>19739</v>
      </c>
    </row>
    <row r="33" spans="1:1">
      <c r="A33">
        <v>122</v>
      </c>
    </row>
    <row r="34" spans="1:1">
      <c r="A34">
        <v>6.9</v>
      </c>
    </row>
    <row r="35" spans="1:1">
      <c r="A35">
        <v>8.2799999999999994</v>
      </c>
    </row>
    <row r="36" spans="1:1">
      <c r="A36" s="428">
        <v>1010.16</v>
      </c>
    </row>
    <row r="37" spans="1:1">
      <c r="A37" t="s">
        <v>19740</v>
      </c>
    </row>
    <row r="38" spans="1:1">
      <c r="A38" t="s">
        <v>19741</v>
      </c>
    </row>
    <row r="39" spans="1:1">
      <c r="A39" t="s">
        <v>19742</v>
      </c>
    </row>
    <row r="40" spans="1:1">
      <c r="A40">
        <v>161</v>
      </c>
    </row>
    <row r="41" spans="1:1">
      <c r="A41">
        <v>9.9</v>
      </c>
    </row>
    <row r="42" spans="1:1">
      <c r="A42">
        <v>11.88</v>
      </c>
    </row>
    <row r="43" spans="1:1">
      <c r="A43" s="428">
        <v>1912.68</v>
      </c>
    </row>
    <row r="44" spans="1:1">
      <c r="A44" t="s">
        <v>19743</v>
      </c>
    </row>
    <row r="45" spans="1:1">
      <c r="A45" t="s">
        <v>19744</v>
      </c>
    </row>
    <row r="46" spans="1:1">
      <c r="A46" t="s">
        <v>19733</v>
      </c>
    </row>
    <row r="47" spans="1:1">
      <c r="A47">
        <v>576</v>
      </c>
    </row>
    <row r="48" spans="1:1">
      <c r="A48">
        <v>21.9</v>
      </c>
    </row>
    <row r="49" spans="1:1">
      <c r="A49">
        <v>26.28</v>
      </c>
    </row>
    <row r="50" spans="1:1">
      <c r="A50" s="428">
        <v>15137.28</v>
      </c>
    </row>
    <row r="51" spans="1:1">
      <c r="A51" t="s">
        <v>19745</v>
      </c>
    </row>
    <row r="52" spans="1:1">
      <c r="A52" t="s">
        <v>19746</v>
      </c>
    </row>
    <row r="53" spans="1:1">
      <c r="A53" t="s">
        <v>19747</v>
      </c>
    </row>
    <row r="54" spans="1:1">
      <c r="A54">
        <v>31</v>
      </c>
    </row>
    <row r="55" spans="1:1">
      <c r="A55">
        <v>139</v>
      </c>
    </row>
    <row r="56" spans="1:1">
      <c r="A56">
        <v>166.8</v>
      </c>
    </row>
    <row r="57" spans="1:1">
      <c r="A57" s="428">
        <v>5170.8</v>
      </c>
    </row>
    <row r="58" spans="1:1">
      <c r="A58" t="s">
        <v>19748</v>
      </c>
    </row>
    <row r="59" spans="1:1">
      <c r="A59" t="s">
        <v>19749</v>
      </c>
    </row>
    <row r="60" spans="1:1">
      <c r="A60" t="s">
        <v>19750</v>
      </c>
    </row>
    <row r="61" spans="1:1">
      <c r="A61">
        <v>23</v>
      </c>
    </row>
    <row r="62" spans="1:1">
      <c r="A62">
        <v>210</v>
      </c>
    </row>
    <row r="63" spans="1:1">
      <c r="A63">
        <v>252</v>
      </c>
    </row>
    <row r="64" spans="1:1">
      <c r="A64" s="428">
        <v>5796</v>
      </c>
    </row>
    <row r="65" spans="1:1">
      <c r="A65" t="s">
        <v>19751</v>
      </c>
    </row>
    <row r="66" spans="1:1">
      <c r="A66" s="428">
        <v>42410.04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00EA7-B780-4501-A067-ED06105F05D9}">
  <dimension ref="A1:K11"/>
  <sheetViews>
    <sheetView workbookViewId="0">
      <selection activeCell="J4" sqref="J4"/>
    </sheetView>
  </sheetViews>
  <sheetFormatPr defaultRowHeight="14.5"/>
  <sheetData>
    <row r="1" spans="1:11" ht="17.5">
      <c r="A1" s="429" t="s">
        <v>19752</v>
      </c>
    </row>
    <row r="2" spans="1:11" ht="56">
      <c r="A2" s="257" t="s">
        <v>19753</v>
      </c>
      <c r="B2" s="257" t="s">
        <v>18769</v>
      </c>
      <c r="C2" s="257" t="s">
        <v>18770</v>
      </c>
      <c r="D2" s="257" t="s">
        <v>18771</v>
      </c>
      <c r="E2" s="257" t="s">
        <v>19754</v>
      </c>
      <c r="F2" s="257" t="s">
        <v>19755</v>
      </c>
      <c r="G2" s="257" t="s">
        <v>19756</v>
      </c>
    </row>
    <row r="3" spans="1:11" ht="56">
      <c r="A3" s="258">
        <v>1</v>
      </c>
      <c r="B3" s="258" t="s">
        <v>18772</v>
      </c>
      <c r="C3" s="258" t="s">
        <v>18773</v>
      </c>
      <c r="D3" s="258">
        <v>140</v>
      </c>
      <c r="E3" s="258" t="s">
        <v>18774</v>
      </c>
      <c r="F3" s="258" t="s">
        <v>18775</v>
      </c>
      <c r="G3" s="258" t="s">
        <v>18776</v>
      </c>
    </row>
    <row r="4" spans="1:11" ht="70">
      <c r="A4" s="258">
        <v>2</v>
      </c>
      <c r="B4" s="258" t="s">
        <v>18777</v>
      </c>
      <c r="C4" s="258" t="s">
        <v>18778</v>
      </c>
      <c r="D4" s="258">
        <v>354</v>
      </c>
      <c r="E4" s="258" t="s">
        <v>18779</v>
      </c>
      <c r="F4" s="258" t="s">
        <v>18780</v>
      </c>
      <c r="G4" s="258" t="s">
        <v>18781</v>
      </c>
    </row>
    <row r="5" spans="1:11" ht="56">
      <c r="A5" s="258">
        <v>3</v>
      </c>
      <c r="B5" s="258" t="s">
        <v>18782</v>
      </c>
      <c r="C5" s="258" t="s">
        <v>18783</v>
      </c>
      <c r="D5" s="258">
        <v>82</v>
      </c>
      <c r="E5" s="258" t="s">
        <v>18784</v>
      </c>
      <c r="F5" s="258" t="s">
        <v>18785</v>
      </c>
      <c r="G5" s="258" t="s">
        <v>18786</v>
      </c>
    </row>
    <row r="6" spans="1:11" ht="112">
      <c r="A6" s="258">
        <v>4</v>
      </c>
      <c r="B6" s="258" t="s">
        <v>18787</v>
      </c>
      <c r="C6" s="258" t="s">
        <v>18788</v>
      </c>
      <c r="D6" s="258">
        <v>122</v>
      </c>
      <c r="E6" s="258" t="s">
        <v>18789</v>
      </c>
      <c r="F6" s="258" t="s">
        <v>18790</v>
      </c>
      <c r="G6" s="258" t="s">
        <v>18791</v>
      </c>
    </row>
    <row r="7" spans="1:11" ht="112">
      <c r="A7" s="258">
        <v>5</v>
      </c>
      <c r="B7" s="258" t="s">
        <v>18792</v>
      </c>
      <c r="C7" s="258" t="s">
        <v>18793</v>
      </c>
      <c r="D7" s="258">
        <v>161</v>
      </c>
      <c r="E7" s="258" t="s">
        <v>18794</v>
      </c>
      <c r="F7" s="258" t="s">
        <v>18795</v>
      </c>
      <c r="G7" s="258" t="s">
        <v>18796</v>
      </c>
    </row>
    <row r="8" spans="1:11" ht="112">
      <c r="A8" s="258">
        <v>6</v>
      </c>
      <c r="B8" s="258" t="s">
        <v>18797</v>
      </c>
      <c r="C8" s="258" t="s">
        <v>18778</v>
      </c>
      <c r="D8" s="258">
        <v>576</v>
      </c>
      <c r="E8" s="258" t="s">
        <v>18798</v>
      </c>
      <c r="F8" s="258" t="s">
        <v>18799</v>
      </c>
      <c r="G8" s="258" t="s">
        <v>18800</v>
      </c>
    </row>
    <row r="9" spans="1:11" ht="70">
      <c r="A9" s="258">
        <v>7</v>
      </c>
      <c r="B9" s="258" t="s">
        <v>18801</v>
      </c>
      <c r="C9" s="258" t="s">
        <v>18802</v>
      </c>
      <c r="D9" s="258">
        <v>31</v>
      </c>
      <c r="E9" s="258" t="s">
        <v>18803</v>
      </c>
      <c r="F9" s="258" t="s">
        <v>18804</v>
      </c>
      <c r="G9" s="258" t="s">
        <v>18805</v>
      </c>
    </row>
    <row r="10" spans="1:11" ht="70">
      <c r="A10" s="258">
        <v>8</v>
      </c>
      <c r="B10" s="258" t="s">
        <v>18806</v>
      </c>
      <c r="C10" s="258" t="s">
        <v>18807</v>
      </c>
      <c r="D10" s="258">
        <v>23</v>
      </c>
      <c r="E10" s="258" t="s">
        <v>18808</v>
      </c>
      <c r="F10" s="258" t="s">
        <v>18809</v>
      </c>
      <c r="G10" s="258" t="s">
        <v>18810</v>
      </c>
    </row>
    <row r="11" spans="1:11" ht="28">
      <c r="A11" s="257" t="s">
        <v>18811</v>
      </c>
      <c r="B11" s="257" t="s">
        <v>18812</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BF4EB-49D8-4227-88B3-5EBE8B50D6EB}">
  <sheetPr>
    <tabColor rgb="FF00B050"/>
  </sheetPr>
  <dimension ref="A1:I4402"/>
  <sheetViews>
    <sheetView workbookViewId="0">
      <selection activeCell="B2" sqref="B2:B21"/>
    </sheetView>
  </sheetViews>
  <sheetFormatPr defaultRowHeight="14.5"/>
  <cols>
    <col min="1" max="7" width="20" style="256" customWidth="1"/>
    <col min="8" max="8" width="23.54296875" style="256" customWidth="1"/>
    <col min="9" max="9" width="20" style="256" customWidth="1"/>
    <col min="10" max="16384" width="8.7265625" style="256"/>
  </cols>
  <sheetData>
    <row r="1" spans="1:9">
      <c r="A1" s="255" t="s">
        <v>2710</v>
      </c>
      <c r="B1" s="255" t="s">
        <v>2711</v>
      </c>
      <c r="C1" s="255" t="s">
        <v>2712</v>
      </c>
      <c r="D1" s="255" t="s">
        <v>2713</v>
      </c>
      <c r="E1" s="255" t="s">
        <v>2714</v>
      </c>
      <c r="F1" s="255" t="s">
        <v>2715</v>
      </c>
      <c r="G1" s="255" t="s">
        <v>2716</v>
      </c>
      <c r="H1" s="255" t="s">
        <v>2717</v>
      </c>
      <c r="I1" s="255" t="s">
        <v>2718</v>
      </c>
    </row>
    <row r="2" spans="1:9">
      <c r="A2" s="256" t="s">
        <v>2719</v>
      </c>
      <c r="B2" s="256" t="s">
        <v>2720</v>
      </c>
      <c r="C2" s="256" t="s">
        <v>2721</v>
      </c>
      <c r="D2" s="256" t="s">
        <v>2722</v>
      </c>
      <c r="E2" s="433">
        <v>92522</v>
      </c>
      <c r="F2" s="256" t="s">
        <v>2723</v>
      </c>
      <c r="G2" s="256" t="s">
        <v>2724</v>
      </c>
      <c r="H2" s="256" t="s">
        <v>2725</v>
      </c>
      <c r="I2" s="256" t="s">
        <v>2726</v>
      </c>
    </row>
    <row r="3" spans="1:9">
      <c r="A3" s="256" t="s">
        <v>2727</v>
      </c>
      <c r="B3" s="256" t="s">
        <v>2728</v>
      </c>
      <c r="C3" s="256" t="s">
        <v>2729</v>
      </c>
      <c r="D3" s="256" t="s">
        <v>2730</v>
      </c>
      <c r="E3" s="433">
        <v>82103</v>
      </c>
      <c r="F3" s="256" t="s">
        <v>2731</v>
      </c>
      <c r="G3" s="256" t="s">
        <v>2732</v>
      </c>
      <c r="H3" s="256" t="s">
        <v>2733</v>
      </c>
      <c r="I3" s="256" t="s">
        <v>2734</v>
      </c>
    </row>
    <row r="4" spans="1:9">
      <c r="A4" s="256" t="s">
        <v>2735</v>
      </c>
      <c r="B4" s="256" t="s">
        <v>2736</v>
      </c>
      <c r="C4" s="256" t="s">
        <v>2737</v>
      </c>
      <c r="D4" s="256" t="s">
        <v>97</v>
      </c>
      <c r="E4" s="433">
        <v>4011</v>
      </c>
      <c r="F4" s="256" t="s">
        <v>2738</v>
      </c>
      <c r="G4" s="256" t="s">
        <v>2732</v>
      </c>
      <c r="H4" s="256" t="s">
        <v>2733</v>
      </c>
      <c r="I4" s="256" t="s">
        <v>2739</v>
      </c>
    </row>
    <row r="5" spans="1:9">
      <c r="A5" s="256" t="s">
        <v>2740</v>
      </c>
      <c r="B5" s="256" t="s">
        <v>2741</v>
      </c>
      <c r="C5" s="256" t="s">
        <v>2742</v>
      </c>
      <c r="D5" s="256" t="s">
        <v>2743</v>
      </c>
      <c r="E5" s="433">
        <v>93701</v>
      </c>
      <c r="F5" s="256" t="s">
        <v>2744</v>
      </c>
      <c r="G5" s="256" t="s">
        <v>2732</v>
      </c>
      <c r="H5" s="256" t="s">
        <v>2733</v>
      </c>
      <c r="I5" s="256" t="s">
        <v>2745</v>
      </c>
    </row>
    <row r="6" spans="1:9">
      <c r="A6" s="256" t="s">
        <v>2746</v>
      </c>
      <c r="B6" s="256" t="s">
        <v>2747</v>
      </c>
      <c r="C6" s="256" t="s">
        <v>2748</v>
      </c>
      <c r="D6" s="256" t="s">
        <v>91</v>
      </c>
      <c r="E6" s="433">
        <v>81103</v>
      </c>
      <c r="F6" s="256" t="s">
        <v>2749</v>
      </c>
      <c r="G6" s="256" t="s">
        <v>2732</v>
      </c>
      <c r="H6" s="256" t="s">
        <v>2733</v>
      </c>
      <c r="I6" s="256" t="s">
        <v>2750</v>
      </c>
    </row>
    <row r="7" spans="1:9">
      <c r="A7" s="256" t="s">
        <v>2751</v>
      </c>
      <c r="B7" s="256" t="s">
        <v>2752</v>
      </c>
      <c r="C7" s="256" t="s">
        <v>2753</v>
      </c>
      <c r="D7" s="256" t="s">
        <v>2754</v>
      </c>
      <c r="E7" s="433">
        <v>2601</v>
      </c>
      <c r="F7" s="256" t="s">
        <v>2755</v>
      </c>
      <c r="G7" s="256" t="s">
        <v>2732</v>
      </c>
      <c r="H7" s="256" t="s">
        <v>2733</v>
      </c>
      <c r="I7" s="256" t="s">
        <v>2756</v>
      </c>
    </row>
    <row r="8" spans="1:9">
      <c r="A8" s="256" t="s">
        <v>2757</v>
      </c>
      <c r="B8" s="256" t="s">
        <v>2758</v>
      </c>
      <c r="C8" s="256" t="s">
        <v>2759</v>
      </c>
      <c r="D8" s="256" t="s">
        <v>100</v>
      </c>
      <c r="E8" s="433">
        <v>3601</v>
      </c>
      <c r="F8" s="256" t="s">
        <v>2760</v>
      </c>
      <c r="G8" s="256" t="s">
        <v>2761</v>
      </c>
      <c r="H8" s="256" t="s">
        <v>2762</v>
      </c>
      <c r="I8" s="256" t="s">
        <v>2763</v>
      </c>
    </row>
    <row r="9" spans="1:9">
      <c r="A9" s="256" t="s">
        <v>2764</v>
      </c>
      <c r="B9" s="256" t="s">
        <v>2765</v>
      </c>
      <c r="C9" s="256" t="s">
        <v>2766</v>
      </c>
      <c r="D9" s="256" t="s">
        <v>91</v>
      </c>
      <c r="E9" s="433">
        <v>82105</v>
      </c>
      <c r="F9" s="256" t="s">
        <v>2767</v>
      </c>
      <c r="G9" s="256" t="s">
        <v>2761</v>
      </c>
      <c r="H9" s="256" t="s">
        <v>2762</v>
      </c>
      <c r="I9" s="256" t="s">
        <v>2768</v>
      </c>
    </row>
    <row r="10" spans="1:9">
      <c r="A10" s="256" t="s">
        <v>2769</v>
      </c>
      <c r="B10" s="256" t="s">
        <v>2770</v>
      </c>
      <c r="C10" s="256" t="s">
        <v>2771</v>
      </c>
      <c r="D10" s="256" t="s">
        <v>2772</v>
      </c>
      <c r="E10" s="433">
        <v>85101</v>
      </c>
      <c r="F10" s="256" t="s">
        <v>2773</v>
      </c>
      <c r="G10" s="256" t="s">
        <v>2732</v>
      </c>
      <c r="H10" s="256" t="s">
        <v>2733</v>
      </c>
      <c r="I10" s="256" t="s">
        <v>2774</v>
      </c>
    </row>
    <row r="11" spans="1:9">
      <c r="A11" s="256" t="s">
        <v>2775</v>
      </c>
      <c r="B11" s="256" t="s">
        <v>2776</v>
      </c>
      <c r="C11" s="256" t="s">
        <v>2777</v>
      </c>
      <c r="D11" s="256" t="s">
        <v>2778</v>
      </c>
      <c r="E11" s="433">
        <v>96501</v>
      </c>
      <c r="F11" s="256" t="s">
        <v>2779</v>
      </c>
      <c r="G11" s="256" t="s">
        <v>2780</v>
      </c>
      <c r="H11" s="256" t="s">
        <v>2781</v>
      </c>
      <c r="I11" s="256" t="s">
        <v>2782</v>
      </c>
    </row>
    <row r="12" spans="1:9">
      <c r="A12" s="256" t="s">
        <v>2783</v>
      </c>
      <c r="B12" s="256" t="s">
        <v>2784</v>
      </c>
      <c r="C12" s="256" t="s">
        <v>2785</v>
      </c>
      <c r="D12" s="256" t="s">
        <v>2786</v>
      </c>
      <c r="E12" s="433">
        <v>5301</v>
      </c>
      <c r="F12" s="256" t="s">
        <v>2787</v>
      </c>
      <c r="G12" s="256" t="s">
        <v>2732</v>
      </c>
      <c r="H12" s="256" t="s">
        <v>2733</v>
      </c>
      <c r="I12" s="256" t="s">
        <v>2788</v>
      </c>
    </row>
    <row r="13" spans="1:9">
      <c r="A13" s="256" t="s">
        <v>2789</v>
      </c>
      <c r="B13" s="256" t="s">
        <v>2790</v>
      </c>
      <c r="C13" s="256" t="s">
        <v>2791</v>
      </c>
      <c r="D13" s="256" t="s">
        <v>2792</v>
      </c>
      <c r="E13" s="433">
        <v>84104</v>
      </c>
      <c r="F13" s="256" t="s">
        <v>2793</v>
      </c>
      <c r="G13" s="256" t="s">
        <v>2794</v>
      </c>
      <c r="H13" s="256" t="s">
        <v>2762</v>
      </c>
      <c r="I13" s="256" t="s">
        <v>2795</v>
      </c>
    </row>
    <row r="14" spans="1:9">
      <c r="A14" s="256" t="s">
        <v>2796</v>
      </c>
      <c r="B14" s="256" t="s">
        <v>2790</v>
      </c>
      <c r="C14" s="256" t="s">
        <v>2791</v>
      </c>
      <c r="D14" s="256" t="s">
        <v>2792</v>
      </c>
      <c r="E14" s="433">
        <v>84104</v>
      </c>
      <c r="F14" s="256" t="s">
        <v>2793</v>
      </c>
      <c r="G14" s="256" t="s">
        <v>2794</v>
      </c>
      <c r="H14" s="256" t="s">
        <v>2725</v>
      </c>
      <c r="I14" s="256" t="s">
        <v>2797</v>
      </c>
    </row>
    <row r="15" spans="1:9">
      <c r="A15" s="256" t="s">
        <v>2796</v>
      </c>
      <c r="B15" s="256" t="s">
        <v>2790</v>
      </c>
      <c r="C15" s="256" t="s">
        <v>2791</v>
      </c>
      <c r="D15" s="256" t="s">
        <v>2792</v>
      </c>
      <c r="E15" s="433">
        <v>84104</v>
      </c>
      <c r="F15" s="256" t="s">
        <v>2793</v>
      </c>
      <c r="G15" s="256" t="s">
        <v>2761</v>
      </c>
      <c r="H15" s="256" t="s">
        <v>2725</v>
      </c>
      <c r="I15" s="256" t="s">
        <v>2798</v>
      </c>
    </row>
    <row r="16" spans="1:9">
      <c r="A16" s="256" t="s">
        <v>2789</v>
      </c>
      <c r="B16" s="256" t="s">
        <v>2790</v>
      </c>
      <c r="C16" s="256" t="s">
        <v>2791</v>
      </c>
      <c r="D16" s="256" t="s">
        <v>2792</v>
      </c>
      <c r="E16" s="433">
        <v>84104</v>
      </c>
      <c r="F16" s="256" t="s">
        <v>2793</v>
      </c>
      <c r="G16" s="256" t="s">
        <v>2761</v>
      </c>
      <c r="H16" s="256" t="s">
        <v>2762</v>
      </c>
      <c r="I16" s="256" t="s">
        <v>2795</v>
      </c>
    </row>
    <row r="17" spans="1:9">
      <c r="A17" s="256" t="s">
        <v>2799</v>
      </c>
      <c r="B17" s="256" t="s">
        <v>2800</v>
      </c>
      <c r="C17" s="256" t="s">
        <v>2801</v>
      </c>
      <c r="D17" s="256" t="s">
        <v>2802</v>
      </c>
      <c r="E17" s="433">
        <v>4921</v>
      </c>
      <c r="F17" s="256" t="s">
        <v>2803</v>
      </c>
      <c r="G17" s="256" t="s">
        <v>2732</v>
      </c>
      <c r="H17" s="256" t="s">
        <v>2733</v>
      </c>
      <c r="I17" s="256" t="s">
        <v>2804</v>
      </c>
    </row>
    <row r="18" spans="1:9">
      <c r="A18" s="256" t="s">
        <v>2805</v>
      </c>
      <c r="B18" s="256" t="s">
        <v>2806</v>
      </c>
      <c r="C18" s="256" t="s">
        <v>2807</v>
      </c>
      <c r="D18" s="256" t="s">
        <v>2808</v>
      </c>
      <c r="E18" s="433">
        <v>90046</v>
      </c>
      <c r="F18" s="256" t="s">
        <v>2809</v>
      </c>
      <c r="G18" s="256" t="s">
        <v>2761</v>
      </c>
      <c r="H18" s="256" t="s">
        <v>2762</v>
      </c>
      <c r="I18" s="256" t="s">
        <v>2810</v>
      </c>
    </row>
    <row r="19" spans="1:9">
      <c r="A19" s="256" t="s">
        <v>2811</v>
      </c>
      <c r="B19" s="256" t="s">
        <v>2806</v>
      </c>
      <c r="C19" s="256" t="s">
        <v>2807</v>
      </c>
      <c r="D19" s="256" t="s">
        <v>2808</v>
      </c>
      <c r="E19" s="433">
        <v>90046</v>
      </c>
      <c r="F19" s="256" t="s">
        <v>2809</v>
      </c>
      <c r="G19" s="256" t="s">
        <v>2724</v>
      </c>
      <c r="H19" s="256" t="s">
        <v>2812</v>
      </c>
      <c r="I19" s="256" t="s">
        <v>2813</v>
      </c>
    </row>
    <row r="20" spans="1:9">
      <c r="A20" s="256" t="s">
        <v>2814</v>
      </c>
      <c r="B20" s="256" t="s">
        <v>2815</v>
      </c>
      <c r="C20" s="256" t="s">
        <v>2816</v>
      </c>
      <c r="D20" s="256" t="s">
        <v>95</v>
      </c>
      <c r="E20" s="433">
        <v>92101</v>
      </c>
      <c r="F20" s="256" t="s">
        <v>2817</v>
      </c>
      <c r="G20" s="256" t="s">
        <v>2761</v>
      </c>
      <c r="H20" s="256" t="s">
        <v>2762</v>
      </c>
      <c r="I20" s="256" t="s">
        <v>2818</v>
      </c>
    </row>
    <row r="21" spans="1:9">
      <c r="A21" s="256" t="s">
        <v>2814</v>
      </c>
      <c r="B21" s="256" t="s">
        <v>2815</v>
      </c>
      <c r="C21" s="256" t="s">
        <v>2816</v>
      </c>
      <c r="D21" s="256" t="s">
        <v>95</v>
      </c>
      <c r="E21" s="433">
        <v>92101</v>
      </c>
      <c r="F21" s="256" t="s">
        <v>2817</v>
      </c>
      <c r="G21" s="256" t="s">
        <v>2724</v>
      </c>
      <c r="H21" s="256" t="s">
        <v>2762</v>
      </c>
      <c r="I21" s="256" t="s">
        <v>2818</v>
      </c>
    </row>
    <row r="22" spans="1:9">
      <c r="A22" s="256" t="s">
        <v>2819</v>
      </c>
      <c r="B22" s="256" t="s">
        <v>2820</v>
      </c>
      <c r="C22" s="256" t="s">
        <v>2821</v>
      </c>
      <c r="D22" s="256" t="s">
        <v>2822</v>
      </c>
      <c r="E22" s="433">
        <v>7214</v>
      </c>
      <c r="F22" s="256" t="s">
        <v>2823</v>
      </c>
      <c r="G22" s="256" t="s">
        <v>2824</v>
      </c>
      <c r="H22" s="256" t="s">
        <v>2812</v>
      </c>
      <c r="I22" s="256" t="s">
        <v>2825</v>
      </c>
    </row>
    <row r="23" spans="1:9">
      <c r="A23" s="256" t="s">
        <v>2826</v>
      </c>
      <c r="C23" s="256" t="s">
        <v>2827</v>
      </c>
      <c r="D23" s="256" t="s">
        <v>2828</v>
      </c>
      <c r="E23" s="433">
        <v>3842</v>
      </c>
      <c r="F23" s="256" t="s">
        <v>2000</v>
      </c>
      <c r="G23" s="256" t="s">
        <v>2732</v>
      </c>
      <c r="H23" s="256" t="s">
        <v>2733</v>
      </c>
      <c r="I23" s="256" t="s">
        <v>2829</v>
      </c>
    </row>
    <row r="24" spans="1:9">
      <c r="A24" s="256" t="s">
        <v>2830</v>
      </c>
      <c r="B24" s="256" t="s">
        <v>2831</v>
      </c>
      <c r="C24" s="256" t="s">
        <v>2832</v>
      </c>
      <c r="D24" s="256" t="s">
        <v>2833</v>
      </c>
      <c r="E24" s="433">
        <v>97205</v>
      </c>
      <c r="F24" s="256" t="s">
        <v>2834</v>
      </c>
      <c r="G24" s="256" t="s">
        <v>2724</v>
      </c>
      <c r="H24" s="256" t="s">
        <v>2835</v>
      </c>
      <c r="I24" s="256" t="s">
        <v>2836</v>
      </c>
    </row>
    <row r="25" spans="1:9">
      <c r="A25" s="256" t="s">
        <v>2837</v>
      </c>
      <c r="B25" s="256" t="s">
        <v>2838</v>
      </c>
      <c r="C25" s="256" t="s">
        <v>2839</v>
      </c>
      <c r="D25" s="256" t="s">
        <v>99</v>
      </c>
      <c r="E25" s="433">
        <v>94901</v>
      </c>
      <c r="F25" s="256" t="s">
        <v>2840</v>
      </c>
      <c r="G25" s="256" t="s">
        <v>2732</v>
      </c>
      <c r="H25" s="256" t="s">
        <v>2733</v>
      </c>
      <c r="I25" s="256" t="s">
        <v>2841</v>
      </c>
    </row>
    <row r="26" spans="1:9">
      <c r="A26" s="256" t="s">
        <v>2842</v>
      </c>
      <c r="B26" s="256" t="s">
        <v>2843</v>
      </c>
      <c r="C26" s="256" t="s">
        <v>2844</v>
      </c>
      <c r="D26" s="256" t="s">
        <v>2845</v>
      </c>
      <c r="E26" s="433">
        <v>95617</v>
      </c>
      <c r="F26" s="256" t="s">
        <v>2846</v>
      </c>
      <c r="G26" s="256" t="s">
        <v>2780</v>
      </c>
      <c r="H26" s="256" t="s">
        <v>2847</v>
      </c>
      <c r="I26" s="256" t="s">
        <v>2848</v>
      </c>
    </row>
    <row r="27" spans="1:9">
      <c r="A27" s="256" t="s">
        <v>2849</v>
      </c>
      <c r="B27" s="256" t="s">
        <v>2850</v>
      </c>
      <c r="C27" s="256" t="s">
        <v>2851</v>
      </c>
      <c r="D27" s="256" t="s">
        <v>97</v>
      </c>
      <c r="E27" s="433">
        <v>4001</v>
      </c>
      <c r="F27" s="256" t="s">
        <v>2852</v>
      </c>
      <c r="G27" s="256" t="s">
        <v>2732</v>
      </c>
      <c r="H27" s="256" t="s">
        <v>2733</v>
      </c>
      <c r="I27" s="256" t="s">
        <v>2853</v>
      </c>
    </row>
    <row r="28" spans="1:9">
      <c r="A28" s="256" t="s">
        <v>2854</v>
      </c>
      <c r="B28" s="256" t="s">
        <v>2855</v>
      </c>
      <c r="C28" s="256" t="s">
        <v>2856</v>
      </c>
      <c r="D28" s="256" t="s">
        <v>540</v>
      </c>
      <c r="E28" s="433">
        <v>7101</v>
      </c>
      <c r="F28" s="256" t="s">
        <v>2857</v>
      </c>
      <c r="G28" s="256" t="s">
        <v>2824</v>
      </c>
      <c r="H28" s="256" t="s">
        <v>2762</v>
      </c>
      <c r="I28" s="256" t="s">
        <v>2858</v>
      </c>
    </row>
    <row r="29" spans="1:9">
      <c r="A29" s="256" t="s">
        <v>2859</v>
      </c>
      <c r="B29" s="256" t="s">
        <v>2860</v>
      </c>
      <c r="C29" s="256" t="s">
        <v>2861</v>
      </c>
      <c r="D29" s="256" t="s">
        <v>2862</v>
      </c>
      <c r="E29" s="433">
        <v>83104</v>
      </c>
      <c r="F29" s="256" t="s">
        <v>2863</v>
      </c>
      <c r="G29" s="256" t="s">
        <v>2732</v>
      </c>
      <c r="H29" s="256" t="s">
        <v>2733</v>
      </c>
      <c r="I29" s="256" t="s">
        <v>2864</v>
      </c>
    </row>
    <row r="30" spans="1:9">
      <c r="A30" s="256" t="s">
        <v>2865</v>
      </c>
      <c r="B30" s="256" t="s">
        <v>2860</v>
      </c>
      <c r="C30" s="256" t="s">
        <v>2861</v>
      </c>
      <c r="D30" s="256" t="s">
        <v>2862</v>
      </c>
      <c r="E30" s="433">
        <v>83104</v>
      </c>
      <c r="F30" s="256" t="s">
        <v>2863</v>
      </c>
      <c r="G30" s="256" t="s">
        <v>2780</v>
      </c>
      <c r="H30" s="256" t="s">
        <v>2781</v>
      </c>
      <c r="I30" s="256" t="s">
        <v>2866</v>
      </c>
    </row>
    <row r="31" spans="1:9">
      <c r="A31" s="256" t="s">
        <v>2867</v>
      </c>
      <c r="B31" s="256" t="s">
        <v>2868</v>
      </c>
      <c r="C31" s="256" t="s">
        <v>2869</v>
      </c>
      <c r="D31" s="256" t="s">
        <v>2870</v>
      </c>
      <c r="E31" s="433">
        <v>84101</v>
      </c>
      <c r="F31" s="256" t="s">
        <v>2871</v>
      </c>
      <c r="G31" s="256" t="s">
        <v>2761</v>
      </c>
      <c r="H31" s="256" t="s">
        <v>2762</v>
      </c>
      <c r="I31" s="256" t="s">
        <v>2872</v>
      </c>
    </row>
    <row r="32" spans="1:9">
      <c r="A32" s="256" t="s">
        <v>2873</v>
      </c>
      <c r="B32" s="256" t="s">
        <v>2874</v>
      </c>
      <c r="C32" s="256" t="s">
        <v>2875</v>
      </c>
      <c r="D32" s="256" t="s">
        <v>2876</v>
      </c>
      <c r="E32" s="433">
        <v>95638</v>
      </c>
      <c r="F32" s="256" t="s">
        <v>2877</v>
      </c>
      <c r="G32" s="256" t="s">
        <v>2761</v>
      </c>
      <c r="H32" s="256" t="s">
        <v>2762</v>
      </c>
      <c r="I32" s="256" t="s">
        <v>2878</v>
      </c>
    </row>
    <row r="33" spans="1:9">
      <c r="A33" s="256" t="s">
        <v>2879</v>
      </c>
      <c r="B33" s="256" t="s">
        <v>2880</v>
      </c>
      <c r="C33" s="256" t="s">
        <v>2881</v>
      </c>
      <c r="D33" s="256" t="s">
        <v>2882</v>
      </c>
      <c r="E33" s="433">
        <v>94901</v>
      </c>
      <c r="F33" s="256" t="s">
        <v>2883</v>
      </c>
      <c r="G33" s="256" t="s">
        <v>2724</v>
      </c>
      <c r="H33" s="256" t="s">
        <v>2835</v>
      </c>
      <c r="I33" s="256" t="s">
        <v>2884</v>
      </c>
    </row>
    <row r="34" spans="1:9">
      <c r="A34" s="256" t="s">
        <v>2885</v>
      </c>
      <c r="B34" s="256" t="s">
        <v>2886</v>
      </c>
      <c r="C34" s="256" t="s">
        <v>2887</v>
      </c>
      <c r="D34" s="256" t="s">
        <v>2888</v>
      </c>
      <c r="E34" s="433">
        <v>2001</v>
      </c>
      <c r="F34" s="256" t="s">
        <v>2889</v>
      </c>
      <c r="G34" s="256" t="s">
        <v>2732</v>
      </c>
      <c r="H34" s="256" t="s">
        <v>2733</v>
      </c>
      <c r="I34" s="256" t="s">
        <v>2890</v>
      </c>
    </row>
    <row r="35" spans="1:9">
      <c r="A35" s="256" t="s">
        <v>2891</v>
      </c>
      <c r="B35" s="256" t="s">
        <v>2892</v>
      </c>
      <c r="C35" s="256" t="s">
        <v>2893</v>
      </c>
      <c r="D35" s="256" t="s">
        <v>2894</v>
      </c>
      <c r="E35" s="433">
        <v>91331</v>
      </c>
      <c r="F35" s="256" t="s">
        <v>2895</v>
      </c>
      <c r="G35" s="256" t="s">
        <v>2724</v>
      </c>
      <c r="H35" s="256" t="s">
        <v>2835</v>
      </c>
      <c r="I35" s="256" t="s">
        <v>2896</v>
      </c>
    </row>
    <row r="36" spans="1:9">
      <c r="A36" s="256" t="s">
        <v>2897</v>
      </c>
      <c r="B36" s="256" t="s">
        <v>2898</v>
      </c>
      <c r="C36" s="256" t="s">
        <v>2899</v>
      </c>
      <c r="D36" s="256" t="s">
        <v>2900</v>
      </c>
      <c r="E36" s="433">
        <v>9301</v>
      </c>
      <c r="F36" s="256" t="s">
        <v>2901</v>
      </c>
      <c r="G36" s="256" t="s">
        <v>2732</v>
      </c>
      <c r="H36" s="256" t="s">
        <v>2733</v>
      </c>
      <c r="I36" s="256" t="s">
        <v>2902</v>
      </c>
    </row>
    <row r="37" spans="1:9">
      <c r="A37" s="256" t="s">
        <v>2903</v>
      </c>
      <c r="B37" s="256" t="s">
        <v>2904</v>
      </c>
      <c r="C37" s="256" t="s">
        <v>2905</v>
      </c>
      <c r="D37" s="256" t="s">
        <v>91</v>
      </c>
      <c r="E37" s="433">
        <v>81101</v>
      </c>
      <c r="F37" s="256" t="s">
        <v>2906</v>
      </c>
      <c r="G37" s="256" t="s">
        <v>2732</v>
      </c>
      <c r="H37" s="256" t="s">
        <v>2733</v>
      </c>
      <c r="I37" s="256" t="s">
        <v>2907</v>
      </c>
    </row>
    <row r="38" spans="1:9">
      <c r="A38" s="256" t="s">
        <v>2908</v>
      </c>
      <c r="C38" s="256" t="s">
        <v>2909</v>
      </c>
      <c r="D38" s="256" t="s">
        <v>151</v>
      </c>
      <c r="E38" s="433">
        <v>90200</v>
      </c>
      <c r="F38" s="256" t="s">
        <v>2910</v>
      </c>
      <c r="G38" s="256" t="s">
        <v>2732</v>
      </c>
      <c r="H38" s="256" t="s">
        <v>2733</v>
      </c>
      <c r="I38" s="256" t="s">
        <v>2911</v>
      </c>
    </row>
    <row r="39" spans="1:9">
      <c r="A39" s="256" t="s">
        <v>2912</v>
      </c>
      <c r="B39" s="256" t="s">
        <v>2913</v>
      </c>
      <c r="C39" s="256" t="s">
        <v>2914</v>
      </c>
      <c r="D39" s="256" t="s">
        <v>100</v>
      </c>
      <c r="E39" s="433">
        <v>3601</v>
      </c>
      <c r="F39" s="256" t="s">
        <v>2915</v>
      </c>
      <c r="G39" s="256" t="s">
        <v>2780</v>
      </c>
      <c r="H39" s="256" t="s">
        <v>2847</v>
      </c>
      <c r="I39" s="256" t="s">
        <v>2916</v>
      </c>
    </row>
    <row r="40" spans="1:9">
      <c r="A40" s="256" t="s">
        <v>2917</v>
      </c>
      <c r="B40" s="256" t="s">
        <v>2913</v>
      </c>
      <c r="C40" s="256" t="s">
        <v>2914</v>
      </c>
      <c r="D40" s="256" t="s">
        <v>100</v>
      </c>
      <c r="E40" s="433">
        <v>3601</v>
      </c>
      <c r="F40" s="256" t="s">
        <v>2915</v>
      </c>
      <c r="G40" s="256" t="s">
        <v>2732</v>
      </c>
      <c r="H40" s="256" t="s">
        <v>2733</v>
      </c>
      <c r="I40" s="256" t="s">
        <v>2918</v>
      </c>
    </row>
    <row r="41" spans="1:9">
      <c r="A41" s="256" t="s">
        <v>2919</v>
      </c>
      <c r="B41" s="256" t="s">
        <v>2920</v>
      </c>
      <c r="C41" s="256" t="s">
        <v>2921</v>
      </c>
      <c r="D41" s="256" t="s">
        <v>100</v>
      </c>
      <c r="E41" s="433">
        <v>3601</v>
      </c>
      <c r="F41" s="256" t="s">
        <v>2915</v>
      </c>
      <c r="G41" s="256" t="s">
        <v>2732</v>
      </c>
      <c r="H41" s="256" t="s">
        <v>2733</v>
      </c>
      <c r="I41" s="256" t="s">
        <v>2922</v>
      </c>
    </row>
    <row r="42" spans="1:9">
      <c r="A42" s="256" t="s">
        <v>2923</v>
      </c>
      <c r="B42" s="256" t="s">
        <v>2920</v>
      </c>
      <c r="C42" s="256" t="s">
        <v>2921</v>
      </c>
      <c r="D42" s="256" t="s">
        <v>100</v>
      </c>
      <c r="E42" s="433">
        <v>3601</v>
      </c>
      <c r="F42" s="256" t="s">
        <v>2915</v>
      </c>
      <c r="G42" s="256" t="s">
        <v>2780</v>
      </c>
      <c r="H42" s="256" t="s">
        <v>2847</v>
      </c>
      <c r="I42" s="256" t="s">
        <v>2924</v>
      </c>
    </row>
    <row r="43" spans="1:9">
      <c r="A43" s="256" t="s">
        <v>2925</v>
      </c>
      <c r="B43" s="256" t="s">
        <v>2926</v>
      </c>
      <c r="C43" s="256" t="s">
        <v>2927</v>
      </c>
      <c r="D43" s="256" t="s">
        <v>2928</v>
      </c>
      <c r="E43" s="433">
        <v>94619</v>
      </c>
      <c r="F43" s="256" t="s">
        <v>2929</v>
      </c>
      <c r="G43" s="256" t="s">
        <v>2724</v>
      </c>
      <c r="H43" s="256" t="s">
        <v>2835</v>
      </c>
      <c r="I43" s="256" t="s">
        <v>2930</v>
      </c>
    </row>
    <row r="44" spans="1:9">
      <c r="A44" s="256" t="s">
        <v>2931</v>
      </c>
      <c r="B44" s="256" t="s">
        <v>2932</v>
      </c>
      <c r="C44" s="256" t="s">
        <v>2933</v>
      </c>
      <c r="D44" s="256" t="s">
        <v>2934</v>
      </c>
      <c r="E44" s="433">
        <v>7652</v>
      </c>
      <c r="F44" s="256" t="s">
        <v>2935</v>
      </c>
      <c r="G44" s="256" t="s">
        <v>2936</v>
      </c>
      <c r="H44" s="256" t="s">
        <v>2937</v>
      </c>
      <c r="I44" s="256" t="s">
        <v>2938</v>
      </c>
    </row>
    <row r="45" spans="1:9">
      <c r="A45" s="256" t="s">
        <v>2939</v>
      </c>
      <c r="B45" s="256" t="s">
        <v>2940</v>
      </c>
      <c r="C45" s="256" t="s">
        <v>2941</v>
      </c>
      <c r="D45" s="256" t="s">
        <v>2301</v>
      </c>
      <c r="E45" s="433">
        <v>98401</v>
      </c>
      <c r="F45" s="256" t="s">
        <v>2942</v>
      </c>
      <c r="G45" s="256" t="s">
        <v>2724</v>
      </c>
      <c r="H45" s="256" t="s">
        <v>2835</v>
      </c>
      <c r="I45" s="256" t="s">
        <v>2943</v>
      </c>
    </row>
    <row r="46" spans="1:9">
      <c r="A46" s="256" t="s">
        <v>2944</v>
      </c>
      <c r="B46" s="256" t="s">
        <v>2940</v>
      </c>
      <c r="C46" s="256" t="s">
        <v>2941</v>
      </c>
      <c r="D46" s="256" t="s">
        <v>2301</v>
      </c>
      <c r="E46" s="433">
        <v>98401</v>
      </c>
      <c r="F46" s="256" t="s">
        <v>2942</v>
      </c>
      <c r="G46" s="256" t="s">
        <v>2732</v>
      </c>
      <c r="H46" s="256" t="s">
        <v>2733</v>
      </c>
      <c r="I46" s="256" t="s">
        <v>2945</v>
      </c>
    </row>
    <row r="47" spans="1:9">
      <c r="A47" s="256" t="s">
        <v>2946</v>
      </c>
      <c r="B47" s="256" t="s">
        <v>2947</v>
      </c>
      <c r="C47" s="256" t="s">
        <v>2948</v>
      </c>
      <c r="D47" s="256" t="s">
        <v>2730</v>
      </c>
      <c r="E47" s="433">
        <v>82109</v>
      </c>
      <c r="F47" s="256" t="s">
        <v>2949</v>
      </c>
      <c r="G47" s="256" t="s">
        <v>2724</v>
      </c>
      <c r="H47" s="256" t="s">
        <v>2835</v>
      </c>
      <c r="I47" s="256" t="s">
        <v>2950</v>
      </c>
    </row>
    <row r="48" spans="1:9">
      <c r="A48" s="256" t="s">
        <v>2951</v>
      </c>
      <c r="B48" s="256" t="s">
        <v>2947</v>
      </c>
      <c r="C48" s="256" t="s">
        <v>2948</v>
      </c>
      <c r="D48" s="256" t="s">
        <v>2730</v>
      </c>
      <c r="E48" s="433">
        <v>82109</v>
      </c>
      <c r="F48" s="256" t="s">
        <v>2949</v>
      </c>
      <c r="G48" s="256" t="s">
        <v>2724</v>
      </c>
      <c r="H48" s="256" t="s">
        <v>2812</v>
      </c>
      <c r="I48" s="256" t="s">
        <v>2952</v>
      </c>
    </row>
    <row r="49" spans="1:9">
      <c r="A49" s="256" t="s">
        <v>2953</v>
      </c>
      <c r="B49" s="256" t="s">
        <v>2954</v>
      </c>
      <c r="C49" s="256" t="s">
        <v>2955</v>
      </c>
      <c r="D49" s="256" t="s">
        <v>1081</v>
      </c>
      <c r="E49" s="433">
        <v>90201</v>
      </c>
      <c r="F49" s="256" t="s">
        <v>2956</v>
      </c>
      <c r="G49" s="256" t="s">
        <v>2824</v>
      </c>
      <c r="H49" s="256" t="s">
        <v>2762</v>
      </c>
      <c r="I49" s="256" t="s">
        <v>2957</v>
      </c>
    </row>
    <row r="50" spans="1:9">
      <c r="A50" s="256" t="s">
        <v>2958</v>
      </c>
      <c r="C50" s="256" t="s">
        <v>2959</v>
      </c>
      <c r="D50" s="256" t="s">
        <v>2960</v>
      </c>
      <c r="E50" s="433">
        <v>11000</v>
      </c>
      <c r="F50" s="256" t="s">
        <v>2961</v>
      </c>
      <c r="G50" s="256" t="s">
        <v>2936</v>
      </c>
      <c r="H50" s="256" t="s">
        <v>2937</v>
      </c>
      <c r="I50" s="256" t="s">
        <v>2962</v>
      </c>
    </row>
    <row r="51" spans="1:9">
      <c r="A51" s="256" t="s">
        <v>2963</v>
      </c>
      <c r="B51" s="256" t="s">
        <v>2964</v>
      </c>
      <c r="C51" s="256" t="s">
        <v>2965</v>
      </c>
      <c r="D51" s="256" t="s">
        <v>2966</v>
      </c>
      <c r="E51" s="433">
        <v>1401</v>
      </c>
      <c r="F51" s="256" t="s">
        <v>2967</v>
      </c>
      <c r="G51" s="256" t="s">
        <v>2732</v>
      </c>
      <c r="H51" s="256" t="s">
        <v>2733</v>
      </c>
      <c r="I51" s="256" t="s">
        <v>2968</v>
      </c>
    </row>
    <row r="52" spans="1:9">
      <c r="A52" s="256" t="s">
        <v>2969</v>
      </c>
      <c r="B52" s="256" t="s">
        <v>2970</v>
      </c>
      <c r="C52" s="256" t="s">
        <v>2971</v>
      </c>
      <c r="D52" s="256" t="s">
        <v>2772</v>
      </c>
      <c r="E52" s="433">
        <v>85104</v>
      </c>
      <c r="F52" s="256" t="s">
        <v>2972</v>
      </c>
      <c r="G52" s="256" t="s">
        <v>2761</v>
      </c>
      <c r="H52" s="256" t="s">
        <v>2762</v>
      </c>
      <c r="I52" s="256" t="s">
        <v>2973</v>
      </c>
    </row>
    <row r="53" spans="1:9">
      <c r="A53" s="256" t="s">
        <v>2974</v>
      </c>
      <c r="B53" s="256" t="s">
        <v>2975</v>
      </c>
      <c r="C53" s="256" t="s">
        <v>2976</v>
      </c>
      <c r="D53" s="256" t="s">
        <v>91</v>
      </c>
      <c r="E53" s="433">
        <v>83151</v>
      </c>
      <c r="F53" s="256" t="s">
        <v>2977</v>
      </c>
      <c r="G53" s="256" t="s">
        <v>2732</v>
      </c>
      <c r="H53" s="256" t="s">
        <v>2733</v>
      </c>
      <c r="I53" s="256" t="s">
        <v>2978</v>
      </c>
    </row>
    <row r="54" spans="1:9">
      <c r="A54" s="256" t="s">
        <v>2979</v>
      </c>
      <c r="B54" s="256" t="s">
        <v>2980</v>
      </c>
      <c r="C54" s="256" t="s">
        <v>2981</v>
      </c>
      <c r="D54" s="256" t="s">
        <v>2982</v>
      </c>
      <c r="E54" s="433">
        <v>81108</v>
      </c>
      <c r="F54" s="256" t="s">
        <v>2983</v>
      </c>
      <c r="G54" s="256" t="s">
        <v>2761</v>
      </c>
      <c r="H54" s="256" t="s">
        <v>2762</v>
      </c>
      <c r="I54" s="256" t="s">
        <v>2984</v>
      </c>
    </row>
    <row r="55" spans="1:9">
      <c r="A55" s="256" t="s">
        <v>2985</v>
      </c>
      <c r="B55" s="256" t="s">
        <v>2986</v>
      </c>
      <c r="C55" s="256" t="s">
        <v>2987</v>
      </c>
      <c r="D55" s="256" t="s">
        <v>2988</v>
      </c>
      <c r="E55" s="433">
        <v>93039</v>
      </c>
      <c r="F55" s="256" t="s">
        <v>2989</v>
      </c>
      <c r="G55" s="256" t="s">
        <v>2732</v>
      </c>
      <c r="H55" s="256" t="s">
        <v>2733</v>
      </c>
      <c r="I55" s="256" t="s">
        <v>2756</v>
      </c>
    </row>
    <row r="56" spans="1:9">
      <c r="A56" s="256" t="s">
        <v>2990</v>
      </c>
      <c r="B56" s="256" t="s">
        <v>2991</v>
      </c>
      <c r="C56" s="256" t="s">
        <v>2992</v>
      </c>
      <c r="D56" s="256" t="s">
        <v>508</v>
      </c>
      <c r="E56" s="433">
        <v>94501</v>
      </c>
      <c r="F56" s="256" t="s">
        <v>2993</v>
      </c>
      <c r="G56" s="256" t="s">
        <v>2761</v>
      </c>
      <c r="H56" s="256" t="s">
        <v>2994</v>
      </c>
      <c r="I56" s="256" t="s">
        <v>2995</v>
      </c>
    </row>
    <row r="57" spans="1:9">
      <c r="A57" s="256" t="s">
        <v>2996</v>
      </c>
      <c r="B57" s="256" t="s">
        <v>2997</v>
      </c>
      <c r="C57" s="256" t="s">
        <v>2998</v>
      </c>
      <c r="D57" s="256" t="s">
        <v>2999</v>
      </c>
      <c r="E57" s="433">
        <v>97217</v>
      </c>
      <c r="F57" s="256" t="s">
        <v>3000</v>
      </c>
      <c r="G57" s="256" t="s">
        <v>2761</v>
      </c>
      <c r="H57" s="256" t="s">
        <v>2725</v>
      </c>
      <c r="I57" s="256" t="s">
        <v>3001</v>
      </c>
    </row>
    <row r="58" spans="1:9">
      <c r="A58" s="256" t="s">
        <v>3002</v>
      </c>
      <c r="B58" s="256" t="s">
        <v>3003</v>
      </c>
      <c r="C58" s="256" t="s">
        <v>3004</v>
      </c>
      <c r="D58" s="256" t="s">
        <v>3005</v>
      </c>
      <c r="E58" s="433">
        <v>94002</v>
      </c>
      <c r="F58" s="256" t="s">
        <v>3006</v>
      </c>
      <c r="G58" s="256" t="s">
        <v>2732</v>
      </c>
      <c r="H58" s="256" t="s">
        <v>2733</v>
      </c>
      <c r="I58" s="256" t="s">
        <v>3007</v>
      </c>
    </row>
    <row r="59" spans="1:9">
      <c r="A59" s="256" t="s">
        <v>3008</v>
      </c>
      <c r="B59" s="256" t="s">
        <v>3009</v>
      </c>
      <c r="C59" s="256" t="s">
        <v>3010</v>
      </c>
      <c r="D59" s="256" t="s">
        <v>3011</v>
      </c>
      <c r="E59" s="433">
        <v>92504</v>
      </c>
      <c r="F59" s="256" t="s">
        <v>3012</v>
      </c>
      <c r="G59" s="256" t="s">
        <v>2732</v>
      </c>
      <c r="H59" s="256" t="s">
        <v>2733</v>
      </c>
      <c r="I59" s="256" t="s">
        <v>3013</v>
      </c>
    </row>
    <row r="60" spans="1:9">
      <c r="A60" s="256" t="s">
        <v>3014</v>
      </c>
      <c r="B60" s="256" t="s">
        <v>3015</v>
      </c>
      <c r="C60" s="256" t="s">
        <v>3016</v>
      </c>
      <c r="D60" s="256" t="s">
        <v>91</v>
      </c>
      <c r="E60" s="433">
        <v>81103</v>
      </c>
      <c r="F60" s="256" t="s">
        <v>3017</v>
      </c>
      <c r="G60" s="256" t="s">
        <v>2732</v>
      </c>
      <c r="H60" s="256" t="s">
        <v>2733</v>
      </c>
      <c r="I60" s="256" t="s">
        <v>3018</v>
      </c>
    </row>
    <row r="61" spans="1:9">
      <c r="A61" s="256" t="s">
        <v>3019</v>
      </c>
      <c r="B61" s="256" t="s">
        <v>3020</v>
      </c>
      <c r="C61" s="256" t="s">
        <v>3021</v>
      </c>
      <c r="D61" s="256" t="s">
        <v>2862</v>
      </c>
      <c r="E61" s="433">
        <v>83104</v>
      </c>
      <c r="F61" s="256" t="s">
        <v>3022</v>
      </c>
      <c r="G61" s="256" t="s">
        <v>2732</v>
      </c>
      <c r="H61" s="256" t="s">
        <v>2733</v>
      </c>
      <c r="I61" s="256" t="s">
        <v>3023</v>
      </c>
    </row>
    <row r="62" spans="1:9">
      <c r="A62" s="256" t="s">
        <v>3024</v>
      </c>
      <c r="B62" s="256" t="s">
        <v>3020</v>
      </c>
      <c r="C62" s="256" t="s">
        <v>3021</v>
      </c>
      <c r="D62" s="256" t="s">
        <v>2862</v>
      </c>
      <c r="E62" s="433">
        <v>83104</v>
      </c>
      <c r="F62" s="256" t="s">
        <v>3022</v>
      </c>
      <c r="G62" s="256" t="s">
        <v>2780</v>
      </c>
      <c r="H62" s="256" t="s">
        <v>2781</v>
      </c>
      <c r="I62" s="256" t="s">
        <v>3025</v>
      </c>
    </row>
    <row r="63" spans="1:9">
      <c r="A63" s="256" t="s">
        <v>3026</v>
      </c>
      <c r="B63" s="256" t="s">
        <v>3027</v>
      </c>
      <c r="C63" s="256" t="s">
        <v>3028</v>
      </c>
      <c r="D63" s="256" t="s">
        <v>2900</v>
      </c>
      <c r="E63" s="433">
        <v>9301</v>
      </c>
      <c r="F63" s="256" t="s">
        <v>3029</v>
      </c>
      <c r="G63" s="256" t="s">
        <v>2936</v>
      </c>
      <c r="H63" s="256" t="s">
        <v>2937</v>
      </c>
      <c r="I63" s="256" t="s">
        <v>3030</v>
      </c>
    </row>
    <row r="64" spans="1:9">
      <c r="A64" s="256" t="s">
        <v>3031</v>
      </c>
      <c r="B64" s="256" t="s">
        <v>3032</v>
      </c>
      <c r="C64" s="256" t="s">
        <v>3033</v>
      </c>
      <c r="D64" s="256" t="s">
        <v>3034</v>
      </c>
      <c r="E64" s="433">
        <v>92001</v>
      </c>
      <c r="F64" s="256" t="s">
        <v>3035</v>
      </c>
      <c r="G64" s="256" t="s">
        <v>2732</v>
      </c>
      <c r="H64" s="256" t="s">
        <v>2733</v>
      </c>
      <c r="I64" s="256" t="s">
        <v>3036</v>
      </c>
    </row>
    <row r="65" spans="1:9">
      <c r="A65" s="256" t="s">
        <v>3037</v>
      </c>
      <c r="B65" s="256" t="s">
        <v>3038</v>
      </c>
      <c r="C65" s="256" t="s">
        <v>3039</v>
      </c>
      <c r="D65" s="256" t="s">
        <v>3040</v>
      </c>
      <c r="E65" s="433">
        <v>97244</v>
      </c>
      <c r="F65" s="256" t="s">
        <v>3041</v>
      </c>
      <c r="G65" s="256" t="s">
        <v>2724</v>
      </c>
      <c r="H65" s="256" t="s">
        <v>2835</v>
      </c>
      <c r="I65" s="256" t="s">
        <v>3042</v>
      </c>
    </row>
    <row r="66" spans="1:9">
      <c r="A66" s="256" t="s">
        <v>3043</v>
      </c>
      <c r="B66" s="256" t="s">
        <v>3044</v>
      </c>
      <c r="C66" s="256" t="s">
        <v>3045</v>
      </c>
      <c r="D66" s="256" t="s">
        <v>3046</v>
      </c>
      <c r="E66" s="433">
        <v>95301</v>
      </c>
      <c r="F66" s="256" t="s">
        <v>3047</v>
      </c>
      <c r="G66" s="256" t="s">
        <v>2732</v>
      </c>
      <c r="H66" s="256" t="s">
        <v>2733</v>
      </c>
      <c r="I66" s="256" t="s">
        <v>3048</v>
      </c>
    </row>
    <row r="67" spans="1:9">
      <c r="A67" s="256" t="s">
        <v>3049</v>
      </c>
      <c r="B67" s="256" t="s">
        <v>3044</v>
      </c>
      <c r="C67" s="256" t="s">
        <v>3045</v>
      </c>
      <c r="D67" s="256" t="s">
        <v>3046</v>
      </c>
      <c r="E67" s="433">
        <v>95301</v>
      </c>
      <c r="F67" s="256" t="s">
        <v>3047</v>
      </c>
      <c r="G67" s="256" t="s">
        <v>2780</v>
      </c>
      <c r="H67" s="256" t="s">
        <v>2781</v>
      </c>
      <c r="I67" s="256" t="s">
        <v>3050</v>
      </c>
    </row>
    <row r="68" spans="1:9">
      <c r="A68" s="256" t="s">
        <v>3051</v>
      </c>
      <c r="B68" s="256" t="s">
        <v>3052</v>
      </c>
      <c r="C68" s="256" t="s">
        <v>3053</v>
      </c>
      <c r="D68" s="256" t="s">
        <v>3054</v>
      </c>
      <c r="E68" s="433">
        <v>98557</v>
      </c>
      <c r="F68" s="256" t="s">
        <v>3055</v>
      </c>
      <c r="G68" s="256" t="s">
        <v>2732</v>
      </c>
      <c r="H68" s="256" t="s">
        <v>2733</v>
      </c>
      <c r="I68" s="256" t="s">
        <v>3056</v>
      </c>
    </row>
    <row r="69" spans="1:9">
      <c r="A69" s="256" t="s">
        <v>3057</v>
      </c>
      <c r="B69" s="256" t="s">
        <v>3058</v>
      </c>
      <c r="C69" s="256" t="s">
        <v>3059</v>
      </c>
      <c r="D69" s="256" t="s">
        <v>98</v>
      </c>
      <c r="E69" s="433">
        <v>8005</v>
      </c>
      <c r="F69" s="256" t="s">
        <v>3060</v>
      </c>
      <c r="G69" s="256" t="s">
        <v>2732</v>
      </c>
      <c r="H69" s="256" t="s">
        <v>2733</v>
      </c>
      <c r="I69" s="256" t="s">
        <v>3061</v>
      </c>
    </row>
    <row r="70" spans="1:9">
      <c r="A70" s="256" t="s">
        <v>3062</v>
      </c>
      <c r="B70" s="256" t="s">
        <v>3063</v>
      </c>
      <c r="C70" s="256" t="s">
        <v>3064</v>
      </c>
      <c r="D70" s="256" t="s">
        <v>3065</v>
      </c>
      <c r="E70" s="433">
        <v>6619</v>
      </c>
      <c r="F70" s="256" t="s">
        <v>3066</v>
      </c>
      <c r="G70" s="256" t="s">
        <v>2780</v>
      </c>
      <c r="H70" s="256" t="s">
        <v>2781</v>
      </c>
      <c r="I70" s="256" t="s">
        <v>2957</v>
      </c>
    </row>
    <row r="71" spans="1:9">
      <c r="A71" s="256" t="s">
        <v>3067</v>
      </c>
      <c r="B71" s="256" t="s">
        <v>3063</v>
      </c>
      <c r="C71" s="256" t="s">
        <v>3064</v>
      </c>
      <c r="D71" s="256" t="s">
        <v>3065</v>
      </c>
      <c r="E71" s="433">
        <v>6619</v>
      </c>
      <c r="F71" s="256" t="s">
        <v>3066</v>
      </c>
      <c r="G71" s="256" t="s">
        <v>2780</v>
      </c>
      <c r="H71" s="256" t="s">
        <v>2847</v>
      </c>
      <c r="I71" s="256" t="s">
        <v>2957</v>
      </c>
    </row>
    <row r="72" spans="1:9">
      <c r="A72" s="256" t="s">
        <v>3068</v>
      </c>
      <c r="B72" s="256" t="s">
        <v>3063</v>
      </c>
      <c r="C72" s="256" t="s">
        <v>3064</v>
      </c>
      <c r="D72" s="256" t="s">
        <v>3065</v>
      </c>
      <c r="E72" s="433">
        <v>6619</v>
      </c>
      <c r="F72" s="256" t="s">
        <v>3066</v>
      </c>
      <c r="G72" s="256" t="s">
        <v>2732</v>
      </c>
      <c r="H72" s="256" t="s">
        <v>2733</v>
      </c>
      <c r="I72" s="256" t="s">
        <v>3069</v>
      </c>
    </row>
    <row r="73" spans="1:9">
      <c r="A73" s="256" t="s">
        <v>3070</v>
      </c>
      <c r="B73" s="256" t="s">
        <v>3071</v>
      </c>
      <c r="C73" s="256" t="s">
        <v>3072</v>
      </c>
      <c r="D73" s="256" t="s">
        <v>3073</v>
      </c>
      <c r="E73" s="433">
        <v>90050</v>
      </c>
      <c r="F73" s="256" t="s">
        <v>3074</v>
      </c>
      <c r="G73" s="256" t="s">
        <v>2780</v>
      </c>
      <c r="H73" s="256" t="s">
        <v>2847</v>
      </c>
      <c r="I73" s="256" t="s">
        <v>3075</v>
      </c>
    </row>
    <row r="74" spans="1:9">
      <c r="A74" s="256" t="s">
        <v>3076</v>
      </c>
      <c r="B74" s="256" t="s">
        <v>3071</v>
      </c>
      <c r="C74" s="256" t="s">
        <v>3072</v>
      </c>
      <c r="D74" s="256" t="s">
        <v>3073</v>
      </c>
      <c r="E74" s="433">
        <v>90050</v>
      </c>
      <c r="F74" s="256" t="s">
        <v>3074</v>
      </c>
      <c r="G74" s="256" t="s">
        <v>2780</v>
      </c>
      <c r="H74" s="256" t="s">
        <v>2781</v>
      </c>
      <c r="I74" s="256" t="s">
        <v>3077</v>
      </c>
    </row>
    <row r="75" spans="1:9">
      <c r="A75" s="256" t="s">
        <v>3078</v>
      </c>
      <c r="B75" s="256" t="s">
        <v>3071</v>
      </c>
      <c r="C75" s="256" t="s">
        <v>3072</v>
      </c>
      <c r="D75" s="256" t="s">
        <v>3073</v>
      </c>
      <c r="E75" s="433">
        <v>90050</v>
      </c>
      <c r="F75" s="256" t="s">
        <v>3074</v>
      </c>
      <c r="G75" s="256" t="s">
        <v>2732</v>
      </c>
      <c r="H75" s="256" t="s">
        <v>2733</v>
      </c>
      <c r="I75" s="256" t="s">
        <v>3079</v>
      </c>
    </row>
    <row r="76" spans="1:9">
      <c r="A76" s="256" t="s">
        <v>3080</v>
      </c>
      <c r="B76" s="256" t="s">
        <v>3081</v>
      </c>
      <c r="C76" s="256" t="s">
        <v>3082</v>
      </c>
      <c r="D76" s="256" t="s">
        <v>3083</v>
      </c>
      <c r="E76" s="433">
        <v>99105</v>
      </c>
      <c r="F76" s="256" t="s">
        <v>3084</v>
      </c>
      <c r="G76" s="256" t="s">
        <v>2780</v>
      </c>
      <c r="H76" s="256" t="s">
        <v>2781</v>
      </c>
      <c r="I76" s="256" t="s">
        <v>3085</v>
      </c>
    </row>
    <row r="77" spans="1:9">
      <c r="A77" s="256" t="s">
        <v>3086</v>
      </c>
      <c r="B77" s="256" t="s">
        <v>3081</v>
      </c>
      <c r="C77" s="256" t="s">
        <v>3082</v>
      </c>
      <c r="D77" s="256" t="s">
        <v>3083</v>
      </c>
      <c r="E77" s="433">
        <v>99105</v>
      </c>
      <c r="F77" s="256" t="s">
        <v>3084</v>
      </c>
      <c r="G77" s="256" t="s">
        <v>2732</v>
      </c>
      <c r="H77" s="256" t="s">
        <v>2733</v>
      </c>
      <c r="I77" s="256" t="s">
        <v>3085</v>
      </c>
    </row>
    <row r="78" spans="1:9">
      <c r="A78" s="256" t="s">
        <v>3087</v>
      </c>
      <c r="B78" s="256" t="s">
        <v>3081</v>
      </c>
      <c r="C78" s="256" t="s">
        <v>3082</v>
      </c>
      <c r="D78" s="256" t="s">
        <v>3083</v>
      </c>
      <c r="E78" s="433">
        <v>99105</v>
      </c>
      <c r="F78" s="256" t="s">
        <v>3084</v>
      </c>
      <c r="G78" s="256" t="s">
        <v>2780</v>
      </c>
      <c r="H78" s="256" t="s">
        <v>2847</v>
      </c>
      <c r="I78" s="256" t="s">
        <v>3085</v>
      </c>
    </row>
    <row r="79" spans="1:9">
      <c r="A79" s="256" t="s">
        <v>3088</v>
      </c>
      <c r="B79" s="256" t="s">
        <v>3089</v>
      </c>
      <c r="C79" s="256" t="s">
        <v>3090</v>
      </c>
      <c r="D79" s="256" t="s">
        <v>3091</v>
      </c>
      <c r="E79" s="433">
        <v>4447</v>
      </c>
      <c r="F79" s="256" t="s">
        <v>381</v>
      </c>
      <c r="G79" s="256" t="s">
        <v>2732</v>
      </c>
      <c r="H79" s="256" t="s">
        <v>2733</v>
      </c>
      <c r="I79" s="256" t="s">
        <v>3092</v>
      </c>
    </row>
    <row r="80" spans="1:9">
      <c r="A80" s="256" t="s">
        <v>3093</v>
      </c>
      <c r="B80" s="256" t="s">
        <v>3094</v>
      </c>
      <c r="C80" s="256" t="s">
        <v>3095</v>
      </c>
      <c r="D80" s="256" t="s">
        <v>508</v>
      </c>
      <c r="E80" s="433">
        <v>94501</v>
      </c>
      <c r="F80" s="256" t="s">
        <v>3096</v>
      </c>
      <c r="G80" s="256" t="s">
        <v>2824</v>
      </c>
      <c r="H80" s="256" t="s">
        <v>2725</v>
      </c>
      <c r="I80" s="256" t="s">
        <v>3097</v>
      </c>
    </row>
    <row r="81" spans="1:9">
      <c r="A81" s="256" t="s">
        <v>3098</v>
      </c>
      <c r="B81" s="256" t="s">
        <v>3099</v>
      </c>
      <c r="C81" s="256" t="s">
        <v>3100</v>
      </c>
      <c r="D81" s="256" t="s">
        <v>3101</v>
      </c>
      <c r="E81" s="433">
        <v>96212</v>
      </c>
      <c r="F81" s="256" t="s">
        <v>3102</v>
      </c>
      <c r="G81" s="256" t="s">
        <v>2732</v>
      </c>
      <c r="H81" s="256" t="s">
        <v>2733</v>
      </c>
      <c r="I81" s="256" t="s">
        <v>3103</v>
      </c>
    </row>
    <row r="82" spans="1:9">
      <c r="A82" s="256" t="s">
        <v>3104</v>
      </c>
      <c r="B82" s="256" t="s">
        <v>3099</v>
      </c>
      <c r="C82" s="256" t="s">
        <v>3100</v>
      </c>
      <c r="D82" s="256" t="s">
        <v>3101</v>
      </c>
      <c r="E82" s="433">
        <v>96212</v>
      </c>
      <c r="F82" s="256" t="s">
        <v>3102</v>
      </c>
      <c r="G82" s="256" t="s">
        <v>2780</v>
      </c>
      <c r="H82" s="256" t="s">
        <v>2781</v>
      </c>
      <c r="I82" s="256" t="s">
        <v>3105</v>
      </c>
    </row>
    <row r="83" spans="1:9">
      <c r="A83" s="256" t="s">
        <v>3106</v>
      </c>
      <c r="B83" s="256" t="s">
        <v>3099</v>
      </c>
      <c r="C83" s="256" t="s">
        <v>3100</v>
      </c>
      <c r="D83" s="256" t="s">
        <v>3101</v>
      </c>
      <c r="E83" s="433">
        <v>96212</v>
      </c>
      <c r="F83" s="256" t="s">
        <v>3102</v>
      </c>
      <c r="G83" s="256" t="s">
        <v>2780</v>
      </c>
      <c r="H83" s="256" t="s">
        <v>2847</v>
      </c>
      <c r="I83" s="256" t="s">
        <v>3107</v>
      </c>
    </row>
    <row r="84" spans="1:9">
      <c r="A84" s="256" t="s">
        <v>3108</v>
      </c>
      <c r="B84" s="256" t="s">
        <v>3109</v>
      </c>
      <c r="C84" s="256" t="s">
        <v>3110</v>
      </c>
      <c r="D84" s="256" t="s">
        <v>3111</v>
      </c>
      <c r="E84" s="433">
        <v>4801</v>
      </c>
      <c r="F84" s="256" t="s">
        <v>3112</v>
      </c>
      <c r="G84" s="256" t="s">
        <v>2732</v>
      </c>
      <c r="H84" s="256" t="s">
        <v>2733</v>
      </c>
      <c r="I84" s="256" t="s">
        <v>2726</v>
      </c>
    </row>
    <row r="85" spans="1:9">
      <c r="A85" s="256" t="s">
        <v>3113</v>
      </c>
      <c r="B85" s="256" t="s">
        <v>3109</v>
      </c>
      <c r="C85" s="256" t="s">
        <v>3110</v>
      </c>
      <c r="D85" s="256" t="s">
        <v>3111</v>
      </c>
      <c r="E85" s="433">
        <v>4801</v>
      </c>
      <c r="F85" s="256" t="s">
        <v>3112</v>
      </c>
      <c r="G85" s="256" t="s">
        <v>2824</v>
      </c>
      <c r="H85" s="256" t="s">
        <v>2725</v>
      </c>
      <c r="I85" s="256" t="s">
        <v>3114</v>
      </c>
    </row>
    <row r="86" spans="1:9">
      <c r="A86" s="256" t="s">
        <v>3115</v>
      </c>
      <c r="B86" s="256" t="s">
        <v>3116</v>
      </c>
      <c r="C86" s="256" t="s">
        <v>3117</v>
      </c>
      <c r="D86" s="256" t="s">
        <v>91</v>
      </c>
      <c r="E86" s="433">
        <v>83106</v>
      </c>
      <c r="F86" s="256" t="s">
        <v>3118</v>
      </c>
      <c r="G86" s="256" t="s">
        <v>2761</v>
      </c>
      <c r="H86" s="256" t="s">
        <v>2762</v>
      </c>
      <c r="I86" s="256" t="s">
        <v>3119</v>
      </c>
    </row>
    <row r="87" spans="1:9">
      <c r="A87" s="256" t="s">
        <v>3120</v>
      </c>
      <c r="B87" s="256" t="s">
        <v>3121</v>
      </c>
      <c r="C87" s="256" t="s">
        <v>3122</v>
      </c>
      <c r="D87" s="256" t="s">
        <v>3123</v>
      </c>
      <c r="E87" s="433">
        <v>2955</v>
      </c>
      <c r="F87" s="256" t="s">
        <v>3123</v>
      </c>
      <c r="G87" s="256" t="s">
        <v>2936</v>
      </c>
      <c r="H87" s="256" t="s">
        <v>2937</v>
      </c>
      <c r="I87" s="256" t="s">
        <v>3124</v>
      </c>
    </row>
    <row r="88" spans="1:9">
      <c r="A88" s="256" t="s">
        <v>3125</v>
      </c>
      <c r="B88" s="256" t="s">
        <v>3126</v>
      </c>
      <c r="C88" s="256" t="s">
        <v>3127</v>
      </c>
      <c r="D88" s="256" t="s">
        <v>3128</v>
      </c>
      <c r="E88" s="433">
        <v>91908</v>
      </c>
      <c r="F88" s="256" t="s">
        <v>3129</v>
      </c>
      <c r="G88" s="256" t="s">
        <v>2780</v>
      </c>
      <c r="H88" s="256" t="s">
        <v>2847</v>
      </c>
      <c r="I88" s="256" t="s">
        <v>3130</v>
      </c>
    </row>
    <row r="89" spans="1:9">
      <c r="A89" s="256" t="s">
        <v>3131</v>
      </c>
      <c r="B89" s="256" t="s">
        <v>3126</v>
      </c>
      <c r="C89" s="256" t="s">
        <v>3127</v>
      </c>
      <c r="D89" s="256" t="s">
        <v>3128</v>
      </c>
      <c r="E89" s="433">
        <v>91908</v>
      </c>
      <c r="F89" s="256" t="s">
        <v>3129</v>
      </c>
      <c r="G89" s="256" t="s">
        <v>2732</v>
      </c>
      <c r="H89" s="256" t="s">
        <v>2733</v>
      </c>
      <c r="I89" s="256" t="s">
        <v>3130</v>
      </c>
    </row>
    <row r="90" spans="1:9">
      <c r="A90" s="256" t="s">
        <v>3132</v>
      </c>
      <c r="B90" s="256" t="s">
        <v>3126</v>
      </c>
      <c r="C90" s="256" t="s">
        <v>3127</v>
      </c>
      <c r="D90" s="256" t="s">
        <v>3128</v>
      </c>
      <c r="E90" s="433">
        <v>91908</v>
      </c>
      <c r="F90" s="256" t="s">
        <v>3129</v>
      </c>
      <c r="G90" s="256" t="s">
        <v>2780</v>
      </c>
      <c r="H90" s="256" t="s">
        <v>2781</v>
      </c>
      <c r="I90" s="256" t="s">
        <v>3133</v>
      </c>
    </row>
    <row r="91" spans="1:9">
      <c r="A91" s="256" t="s">
        <v>3134</v>
      </c>
      <c r="B91" s="256" t="s">
        <v>3135</v>
      </c>
      <c r="C91" s="256" t="s">
        <v>3136</v>
      </c>
      <c r="D91" s="256" t="s">
        <v>2862</v>
      </c>
      <c r="E91" s="433">
        <v>83104</v>
      </c>
      <c r="F91" s="256" t="s">
        <v>3137</v>
      </c>
      <c r="G91" s="256" t="s">
        <v>2936</v>
      </c>
      <c r="H91" s="256" t="s">
        <v>2937</v>
      </c>
      <c r="I91" s="256" t="s">
        <v>3138</v>
      </c>
    </row>
    <row r="92" spans="1:9">
      <c r="A92" s="256" t="s">
        <v>3139</v>
      </c>
      <c r="B92" s="256" t="s">
        <v>3140</v>
      </c>
      <c r="C92" s="256" t="s">
        <v>3141</v>
      </c>
      <c r="D92" s="256" t="s">
        <v>91</v>
      </c>
      <c r="E92" s="433">
        <v>83151</v>
      </c>
      <c r="F92" s="256" t="s">
        <v>3142</v>
      </c>
      <c r="G92" s="256" t="s">
        <v>2732</v>
      </c>
      <c r="H92" s="256" t="s">
        <v>2733</v>
      </c>
      <c r="I92" s="256" t="s">
        <v>3143</v>
      </c>
    </row>
    <row r="93" spans="1:9">
      <c r="A93" s="256" t="s">
        <v>3144</v>
      </c>
      <c r="B93" s="256" t="s">
        <v>3145</v>
      </c>
      <c r="C93" s="256" t="s">
        <v>3146</v>
      </c>
      <c r="D93" s="256" t="s">
        <v>2792</v>
      </c>
      <c r="E93" s="433">
        <v>84105</v>
      </c>
      <c r="F93" s="256" t="s">
        <v>3147</v>
      </c>
      <c r="G93" s="256" t="s">
        <v>2732</v>
      </c>
      <c r="H93" s="256" t="s">
        <v>2733</v>
      </c>
      <c r="I93" s="256" t="s">
        <v>3148</v>
      </c>
    </row>
    <row r="94" spans="1:9">
      <c r="A94" s="256" t="s">
        <v>3149</v>
      </c>
      <c r="B94" s="256" t="s">
        <v>3150</v>
      </c>
      <c r="C94" s="256" t="s">
        <v>3151</v>
      </c>
      <c r="D94" s="256" t="s">
        <v>3152</v>
      </c>
      <c r="E94" s="433">
        <v>4951</v>
      </c>
      <c r="F94" s="256" t="s">
        <v>3153</v>
      </c>
      <c r="G94" s="256" t="s">
        <v>2732</v>
      </c>
      <c r="H94" s="256" t="s">
        <v>2733</v>
      </c>
      <c r="I94" s="256" t="s">
        <v>3154</v>
      </c>
    </row>
    <row r="95" spans="1:9">
      <c r="A95" s="256" t="s">
        <v>3155</v>
      </c>
      <c r="B95" s="256" t="s">
        <v>3156</v>
      </c>
      <c r="C95" s="256" t="s">
        <v>3157</v>
      </c>
      <c r="D95" s="256" t="s">
        <v>91</v>
      </c>
      <c r="E95" s="433">
        <v>81109</v>
      </c>
      <c r="F95" s="256" t="s">
        <v>3158</v>
      </c>
      <c r="G95" s="256" t="s">
        <v>2824</v>
      </c>
      <c r="H95" s="256" t="s">
        <v>2725</v>
      </c>
      <c r="I95" s="256" t="s">
        <v>3097</v>
      </c>
    </row>
    <row r="96" spans="1:9">
      <c r="A96" s="256" t="s">
        <v>3159</v>
      </c>
      <c r="B96" s="256" t="s">
        <v>3160</v>
      </c>
      <c r="C96" s="256" t="s">
        <v>3161</v>
      </c>
      <c r="D96" s="256" t="s">
        <v>3162</v>
      </c>
      <c r="E96" s="433">
        <v>93532</v>
      </c>
      <c r="F96" s="256" t="s">
        <v>3163</v>
      </c>
      <c r="G96" s="256" t="s">
        <v>2732</v>
      </c>
      <c r="H96" s="256" t="s">
        <v>2733</v>
      </c>
      <c r="I96" s="256" t="s">
        <v>3164</v>
      </c>
    </row>
    <row r="97" spans="1:9">
      <c r="A97" s="256" t="s">
        <v>3165</v>
      </c>
      <c r="B97" s="256" t="s">
        <v>3166</v>
      </c>
      <c r="C97" s="256" t="s">
        <v>3167</v>
      </c>
      <c r="D97" s="256" t="s">
        <v>97</v>
      </c>
      <c r="E97" s="433">
        <v>4001</v>
      </c>
      <c r="F97" s="256" t="s">
        <v>3168</v>
      </c>
      <c r="G97" s="256" t="s">
        <v>2761</v>
      </c>
      <c r="H97" s="256" t="s">
        <v>2762</v>
      </c>
      <c r="I97" s="256" t="s">
        <v>3169</v>
      </c>
    </row>
    <row r="98" spans="1:9">
      <c r="A98" s="256" t="s">
        <v>3170</v>
      </c>
      <c r="B98" s="256" t="s">
        <v>3171</v>
      </c>
      <c r="C98" s="256" t="s">
        <v>3172</v>
      </c>
      <c r="D98" s="256" t="s">
        <v>100</v>
      </c>
      <c r="E98" s="433">
        <v>3601</v>
      </c>
      <c r="F98" s="256" t="s">
        <v>3173</v>
      </c>
      <c r="G98" s="256" t="s">
        <v>2824</v>
      </c>
      <c r="H98" s="256" t="s">
        <v>2725</v>
      </c>
      <c r="I98" s="256" t="s">
        <v>3174</v>
      </c>
    </row>
    <row r="99" spans="1:9">
      <c r="A99" s="256" t="s">
        <v>3175</v>
      </c>
      <c r="B99" s="256" t="s">
        <v>3176</v>
      </c>
      <c r="C99" s="256" t="s">
        <v>3177</v>
      </c>
      <c r="D99" s="256" t="s">
        <v>3178</v>
      </c>
      <c r="E99" s="433">
        <v>90613</v>
      </c>
      <c r="F99" s="256" t="s">
        <v>3179</v>
      </c>
      <c r="G99" s="256" t="s">
        <v>2724</v>
      </c>
      <c r="H99" s="256" t="s">
        <v>2835</v>
      </c>
      <c r="I99" s="256" t="s">
        <v>3180</v>
      </c>
    </row>
    <row r="100" spans="1:9">
      <c r="A100" s="256" t="s">
        <v>3181</v>
      </c>
      <c r="B100" s="256" t="s">
        <v>3182</v>
      </c>
      <c r="C100" s="256" t="s">
        <v>3183</v>
      </c>
      <c r="D100" s="256" t="s">
        <v>2982</v>
      </c>
      <c r="E100" s="433">
        <v>81107</v>
      </c>
      <c r="F100" s="256" t="s">
        <v>3184</v>
      </c>
      <c r="G100" s="256" t="s">
        <v>2732</v>
      </c>
      <c r="H100" s="256" t="s">
        <v>2733</v>
      </c>
      <c r="I100" s="256" t="s">
        <v>3185</v>
      </c>
    </row>
    <row r="101" spans="1:9">
      <c r="A101" s="256" t="s">
        <v>3186</v>
      </c>
      <c r="B101" s="256" t="s">
        <v>3187</v>
      </c>
      <c r="C101" s="256" t="s">
        <v>3188</v>
      </c>
      <c r="D101" s="256" t="s">
        <v>2772</v>
      </c>
      <c r="E101" s="433">
        <v>85101</v>
      </c>
      <c r="F101" s="256" t="s">
        <v>3189</v>
      </c>
      <c r="G101" s="256" t="s">
        <v>2761</v>
      </c>
      <c r="H101" s="256" t="s">
        <v>2762</v>
      </c>
      <c r="I101" s="256" t="s">
        <v>3190</v>
      </c>
    </row>
    <row r="102" spans="1:9">
      <c r="A102" s="256" t="s">
        <v>3191</v>
      </c>
      <c r="B102" s="256" t="s">
        <v>3192</v>
      </c>
      <c r="C102" s="256" t="s">
        <v>3193</v>
      </c>
      <c r="D102" s="256" t="s">
        <v>3194</v>
      </c>
      <c r="E102" s="433">
        <v>96601</v>
      </c>
      <c r="F102" s="256" t="s">
        <v>3195</v>
      </c>
      <c r="G102" s="256" t="s">
        <v>2732</v>
      </c>
      <c r="H102" s="256" t="s">
        <v>3196</v>
      </c>
      <c r="I102" s="256" t="s">
        <v>3197</v>
      </c>
    </row>
    <row r="103" spans="1:9">
      <c r="A103" s="256" t="s">
        <v>3198</v>
      </c>
      <c r="B103" s="256" t="s">
        <v>3199</v>
      </c>
      <c r="C103" s="256" t="s">
        <v>3200</v>
      </c>
      <c r="D103" s="256" t="s">
        <v>3201</v>
      </c>
      <c r="E103" s="433">
        <v>98004</v>
      </c>
      <c r="F103" s="256" t="s">
        <v>3202</v>
      </c>
      <c r="G103" s="256" t="s">
        <v>2724</v>
      </c>
      <c r="H103" s="256" t="s">
        <v>2835</v>
      </c>
      <c r="I103" s="256" t="s">
        <v>3203</v>
      </c>
    </row>
    <row r="104" spans="1:9">
      <c r="A104" s="256" t="s">
        <v>3204</v>
      </c>
      <c r="B104" s="256" t="s">
        <v>3205</v>
      </c>
      <c r="C104" s="256" t="s">
        <v>3206</v>
      </c>
      <c r="D104" s="256" t="s">
        <v>3207</v>
      </c>
      <c r="E104" s="433">
        <v>3484</v>
      </c>
      <c r="F104" s="256" t="s">
        <v>3208</v>
      </c>
      <c r="G104" s="256" t="s">
        <v>2732</v>
      </c>
      <c r="H104" s="256" t="s">
        <v>2733</v>
      </c>
      <c r="I104" s="256" t="s">
        <v>3209</v>
      </c>
    </row>
    <row r="105" spans="1:9">
      <c r="A105" s="256" t="s">
        <v>3210</v>
      </c>
      <c r="B105" s="256" t="s">
        <v>3205</v>
      </c>
      <c r="C105" s="256" t="s">
        <v>3206</v>
      </c>
      <c r="D105" s="256" t="s">
        <v>3207</v>
      </c>
      <c r="E105" s="433">
        <v>3484</v>
      </c>
      <c r="F105" s="256" t="s">
        <v>3208</v>
      </c>
      <c r="G105" s="256" t="s">
        <v>2936</v>
      </c>
      <c r="H105" s="256" t="s">
        <v>2937</v>
      </c>
      <c r="I105" s="256" t="s">
        <v>3211</v>
      </c>
    </row>
    <row r="106" spans="1:9">
      <c r="A106" s="256" t="s">
        <v>3212</v>
      </c>
      <c r="B106" s="256" t="s">
        <v>3213</v>
      </c>
      <c r="C106" s="256" t="s">
        <v>3214</v>
      </c>
      <c r="D106" s="256" t="s">
        <v>98</v>
      </c>
      <c r="E106" s="433">
        <v>8001</v>
      </c>
      <c r="F106" s="256" t="s">
        <v>3215</v>
      </c>
      <c r="G106" s="256" t="s">
        <v>2936</v>
      </c>
      <c r="H106" s="256" t="s">
        <v>2937</v>
      </c>
      <c r="I106" s="256" t="s">
        <v>3216</v>
      </c>
    </row>
    <row r="107" spans="1:9">
      <c r="A107" s="256" t="s">
        <v>3217</v>
      </c>
      <c r="B107" s="256" t="s">
        <v>3218</v>
      </c>
      <c r="C107" s="256" t="s">
        <v>3219</v>
      </c>
      <c r="D107" s="256" t="s">
        <v>3220</v>
      </c>
      <c r="E107" s="433">
        <v>4918</v>
      </c>
      <c r="F107" s="256" t="s">
        <v>3221</v>
      </c>
      <c r="G107" s="256" t="s">
        <v>2724</v>
      </c>
      <c r="H107" s="256" t="s">
        <v>2835</v>
      </c>
      <c r="I107" s="256" t="s">
        <v>3222</v>
      </c>
    </row>
    <row r="108" spans="1:9">
      <c r="A108" s="256" t="s">
        <v>3223</v>
      </c>
      <c r="B108" s="256" t="s">
        <v>3218</v>
      </c>
      <c r="C108" s="256" t="s">
        <v>3219</v>
      </c>
      <c r="D108" s="256" t="s">
        <v>3220</v>
      </c>
      <c r="E108" s="433">
        <v>4918</v>
      </c>
      <c r="F108" s="256" t="s">
        <v>3221</v>
      </c>
      <c r="G108" s="256" t="s">
        <v>2724</v>
      </c>
      <c r="H108" s="256" t="s">
        <v>2812</v>
      </c>
      <c r="I108" s="256" t="s">
        <v>3138</v>
      </c>
    </row>
    <row r="109" spans="1:9">
      <c r="A109" s="256" t="s">
        <v>3224</v>
      </c>
      <c r="B109" s="256" t="s">
        <v>3225</v>
      </c>
      <c r="C109" s="256" t="s">
        <v>3226</v>
      </c>
      <c r="D109" s="256" t="s">
        <v>99</v>
      </c>
      <c r="E109" s="433">
        <v>94901</v>
      </c>
      <c r="F109" s="256" t="s">
        <v>3227</v>
      </c>
      <c r="G109" s="256" t="s">
        <v>2732</v>
      </c>
      <c r="H109" s="256" t="s">
        <v>2733</v>
      </c>
      <c r="I109" s="256" t="s">
        <v>3228</v>
      </c>
    </row>
    <row r="110" spans="1:9">
      <c r="A110" s="256" t="s">
        <v>3229</v>
      </c>
      <c r="B110" s="256" t="s">
        <v>3230</v>
      </c>
      <c r="C110" s="256" t="s">
        <v>3231</v>
      </c>
      <c r="D110" s="256" t="s">
        <v>2888</v>
      </c>
      <c r="E110" s="433">
        <v>2001</v>
      </c>
      <c r="F110" s="256" t="s">
        <v>3232</v>
      </c>
      <c r="G110" s="256" t="s">
        <v>2732</v>
      </c>
      <c r="H110" s="256" t="s">
        <v>2733</v>
      </c>
      <c r="I110" s="256" t="s">
        <v>3233</v>
      </c>
    </row>
    <row r="111" spans="1:9">
      <c r="A111" s="256" t="s">
        <v>3234</v>
      </c>
      <c r="B111" s="256" t="s">
        <v>3235</v>
      </c>
      <c r="C111" s="256" t="s">
        <v>3236</v>
      </c>
      <c r="D111" s="256" t="s">
        <v>3237</v>
      </c>
      <c r="E111" s="433">
        <v>7652</v>
      </c>
      <c r="F111" s="256" t="s">
        <v>3238</v>
      </c>
      <c r="G111" s="256" t="s">
        <v>2724</v>
      </c>
      <c r="H111" s="256" t="s">
        <v>2762</v>
      </c>
      <c r="I111" s="256" t="s">
        <v>3239</v>
      </c>
    </row>
    <row r="112" spans="1:9">
      <c r="A112" s="256" t="s">
        <v>3240</v>
      </c>
      <c r="B112" s="256" t="s">
        <v>3241</v>
      </c>
      <c r="C112" s="256" t="s">
        <v>3242</v>
      </c>
      <c r="D112" s="256" t="s">
        <v>3243</v>
      </c>
      <c r="E112" s="433">
        <v>7683</v>
      </c>
      <c r="F112" s="256" t="s">
        <v>3244</v>
      </c>
      <c r="G112" s="256" t="s">
        <v>2936</v>
      </c>
      <c r="H112" s="256" t="s">
        <v>2937</v>
      </c>
      <c r="I112" s="256" t="s">
        <v>3245</v>
      </c>
    </row>
    <row r="113" spans="1:9">
      <c r="A113" s="256" t="s">
        <v>3246</v>
      </c>
      <c r="B113" s="256" t="s">
        <v>3247</v>
      </c>
      <c r="C113" s="256" t="s">
        <v>3248</v>
      </c>
      <c r="D113" s="256" t="s">
        <v>3249</v>
      </c>
      <c r="E113" s="433">
        <v>4405</v>
      </c>
      <c r="F113" s="256" t="s">
        <v>2161</v>
      </c>
      <c r="G113" s="256" t="s">
        <v>2761</v>
      </c>
      <c r="H113" s="256" t="s">
        <v>2762</v>
      </c>
      <c r="I113" s="256" t="s">
        <v>3250</v>
      </c>
    </row>
    <row r="114" spans="1:9">
      <c r="A114" s="256" t="s">
        <v>3251</v>
      </c>
      <c r="B114" s="256" t="s">
        <v>3252</v>
      </c>
      <c r="C114" s="256" t="s">
        <v>3253</v>
      </c>
      <c r="D114" s="256" t="s">
        <v>3254</v>
      </c>
      <c r="E114" s="433">
        <v>7682</v>
      </c>
      <c r="F114" s="256" t="s">
        <v>3255</v>
      </c>
      <c r="G114" s="256" t="s">
        <v>2724</v>
      </c>
      <c r="H114" s="256" t="s">
        <v>2835</v>
      </c>
      <c r="I114" s="256" t="s">
        <v>3256</v>
      </c>
    </row>
    <row r="115" spans="1:9">
      <c r="A115" s="256" t="s">
        <v>3257</v>
      </c>
      <c r="B115" s="256" t="s">
        <v>3258</v>
      </c>
      <c r="C115" s="256" t="s">
        <v>3259</v>
      </c>
      <c r="D115" s="256" t="s">
        <v>95</v>
      </c>
      <c r="E115" s="433">
        <v>92101</v>
      </c>
      <c r="F115" s="256" t="s">
        <v>3260</v>
      </c>
      <c r="G115" s="256" t="s">
        <v>2732</v>
      </c>
      <c r="H115" s="256" t="s">
        <v>2733</v>
      </c>
      <c r="I115" s="256" t="s">
        <v>3261</v>
      </c>
    </row>
    <row r="116" spans="1:9">
      <c r="A116" s="256" t="s">
        <v>3262</v>
      </c>
      <c r="B116" s="256" t="s">
        <v>3263</v>
      </c>
      <c r="C116" s="256" t="s">
        <v>3264</v>
      </c>
      <c r="D116" s="256" t="s">
        <v>3265</v>
      </c>
      <c r="E116" s="433">
        <v>97405</v>
      </c>
      <c r="F116" s="256" t="s">
        <v>3266</v>
      </c>
      <c r="G116" s="256" t="s">
        <v>2732</v>
      </c>
      <c r="H116" s="256" t="s">
        <v>2733</v>
      </c>
      <c r="I116" s="256" t="s">
        <v>3267</v>
      </c>
    </row>
    <row r="117" spans="1:9">
      <c r="A117" s="256" t="s">
        <v>3268</v>
      </c>
      <c r="B117" s="256" t="s">
        <v>3269</v>
      </c>
      <c r="C117" s="256" t="s">
        <v>3270</v>
      </c>
      <c r="D117" s="256" t="s">
        <v>91</v>
      </c>
      <c r="E117" s="433">
        <v>81109</v>
      </c>
      <c r="F117" s="256" t="s">
        <v>3271</v>
      </c>
      <c r="G117" s="256" t="s">
        <v>2732</v>
      </c>
      <c r="H117" s="256" t="s">
        <v>2733</v>
      </c>
      <c r="I117" s="256" t="s">
        <v>3272</v>
      </c>
    </row>
    <row r="118" spans="1:9">
      <c r="A118" s="256" t="s">
        <v>3273</v>
      </c>
      <c r="B118" s="256" t="s">
        <v>3274</v>
      </c>
      <c r="C118" s="256" t="s">
        <v>3275</v>
      </c>
      <c r="D118" s="256" t="s">
        <v>609</v>
      </c>
      <c r="E118" s="433">
        <v>96001</v>
      </c>
      <c r="F118" s="256" t="s">
        <v>3276</v>
      </c>
      <c r="G118" s="256" t="s">
        <v>2724</v>
      </c>
      <c r="H118" s="256" t="s">
        <v>2762</v>
      </c>
      <c r="I118" s="256" t="s">
        <v>3277</v>
      </c>
    </row>
    <row r="119" spans="1:9">
      <c r="A119" s="256" t="s">
        <v>3278</v>
      </c>
      <c r="B119" s="256" t="s">
        <v>3279</v>
      </c>
      <c r="C119" s="256" t="s">
        <v>3280</v>
      </c>
      <c r="D119" s="256" t="s">
        <v>3243</v>
      </c>
      <c r="E119" s="433">
        <v>7683</v>
      </c>
      <c r="F119" s="256" t="s">
        <v>3281</v>
      </c>
      <c r="G119" s="256" t="s">
        <v>2936</v>
      </c>
      <c r="H119" s="256" t="s">
        <v>2937</v>
      </c>
      <c r="I119" s="256" t="s">
        <v>3282</v>
      </c>
    </row>
    <row r="120" spans="1:9">
      <c r="A120" s="256" t="s">
        <v>3283</v>
      </c>
      <c r="B120" s="256" t="s">
        <v>3284</v>
      </c>
      <c r="C120" s="256" t="s">
        <v>3285</v>
      </c>
      <c r="D120" s="256" t="s">
        <v>2722</v>
      </c>
      <c r="E120" s="433">
        <v>92522</v>
      </c>
      <c r="F120" s="256" t="s">
        <v>3286</v>
      </c>
      <c r="G120" s="256" t="s">
        <v>2761</v>
      </c>
      <c r="H120" s="256" t="s">
        <v>2762</v>
      </c>
      <c r="I120" s="256" t="s">
        <v>3287</v>
      </c>
    </row>
    <row r="121" spans="1:9">
      <c r="A121" s="256" t="s">
        <v>3288</v>
      </c>
      <c r="B121" s="256" t="s">
        <v>3289</v>
      </c>
      <c r="C121" s="256" t="s">
        <v>3290</v>
      </c>
      <c r="D121" s="256" t="s">
        <v>3291</v>
      </c>
      <c r="E121" s="433">
        <v>3608</v>
      </c>
      <c r="F121" s="256" t="s">
        <v>3292</v>
      </c>
      <c r="G121" s="256" t="s">
        <v>2724</v>
      </c>
      <c r="H121" s="256" t="s">
        <v>2835</v>
      </c>
      <c r="I121" s="256" t="s">
        <v>3293</v>
      </c>
    </row>
    <row r="122" spans="1:9">
      <c r="A122" s="256" t="s">
        <v>3294</v>
      </c>
      <c r="B122" s="256" t="s">
        <v>3295</v>
      </c>
      <c r="C122" s="256" t="s">
        <v>3296</v>
      </c>
      <c r="D122" s="256" t="s">
        <v>3297</v>
      </c>
      <c r="E122" s="433">
        <v>9301</v>
      </c>
      <c r="F122" s="256" t="s">
        <v>3298</v>
      </c>
      <c r="G122" s="256" t="s">
        <v>2732</v>
      </c>
      <c r="H122" s="256" t="s">
        <v>2733</v>
      </c>
      <c r="I122" s="256" t="s">
        <v>3299</v>
      </c>
    </row>
    <row r="123" spans="1:9">
      <c r="A123" s="256" t="s">
        <v>3300</v>
      </c>
      <c r="B123" s="256" t="s">
        <v>3301</v>
      </c>
      <c r="C123" s="256" t="s">
        <v>3302</v>
      </c>
      <c r="D123" s="256" t="s">
        <v>2416</v>
      </c>
      <c r="E123" s="433">
        <v>8006</v>
      </c>
      <c r="F123" s="256" t="s">
        <v>3303</v>
      </c>
      <c r="G123" s="256" t="s">
        <v>2761</v>
      </c>
      <c r="H123" s="256" t="s">
        <v>2762</v>
      </c>
      <c r="I123" s="256" t="s">
        <v>3304</v>
      </c>
    </row>
    <row r="124" spans="1:9">
      <c r="A124" s="256" t="s">
        <v>3305</v>
      </c>
      <c r="B124" s="256" t="s">
        <v>3306</v>
      </c>
      <c r="C124" s="256" t="s">
        <v>3307</v>
      </c>
      <c r="D124" s="256" t="s">
        <v>3308</v>
      </c>
      <c r="E124" s="433">
        <v>90901</v>
      </c>
      <c r="F124" s="256" t="s">
        <v>3309</v>
      </c>
      <c r="G124" s="256" t="s">
        <v>2761</v>
      </c>
      <c r="H124" s="256" t="s">
        <v>2725</v>
      </c>
      <c r="I124" s="256" t="s">
        <v>3310</v>
      </c>
    </row>
    <row r="125" spans="1:9">
      <c r="A125" s="256" t="s">
        <v>3311</v>
      </c>
      <c r="B125" s="256" t="s">
        <v>3306</v>
      </c>
      <c r="C125" s="256" t="s">
        <v>3307</v>
      </c>
      <c r="D125" s="256" t="s">
        <v>3308</v>
      </c>
      <c r="E125" s="433">
        <v>90901</v>
      </c>
      <c r="F125" s="256" t="s">
        <v>3309</v>
      </c>
      <c r="G125" s="256" t="s">
        <v>2761</v>
      </c>
      <c r="H125" s="256" t="s">
        <v>2994</v>
      </c>
      <c r="I125" s="256" t="s">
        <v>3310</v>
      </c>
    </row>
    <row r="126" spans="1:9">
      <c r="A126" s="256" t="s">
        <v>3312</v>
      </c>
      <c r="B126" s="256" t="s">
        <v>3306</v>
      </c>
      <c r="C126" s="256" t="s">
        <v>3307</v>
      </c>
      <c r="D126" s="256" t="s">
        <v>3308</v>
      </c>
      <c r="E126" s="433">
        <v>90901</v>
      </c>
      <c r="F126" s="256" t="s">
        <v>3309</v>
      </c>
      <c r="G126" s="256" t="s">
        <v>2761</v>
      </c>
      <c r="H126" s="256" t="s">
        <v>2762</v>
      </c>
      <c r="I126" s="256" t="s">
        <v>3313</v>
      </c>
    </row>
    <row r="127" spans="1:9">
      <c r="A127" s="256" t="s">
        <v>3314</v>
      </c>
      <c r="B127" s="256" t="s">
        <v>3315</v>
      </c>
      <c r="C127" s="256" t="s">
        <v>3316</v>
      </c>
      <c r="D127" s="256" t="s">
        <v>2982</v>
      </c>
      <c r="E127" s="433">
        <v>81101</v>
      </c>
      <c r="F127" s="256" t="s">
        <v>3317</v>
      </c>
      <c r="G127" s="256" t="s">
        <v>2761</v>
      </c>
      <c r="H127" s="256" t="s">
        <v>2762</v>
      </c>
      <c r="I127" s="256" t="s">
        <v>3318</v>
      </c>
    </row>
    <row r="128" spans="1:9">
      <c r="A128" s="256" t="s">
        <v>3319</v>
      </c>
      <c r="B128" s="256" t="s">
        <v>3320</v>
      </c>
      <c r="C128" s="256" t="s">
        <v>3321</v>
      </c>
      <c r="D128" s="256" t="s">
        <v>96</v>
      </c>
      <c r="E128" s="433">
        <v>91708</v>
      </c>
      <c r="F128" s="256" t="s">
        <v>3322</v>
      </c>
      <c r="G128" s="256" t="s">
        <v>2724</v>
      </c>
      <c r="H128" s="256" t="s">
        <v>2725</v>
      </c>
      <c r="I128" s="256" t="s">
        <v>3085</v>
      </c>
    </row>
    <row r="129" spans="1:9">
      <c r="A129" s="256" t="s">
        <v>3319</v>
      </c>
      <c r="B129" s="256" t="s">
        <v>3320</v>
      </c>
      <c r="C129" s="256" t="s">
        <v>3321</v>
      </c>
      <c r="D129" s="256" t="s">
        <v>96</v>
      </c>
      <c r="E129" s="433">
        <v>91708</v>
      </c>
      <c r="F129" s="256" t="s">
        <v>3322</v>
      </c>
      <c r="G129" s="256" t="s">
        <v>2794</v>
      </c>
      <c r="H129" s="256" t="s">
        <v>2725</v>
      </c>
      <c r="I129" s="256" t="s">
        <v>3323</v>
      </c>
    </row>
    <row r="130" spans="1:9">
      <c r="A130" s="256" t="s">
        <v>3324</v>
      </c>
      <c r="B130" s="256" t="s">
        <v>3325</v>
      </c>
      <c r="C130" s="256" t="s">
        <v>3326</v>
      </c>
      <c r="D130" s="256" t="s">
        <v>3327</v>
      </c>
      <c r="E130" s="433">
        <v>3401</v>
      </c>
      <c r="F130" s="256" t="s">
        <v>3328</v>
      </c>
      <c r="G130" s="256" t="s">
        <v>2936</v>
      </c>
      <c r="H130" s="256" t="s">
        <v>2937</v>
      </c>
      <c r="I130" s="256" t="s">
        <v>3329</v>
      </c>
    </row>
    <row r="131" spans="1:9">
      <c r="A131" s="256" t="s">
        <v>3330</v>
      </c>
      <c r="B131" s="256" t="s">
        <v>3331</v>
      </c>
      <c r="C131" s="256" t="s">
        <v>3332</v>
      </c>
      <c r="D131" s="256" t="s">
        <v>2960</v>
      </c>
      <c r="E131" s="433">
        <v>11000</v>
      </c>
      <c r="F131" s="256" t="s">
        <v>3333</v>
      </c>
      <c r="G131" s="256" t="s">
        <v>2780</v>
      </c>
      <c r="H131" s="256" t="s">
        <v>2847</v>
      </c>
      <c r="I131" s="256" t="s">
        <v>3334</v>
      </c>
    </row>
    <row r="132" spans="1:9">
      <c r="A132" s="256" t="s">
        <v>3335</v>
      </c>
      <c r="B132" s="256" t="s">
        <v>3331</v>
      </c>
      <c r="C132" s="256" t="s">
        <v>3332</v>
      </c>
      <c r="D132" s="256" t="s">
        <v>2960</v>
      </c>
      <c r="E132" s="433">
        <v>11000</v>
      </c>
      <c r="F132" s="256" t="s">
        <v>3333</v>
      </c>
      <c r="G132" s="256" t="s">
        <v>2732</v>
      </c>
      <c r="H132" s="256" t="s">
        <v>2733</v>
      </c>
      <c r="I132" s="256" t="s">
        <v>3336</v>
      </c>
    </row>
    <row r="133" spans="1:9">
      <c r="A133" s="256" t="s">
        <v>3337</v>
      </c>
      <c r="B133" s="256" t="s">
        <v>3338</v>
      </c>
      <c r="C133" s="256" t="s">
        <v>3339</v>
      </c>
      <c r="D133" s="256" t="s">
        <v>3340</v>
      </c>
      <c r="E133" s="433">
        <v>95178</v>
      </c>
      <c r="F133" s="256" t="s">
        <v>3341</v>
      </c>
      <c r="G133" s="256" t="s">
        <v>2732</v>
      </c>
      <c r="H133" s="256" t="s">
        <v>2733</v>
      </c>
      <c r="I133" s="256" t="s">
        <v>3342</v>
      </c>
    </row>
    <row r="134" spans="1:9">
      <c r="A134" s="256" t="s">
        <v>3343</v>
      </c>
      <c r="B134" s="256" t="s">
        <v>3344</v>
      </c>
      <c r="C134" s="256" t="s">
        <v>3345</v>
      </c>
      <c r="D134" s="256" t="s">
        <v>579</v>
      </c>
      <c r="E134" s="433">
        <v>91101</v>
      </c>
      <c r="F134" s="256" t="s">
        <v>3346</v>
      </c>
      <c r="G134" s="256" t="s">
        <v>2794</v>
      </c>
      <c r="H134" s="256" t="s">
        <v>2994</v>
      </c>
      <c r="I134" s="256" t="s">
        <v>3347</v>
      </c>
    </row>
    <row r="135" spans="1:9">
      <c r="A135" s="256" t="s">
        <v>3348</v>
      </c>
      <c r="B135" s="256" t="s">
        <v>3349</v>
      </c>
      <c r="C135" s="256" t="s">
        <v>3350</v>
      </c>
      <c r="D135" s="256" t="s">
        <v>91</v>
      </c>
      <c r="E135" s="433">
        <v>81109</v>
      </c>
      <c r="F135" s="256" t="s">
        <v>3271</v>
      </c>
      <c r="G135" s="256" t="s">
        <v>2780</v>
      </c>
      <c r="H135" s="256" t="s">
        <v>2781</v>
      </c>
      <c r="I135" s="256" t="s">
        <v>3351</v>
      </c>
    </row>
    <row r="136" spans="1:9">
      <c r="A136" s="256" t="s">
        <v>3352</v>
      </c>
      <c r="B136" s="256" t="s">
        <v>3349</v>
      </c>
      <c r="C136" s="256" t="s">
        <v>3350</v>
      </c>
      <c r="D136" s="256" t="s">
        <v>91</v>
      </c>
      <c r="E136" s="433">
        <v>81109</v>
      </c>
      <c r="F136" s="256" t="s">
        <v>3271</v>
      </c>
      <c r="G136" s="256" t="s">
        <v>2780</v>
      </c>
      <c r="H136" s="256" t="s">
        <v>2847</v>
      </c>
      <c r="I136" s="256" t="s">
        <v>3353</v>
      </c>
    </row>
    <row r="137" spans="1:9">
      <c r="A137" s="256" t="s">
        <v>3354</v>
      </c>
      <c r="B137" s="256" t="s">
        <v>3349</v>
      </c>
      <c r="C137" s="256" t="s">
        <v>3350</v>
      </c>
      <c r="D137" s="256" t="s">
        <v>91</v>
      </c>
      <c r="E137" s="433">
        <v>81109</v>
      </c>
      <c r="F137" s="256" t="s">
        <v>3271</v>
      </c>
      <c r="G137" s="256" t="s">
        <v>2732</v>
      </c>
      <c r="H137" s="256" t="s">
        <v>2733</v>
      </c>
      <c r="I137" s="256" t="s">
        <v>3355</v>
      </c>
    </row>
    <row r="138" spans="1:9">
      <c r="A138" s="256" t="s">
        <v>3356</v>
      </c>
      <c r="B138" s="256" t="s">
        <v>3357</v>
      </c>
      <c r="C138" s="256" t="s">
        <v>3358</v>
      </c>
      <c r="D138" s="256" t="s">
        <v>91</v>
      </c>
      <c r="E138" s="433">
        <v>83104</v>
      </c>
      <c r="F138" s="256" t="s">
        <v>3359</v>
      </c>
      <c r="G138" s="256" t="s">
        <v>2761</v>
      </c>
      <c r="H138" s="256" t="s">
        <v>2762</v>
      </c>
      <c r="I138" s="256" t="s">
        <v>3360</v>
      </c>
    </row>
    <row r="139" spans="1:9">
      <c r="A139" s="256" t="s">
        <v>3361</v>
      </c>
      <c r="B139" s="256" t="s">
        <v>3362</v>
      </c>
      <c r="C139" s="256" t="s">
        <v>3363</v>
      </c>
      <c r="D139" s="256" t="s">
        <v>3364</v>
      </c>
      <c r="E139" s="433">
        <v>94617</v>
      </c>
      <c r="F139" s="256" t="s">
        <v>3365</v>
      </c>
      <c r="G139" s="256" t="s">
        <v>2724</v>
      </c>
      <c r="H139" s="256" t="s">
        <v>2762</v>
      </c>
      <c r="I139" s="256" t="s">
        <v>3366</v>
      </c>
    </row>
    <row r="140" spans="1:9">
      <c r="A140" s="256" t="s">
        <v>3367</v>
      </c>
      <c r="B140" s="256" t="s">
        <v>3368</v>
      </c>
      <c r="C140" s="256" t="s">
        <v>3369</v>
      </c>
      <c r="D140" s="256" t="s">
        <v>3370</v>
      </c>
      <c r="E140" s="433">
        <v>93037</v>
      </c>
      <c r="F140" s="256" t="s">
        <v>3371</v>
      </c>
      <c r="G140" s="256" t="s">
        <v>2724</v>
      </c>
      <c r="H140" s="256" t="s">
        <v>2762</v>
      </c>
      <c r="I140" s="256" t="s">
        <v>3372</v>
      </c>
    </row>
    <row r="141" spans="1:9">
      <c r="A141" s="256" t="s">
        <v>3373</v>
      </c>
      <c r="B141" s="256" t="s">
        <v>3374</v>
      </c>
      <c r="C141" s="256" t="s">
        <v>3375</v>
      </c>
      <c r="D141" s="256" t="s">
        <v>3376</v>
      </c>
      <c r="E141" s="433">
        <v>1812</v>
      </c>
      <c r="F141" s="256" t="s">
        <v>2273</v>
      </c>
      <c r="G141" s="256" t="s">
        <v>2724</v>
      </c>
      <c r="H141" s="256" t="s">
        <v>2835</v>
      </c>
      <c r="I141" s="256" t="s">
        <v>3377</v>
      </c>
    </row>
    <row r="142" spans="1:9">
      <c r="A142" s="256" t="s">
        <v>3378</v>
      </c>
      <c r="B142" s="256" t="s">
        <v>3379</v>
      </c>
      <c r="C142" s="256" t="s">
        <v>3380</v>
      </c>
      <c r="D142" s="256" t="s">
        <v>3381</v>
      </c>
      <c r="E142" s="433">
        <v>94360</v>
      </c>
      <c r="F142" s="256" t="s">
        <v>3382</v>
      </c>
      <c r="G142" s="256" t="s">
        <v>2732</v>
      </c>
      <c r="H142" s="256" t="s">
        <v>2733</v>
      </c>
      <c r="I142" s="256" t="s">
        <v>3383</v>
      </c>
    </row>
    <row r="143" spans="1:9">
      <c r="A143" s="256" t="s">
        <v>3384</v>
      </c>
      <c r="B143" s="256" t="s">
        <v>3385</v>
      </c>
      <c r="C143" s="256" t="s">
        <v>3386</v>
      </c>
      <c r="D143" s="256" t="s">
        <v>2982</v>
      </c>
      <c r="E143" s="433">
        <v>81108</v>
      </c>
      <c r="F143" s="256" t="s">
        <v>3387</v>
      </c>
      <c r="G143" s="256" t="s">
        <v>2761</v>
      </c>
      <c r="H143" s="256" t="s">
        <v>2725</v>
      </c>
      <c r="I143" s="256" t="s">
        <v>3388</v>
      </c>
    </row>
    <row r="144" spans="1:9">
      <c r="A144" s="256" t="s">
        <v>3389</v>
      </c>
      <c r="B144" s="256" t="s">
        <v>3385</v>
      </c>
      <c r="C144" s="256" t="s">
        <v>3386</v>
      </c>
      <c r="D144" s="256" t="s">
        <v>2982</v>
      </c>
      <c r="E144" s="433">
        <v>81108</v>
      </c>
      <c r="F144" s="256" t="s">
        <v>3387</v>
      </c>
      <c r="G144" s="256" t="s">
        <v>2761</v>
      </c>
      <c r="H144" s="256" t="s">
        <v>2762</v>
      </c>
      <c r="I144" s="256" t="s">
        <v>3390</v>
      </c>
    </row>
    <row r="145" spans="1:9">
      <c r="A145" s="256" t="s">
        <v>3391</v>
      </c>
      <c r="B145" s="256" t="s">
        <v>3385</v>
      </c>
      <c r="C145" s="256" t="s">
        <v>3386</v>
      </c>
      <c r="D145" s="256" t="s">
        <v>2982</v>
      </c>
      <c r="E145" s="433">
        <v>81108</v>
      </c>
      <c r="F145" s="256" t="s">
        <v>3387</v>
      </c>
      <c r="G145" s="256" t="s">
        <v>2761</v>
      </c>
      <c r="H145" s="256" t="s">
        <v>2994</v>
      </c>
      <c r="I145" s="256" t="s">
        <v>3388</v>
      </c>
    </row>
    <row r="146" spans="1:9">
      <c r="A146" s="256" t="s">
        <v>3392</v>
      </c>
      <c r="B146" s="256" t="s">
        <v>3393</v>
      </c>
      <c r="C146" s="256" t="s">
        <v>3394</v>
      </c>
      <c r="D146" s="256" t="s">
        <v>101</v>
      </c>
      <c r="E146" s="433">
        <v>97405</v>
      </c>
      <c r="F146" s="256" t="s">
        <v>3395</v>
      </c>
      <c r="G146" s="256" t="s">
        <v>2732</v>
      </c>
      <c r="H146" s="256" t="s">
        <v>2733</v>
      </c>
      <c r="I146" s="256" t="s">
        <v>3396</v>
      </c>
    </row>
    <row r="147" spans="1:9">
      <c r="A147" s="256" t="s">
        <v>3397</v>
      </c>
      <c r="B147" s="256" t="s">
        <v>3398</v>
      </c>
      <c r="C147" s="256" t="s">
        <v>3399</v>
      </c>
      <c r="D147" s="256" t="s">
        <v>3400</v>
      </c>
      <c r="E147" s="433">
        <v>1701</v>
      </c>
      <c r="F147" s="256" t="s">
        <v>3401</v>
      </c>
      <c r="G147" s="256" t="s">
        <v>2724</v>
      </c>
      <c r="H147" s="256" t="s">
        <v>2762</v>
      </c>
      <c r="I147" s="256" t="s">
        <v>3402</v>
      </c>
    </row>
    <row r="148" spans="1:9">
      <c r="A148" s="256" t="s">
        <v>3397</v>
      </c>
      <c r="B148" s="256" t="s">
        <v>3398</v>
      </c>
      <c r="C148" s="256" t="s">
        <v>3399</v>
      </c>
      <c r="D148" s="256" t="s">
        <v>3400</v>
      </c>
      <c r="E148" s="433">
        <v>1701</v>
      </c>
      <c r="F148" s="256" t="s">
        <v>3401</v>
      </c>
      <c r="G148" s="256" t="s">
        <v>2761</v>
      </c>
      <c r="H148" s="256" t="s">
        <v>2762</v>
      </c>
      <c r="I148" s="256" t="s">
        <v>3403</v>
      </c>
    </row>
    <row r="149" spans="1:9">
      <c r="A149" s="256" t="s">
        <v>3404</v>
      </c>
      <c r="B149" s="256" t="s">
        <v>3405</v>
      </c>
      <c r="C149" s="256" t="s">
        <v>3406</v>
      </c>
      <c r="D149" s="256" t="s">
        <v>91</v>
      </c>
      <c r="E149" s="433">
        <v>81499</v>
      </c>
      <c r="F149" s="256" t="s">
        <v>3407</v>
      </c>
      <c r="G149" s="256" t="s">
        <v>2732</v>
      </c>
      <c r="H149" s="256" t="s">
        <v>2733</v>
      </c>
      <c r="I149" s="256" t="s">
        <v>3408</v>
      </c>
    </row>
    <row r="150" spans="1:9">
      <c r="A150" s="256" t="s">
        <v>3409</v>
      </c>
      <c r="B150" s="256" t="s">
        <v>3410</v>
      </c>
      <c r="C150" s="256" t="s">
        <v>3411</v>
      </c>
      <c r="D150" s="256" t="s">
        <v>91</v>
      </c>
      <c r="E150" s="433">
        <v>83151</v>
      </c>
      <c r="F150" s="256" t="s">
        <v>3142</v>
      </c>
      <c r="G150" s="256" t="s">
        <v>2732</v>
      </c>
      <c r="H150" s="256" t="s">
        <v>2733</v>
      </c>
      <c r="I150" s="256" t="s">
        <v>3412</v>
      </c>
    </row>
    <row r="151" spans="1:9">
      <c r="A151" s="256" t="s">
        <v>3413</v>
      </c>
      <c r="B151" s="256" t="s">
        <v>3414</v>
      </c>
      <c r="C151" s="256" t="s">
        <v>3415</v>
      </c>
      <c r="D151" s="256" t="s">
        <v>2754</v>
      </c>
      <c r="E151" s="433">
        <v>2601</v>
      </c>
      <c r="F151" s="256" t="s">
        <v>3416</v>
      </c>
      <c r="G151" s="256" t="s">
        <v>2724</v>
      </c>
      <c r="H151" s="256" t="s">
        <v>2762</v>
      </c>
      <c r="I151" s="256" t="s">
        <v>3417</v>
      </c>
    </row>
    <row r="152" spans="1:9">
      <c r="A152" s="256" t="s">
        <v>3418</v>
      </c>
      <c r="B152" s="256" t="s">
        <v>3419</v>
      </c>
      <c r="C152" s="256" t="s">
        <v>3420</v>
      </c>
      <c r="D152" s="256" t="s">
        <v>3005</v>
      </c>
      <c r="E152" s="433">
        <v>94001</v>
      </c>
      <c r="F152" s="256" t="s">
        <v>3421</v>
      </c>
      <c r="G152" s="256" t="s">
        <v>2732</v>
      </c>
      <c r="H152" s="256" t="s">
        <v>2733</v>
      </c>
      <c r="I152" s="256" t="s">
        <v>3422</v>
      </c>
    </row>
    <row r="153" spans="1:9">
      <c r="A153" s="256" t="s">
        <v>3423</v>
      </c>
      <c r="C153" s="256" t="s">
        <v>3424</v>
      </c>
      <c r="D153" s="256" t="s">
        <v>901</v>
      </c>
      <c r="E153" s="433">
        <v>3861</v>
      </c>
      <c r="F153" s="256" t="s">
        <v>3425</v>
      </c>
      <c r="G153" s="256" t="s">
        <v>2732</v>
      </c>
      <c r="H153" s="256" t="s">
        <v>2733</v>
      </c>
      <c r="I153" s="256" t="s">
        <v>3426</v>
      </c>
    </row>
    <row r="154" spans="1:9">
      <c r="A154" s="256" t="s">
        <v>3427</v>
      </c>
      <c r="B154" s="256" t="s">
        <v>3428</v>
      </c>
      <c r="C154" s="256" t="s">
        <v>3429</v>
      </c>
      <c r="D154" s="256" t="s">
        <v>3430</v>
      </c>
      <c r="E154" s="433">
        <v>7501</v>
      </c>
      <c r="F154" s="256" t="s">
        <v>3431</v>
      </c>
      <c r="G154" s="256" t="s">
        <v>2761</v>
      </c>
      <c r="H154" s="256" t="s">
        <v>2762</v>
      </c>
      <c r="I154" s="256" t="s">
        <v>3432</v>
      </c>
    </row>
    <row r="155" spans="1:9">
      <c r="A155" s="256" t="s">
        <v>3433</v>
      </c>
      <c r="B155" s="256" t="s">
        <v>3434</v>
      </c>
      <c r="C155" s="256" t="s">
        <v>3435</v>
      </c>
      <c r="D155" s="256" t="s">
        <v>2301</v>
      </c>
      <c r="E155" s="433">
        <v>98401</v>
      </c>
      <c r="F155" s="256" t="s">
        <v>3436</v>
      </c>
      <c r="G155" s="256" t="s">
        <v>2761</v>
      </c>
      <c r="H155" s="256" t="s">
        <v>2762</v>
      </c>
      <c r="I155" s="256" t="s">
        <v>3437</v>
      </c>
    </row>
    <row r="156" spans="1:9">
      <c r="A156" s="256" t="s">
        <v>3438</v>
      </c>
      <c r="B156" s="256" t="s">
        <v>3439</v>
      </c>
      <c r="C156" s="256" t="s">
        <v>3440</v>
      </c>
      <c r="D156" s="256" t="s">
        <v>3441</v>
      </c>
      <c r="E156" s="433">
        <v>4001</v>
      </c>
      <c r="F156" s="256" t="s">
        <v>3442</v>
      </c>
      <c r="G156" s="256" t="s">
        <v>2724</v>
      </c>
      <c r="H156" s="256" t="s">
        <v>2725</v>
      </c>
      <c r="I156" s="256" t="s">
        <v>2726</v>
      </c>
    </row>
    <row r="157" spans="1:9">
      <c r="A157" s="256" t="s">
        <v>3443</v>
      </c>
      <c r="B157" s="256" t="s">
        <v>3444</v>
      </c>
      <c r="C157" s="256" t="s">
        <v>3445</v>
      </c>
      <c r="D157" s="256" t="s">
        <v>3446</v>
      </c>
      <c r="E157" s="433">
        <v>8901</v>
      </c>
      <c r="F157" s="256" t="s">
        <v>947</v>
      </c>
      <c r="G157" s="256" t="s">
        <v>2724</v>
      </c>
      <c r="H157" s="256" t="s">
        <v>2812</v>
      </c>
      <c r="I157" s="256" t="s">
        <v>3447</v>
      </c>
    </row>
    <row r="158" spans="1:9">
      <c r="A158" s="256" t="s">
        <v>3448</v>
      </c>
      <c r="B158" s="256" t="s">
        <v>3444</v>
      </c>
      <c r="C158" s="256" t="s">
        <v>3445</v>
      </c>
      <c r="D158" s="256" t="s">
        <v>3446</v>
      </c>
      <c r="E158" s="433">
        <v>8901</v>
      </c>
      <c r="F158" s="256" t="s">
        <v>947</v>
      </c>
      <c r="G158" s="256" t="s">
        <v>2724</v>
      </c>
      <c r="H158" s="256" t="s">
        <v>2835</v>
      </c>
      <c r="I158" s="256" t="s">
        <v>3449</v>
      </c>
    </row>
    <row r="159" spans="1:9">
      <c r="A159" s="256" t="s">
        <v>3450</v>
      </c>
      <c r="B159" s="256" t="s">
        <v>3451</v>
      </c>
      <c r="C159" s="256" t="s">
        <v>3452</v>
      </c>
      <c r="D159" s="256" t="s">
        <v>3453</v>
      </c>
      <c r="E159" s="433">
        <v>96601</v>
      </c>
      <c r="F159" s="256" t="s">
        <v>3454</v>
      </c>
      <c r="G159" s="256" t="s">
        <v>2724</v>
      </c>
      <c r="H159" s="256" t="s">
        <v>2835</v>
      </c>
      <c r="I159" s="256" t="s">
        <v>3455</v>
      </c>
    </row>
    <row r="160" spans="1:9">
      <c r="A160" s="256" t="s">
        <v>3456</v>
      </c>
      <c r="B160" s="256" t="s">
        <v>3457</v>
      </c>
      <c r="C160" s="256" t="s">
        <v>3458</v>
      </c>
      <c r="D160" s="256" t="s">
        <v>3459</v>
      </c>
      <c r="E160" s="433">
        <v>2744</v>
      </c>
      <c r="F160" s="256" t="s">
        <v>3460</v>
      </c>
      <c r="G160" s="256" t="s">
        <v>2936</v>
      </c>
      <c r="H160" s="256" t="s">
        <v>2937</v>
      </c>
      <c r="I160" s="256" t="s">
        <v>3461</v>
      </c>
    </row>
    <row r="161" spans="1:9">
      <c r="A161" s="256" t="s">
        <v>3462</v>
      </c>
      <c r="B161" s="256" t="s">
        <v>3463</v>
      </c>
      <c r="C161" s="256" t="s">
        <v>3464</v>
      </c>
      <c r="D161" s="256" t="s">
        <v>3465</v>
      </c>
      <c r="E161" s="433">
        <v>7631</v>
      </c>
      <c r="F161" s="256" t="s">
        <v>3466</v>
      </c>
      <c r="G161" s="256" t="s">
        <v>2761</v>
      </c>
      <c r="H161" s="256" t="s">
        <v>2762</v>
      </c>
      <c r="I161" s="256" t="s">
        <v>3467</v>
      </c>
    </row>
    <row r="162" spans="1:9">
      <c r="A162" s="256" t="s">
        <v>3468</v>
      </c>
      <c r="B162" s="256" t="s">
        <v>3469</v>
      </c>
      <c r="C162" s="256" t="s">
        <v>3470</v>
      </c>
      <c r="D162" s="256" t="s">
        <v>3471</v>
      </c>
      <c r="E162" s="433">
        <v>6542</v>
      </c>
      <c r="F162" s="256" t="s">
        <v>3472</v>
      </c>
      <c r="G162" s="256" t="s">
        <v>2732</v>
      </c>
      <c r="H162" s="256" t="s">
        <v>2733</v>
      </c>
      <c r="I162" s="256" t="s">
        <v>3473</v>
      </c>
    </row>
    <row r="163" spans="1:9">
      <c r="A163" s="256" t="s">
        <v>3474</v>
      </c>
      <c r="B163" s="256" t="s">
        <v>3475</v>
      </c>
      <c r="C163" s="256" t="s">
        <v>3476</v>
      </c>
      <c r="D163" s="256" t="s">
        <v>3477</v>
      </c>
      <c r="E163" s="433">
        <v>81108</v>
      </c>
      <c r="F163" s="256" t="s">
        <v>3478</v>
      </c>
      <c r="G163" s="256" t="s">
        <v>2724</v>
      </c>
      <c r="H163" s="256" t="s">
        <v>2762</v>
      </c>
      <c r="I163" s="256" t="s">
        <v>3479</v>
      </c>
    </row>
    <row r="164" spans="1:9">
      <c r="A164" s="256" t="s">
        <v>3480</v>
      </c>
      <c r="B164" s="256" t="s">
        <v>3481</v>
      </c>
      <c r="C164" s="256" t="s">
        <v>3482</v>
      </c>
      <c r="D164" s="256" t="s">
        <v>2982</v>
      </c>
      <c r="E164" s="433">
        <v>81108</v>
      </c>
      <c r="F164" s="256" t="s">
        <v>3483</v>
      </c>
      <c r="G164" s="256" t="s">
        <v>2732</v>
      </c>
      <c r="H164" s="256" t="s">
        <v>2733</v>
      </c>
      <c r="I164" s="256" t="s">
        <v>3484</v>
      </c>
    </row>
    <row r="165" spans="1:9">
      <c r="A165" s="256" t="s">
        <v>3485</v>
      </c>
      <c r="B165" s="256" t="s">
        <v>3486</v>
      </c>
      <c r="C165" s="256" t="s">
        <v>3487</v>
      </c>
      <c r="D165" s="256" t="s">
        <v>3488</v>
      </c>
      <c r="E165" s="433">
        <v>90851</v>
      </c>
      <c r="F165" s="256" t="s">
        <v>3489</v>
      </c>
      <c r="G165" s="256" t="s">
        <v>2761</v>
      </c>
      <c r="H165" s="256" t="s">
        <v>2762</v>
      </c>
      <c r="I165" s="256" t="s">
        <v>3490</v>
      </c>
    </row>
    <row r="166" spans="1:9">
      <c r="A166" s="256" t="s">
        <v>3491</v>
      </c>
      <c r="B166" s="256" t="s">
        <v>3492</v>
      </c>
      <c r="C166" s="256" t="s">
        <v>3493</v>
      </c>
      <c r="D166" s="256" t="s">
        <v>3494</v>
      </c>
      <c r="E166" s="433">
        <v>1852</v>
      </c>
      <c r="F166" s="256" t="s">
        <v>3495</v>
      </c>
      <c r="G166" s="256" t="s">
        <v>2724</v>
      </c>
      <c r="H166" s="256" t="s">
        <v>2835</v>
      </c>
      <c r="I166" s="256" t="s">
        <v>3496</v>
      </c>
    </row>
    <row r="167" spans="1:9">
      <c r="A167" s="256" t="s">
        <v>3497</v>
      </c>
      <c r="B167" s="256" t="s">
        <v>3498</v>
      </c>
      <c r="C167" s="256" t="s">
        <v>3499</v>
      </c>
      <c r="D167" s="256" t="s">
        <v>3500</v>
      </c>
      <c r="E167" s="433">
        <v>96681</v>
      </c>
      <c r="F167" s="256" t="s">
        <v>3501</v>
      </c>
      <c r="G167" s="256" t="s">
        <v>2724</v>
      </c>
      <c r="H167" s="256" t="s">
        <v>2762</v>
      </c>
      <c r="I167" s="256" t="s">
        <v>3502</v>
      </c>
    </row>
    <row r="168" spans="1:9">
      <c r="A168" s="256" t="s">
        <v>3503</v>
      </c>
      <c r="B168" s="256" t="s">
        <v>3504</v>
      </c>
      <c r="C168" s="256" t="s">
        <v>3505</v>
      </c>
      <c r="D168" s="256" t="s">
        <v>3506</v>
      </c>
      <c r="E168" s="433">
        <v>97101</v>
      </c>
      <c r="F168" s="256" t="s">
        <v>3507</v>
      </c>
      <c r="G168" s="256" t="s">
        <v>2732</v>
      </c>
      <c r="H168" s="256" t="s">
        <v>2733</v>
      </c>
      <c r="I168" s="256" t="s">
        <v>3508</v>
      </c>
    </row>
    <row r="169" spans="1:9">
      <c r="A169" s="256" t="s">
        <v>3509</v>
      </c>
      <c r="B169" s="256" t="s">
        <v>3510</v>
      </c>
      <c r="C169" s="256" t="s">
        <v>3511</v>
      </c>
      <c r="D169" s="256" t="s">
        <v>3512</v>
      </c>
      <c r="E169" s="433">
        <v>8274</v>
      </c>
      <c r="F169" s="256" t="s">
        <v>3513</v>
      </c>
      <c r="G169" s="256" t="s">
        <v>2732</v>
      </c>
      <c r="H169" s="256" t="s">
        <v>2733</v>
      </c>
      <c r="I169" s="256" t="s">
        <v>3514</v>
      </c>
    </row>
    <row r="170" spans="1:9">
      <c r="A170" s="256" t="s">
        <v>3515</v>
      </c>
      <c r="B170" s="256" t="s">
        <v>3516</v>
      </c>
      <c r="C170" s="256" t="s">
        <v>3517</v>
      </c>
      <c r="D170" s="256" t="s">
        <v>3518</v>
      </c>
      <c r="E170" s="433">
        <v>1901</v>
      </c>
      <c r="F170" s="256" t="s">
        <v>3519</v>
      </c>
      <c r="G170" s="256" t="s">
        <v>2936</v>
      </c>
      <c r="H170" s="256" t="s">
        <v>2937</v>
      </c>
      <c r="I170" s="256" t="s">
        <v>3520</v>
      </c>
    </row>
    <row r="171" spans="1:9">
      <c r="A171" s="256" t="s">
        <v>3521</v>
      </c>
      <c r="B171" s="256" t="s">
        <v>3522</v>
      </c>
      <c r="C171" s="256" t="s">
        <v>3523</v>
      </c>
      <c r="D171" s="256" t="s">
        <v>3524</v>
      </c>
      <c r="E171" s="433">
        <v>1010</v>
      </c>
      <c r="F171" s="256" t="s">
        <v>3525</v>
      </c>
      <c r="G171" s="256" t="s">
        <v>2780</v>
      </c>
      <c r="H171" s="256" t="s">
        <v>2847</v>
      </c>
      <c r="I171" s="256" t="s">
        <v>3526</v>
      </c>
    </row>
    <row r="172" spans="1:9">
      <c r="A172" s="256" t="s">
        <v>3527</v>
      </c>
      <c r="C172" s="256" t="s">
        <v>3528</v>
      </c>
      <c r="D172" s="256" t="s">
        <v>3529</v>
      </c>
      <c r="E172" s="256" t="s">
        <v>3530</v>
      </c>
      <c r="F172" s="256" t="s">
        <v>3531</v>
      </c>
      <c r="G172" s="256" t="s">
        <v>2780</v>
      </c>
      <c r="H172" s="256" t="s">
        <v>2847</v>
      </c>
      <c r="I172" s="256" t="s">
        <v>3532</v>
      </c>
    </row>
    <row r="173" spans="1:9">
      <c r="A173" s="256" t="s">
        <v>3533</v>
      </c>
      <c r="B173" s="256" t="s">
        <v>3534</v>
      </c>
      <c r="C173" s="256" t="s">
        <v>3535</v>
      </c>
      <c r="D173" s="256" t="s">
        <v>3536</v>
      </c>
      <c r="E173" s="433">
        <v>98201</v>
      </c>
      <c r="F173" s="256" t="s">
        <v>3537</v>
      </c>
      <c r="G173" s="256" t="s">
        <v>2724</v>
      </c>
      <c r="H173" s="256" t="s">
        <v>2835</v>
      </c>
      <c r="I173" s="256" t="s">
        <v>3538</v>
      </c>
    </row>
    <row r="174" spans="1:9">
      <c r="A174" s="256" t="s">
        <v>3539</v>
      </c>
      <c r="B174" s="256" t="s">
        <v>3540</v>
      </c>
      <c r="C174" s="256" t="s">
        <v>3541</v>
      </c>
      <c r="D174" s="256" t="s">
        <v>96</v>
      </c>
      <c r="E174" s="433">
        <v>91701</v>
      </c>
      <c r="F174" s="256" t="s">
        <v>3542</v>
      </c>
      <c r="G174" s="256" t="s">
        <v>2761</v>
      </c>
      <c r="H174" s="256" t="s">
        <v>2994</v>
      </c>
      <c r="I174" s="256" t="s">
        <v>2995</v>
      </c>
    </row>
    <row r="175" spans="1:9">
      <c r="A175" s="256" t="s">
        <v>3543</v>
      </c>
      <c r="B175" s="256" t="s">
        <v>3544</v>
      </c>
      <c r="C175" s="256" t="s">
        <v>3545</v>
      </c>
      <c r="D175" s="256" t="s">
        <v>508</v>
      </c>
      <c r="E175" s="433">
        <v>94501</v>
      </c>
      <c r="F175" s="256" t="s">
        <v>3546</v>
      </c>
      <c r="G175" s="256" t="s">
        <v>2761</v>
      </c>
      <c r="H175" s="256" t="s">
        <v>2762</v>
      </c>
      <c r="I175" s="256" t="s">
        <v>3547</v>
      </c>
    </row>
    <row r="176" spans="1:9">
      <c r="A176" s="256" t="s">
        <v>3543</v>
      </c>
      <c r="B176" s="256" t="s">
        <v>3544</v>
      </c>
      <c r="C176" s="256" t="s">
        <v>3545</v>
      </c>
      <c r="D176" s="256" t="s">
        <v>508</v>
      </c>
      <c r="E176" s="433">
        <v>94501</v>
      </c>
      <c r="F176" s="256" t="s">
        <v>3546</v>
      </c>
      <c r="G176" s="256" t="s">
        <v>2724</v>
      </c>
      <c r="H176" s="256" t="s">
        <v>2762</v>
      </c>
      <c r="I176" s="256" t="s">
        <v>3548</v>
      </c>
    </row>
    <row r="177" spans="1:9">
      <c r="A177" s="256" t="s">
        <v>3549</v>
      </c>
      <c r="B177" s="256" t="s">
        <v>3550</v>
      </c>
      <c r="C177" s="256" t="s">
        <v>3551</v>
      </c>
      <c r="D177" s="256" t="s">
        <v>2982</v>
      </c>
      <c r="E177" s="433">
        <v>82109</v>
      </c>
      <c r="F177" s="256" t="s">
        <v>3552</v>
      </c>
      <c r="G177" s="256" t="s">
        <v>2732</v>
      </c>
      <c r="H177" s="256" t="s">
        <v>2733</v>
      </c>
      <c r="I177" s="256" t="s">
        <v>3553</v>
      </c>
    </row>
    <row r="178" spans="1:9">
      <c r="A178" s="256" t="s">
        <v>3554</v>
      </c>
      <c r="B178" s="256" t="s">
        <v>3555</v>
      </c>
      <c r="C178" s="256" t="s">
        <v>3556</v>
      </c>
      <c r="D178" s="256" t="s">
        <v>91</v>
      </c>
      <c r="E178" s="433">
        <v>82103</v>
      </c>
      <c r="F178" s="256" t="s">
        <v>3557</v>
      </c>
      <c r="G178" s="256" t="s">
        <v>2732</v>
      </c>
      <c r="H178" s="256" t="s">
        <v>2733</v>
      </c>
      <c r="I178" s="256" t="s">
        <v>3558</v>
      </c>
    </row>
    <row r="179" spans="1:9">
      <c r="A179" s="256" t="s">
        <v>3559</v>
      </c>
      <c r="B179" s="256" t="s">
        <v>3560</v>
      </c>
      <c r="C179" s="256" t="s">
        <v>3561</v>
      </c>
      <c r="D179" s="256" t="s">
        <v>3562</v>
      </c>
      <c r="E179" s="433">
        <v>7213</v>
      </c>
      <c r="F179" s="256" t="s">
        <v>836</v>
      </c>
      <c r="G179" s="256" t="s">
        <v>2732</v>
      </c>
      <c r="H179" s="256" t="s">
        <v>2733</v>
      </c>
      <c r="I179" s="256" t="s">
        <v>3563</v>
      </c>
    </row>
    <row r="180" spans="1:9">
      <c r="A180" s="256" t="s">
        <v>3564</v>
      </c>
      <c r="B180" s="256" t="s">
        <v>3565</v>
      </c>
      <c r="C180" s="256" t="s">
        <v>3566</v>
      </c>
      <c r="D180" s="256" t="s">
        <v>3567</v>
      </c>
      <c r="E180" s="433">
        <v>4001</v>
      </c>
      <c r="F180" s="256" t="s">
        <v>3568</v>
      </c>
      <c r="G180" s="256" t="s">
        <v>2732</v>
      </c>
      <c r="H180" s="256" t="s">
        <v>2733</v>
      </c>
      <c r="I180" s="256" t="s">
        <v>3569</v>
      </c>
    </row>
    <row r="181" spans="1:9">
      <c r="A181" s="256" t="s">
        <v>3570</v>
      </c>
      <c r="B181" s="256" t="s">
        <v>3571</v>
      </c>
      <c r="C181" s="256" t="s">
        <v>3572</v>
      </c>
      <c r="D181" s="256" t="s">
        <v>91</v>
      </c>
      <c r="E181" s="433">
        <v>83151</v>
      </c>
      <c r="F181" s="256" t="s">
        <v>2977</v>
      </c>
      <c r="G181" s="256" t="s">
        <v>2732</v>
      </c>
      <c r="H181" s="256" t="s">
        <v>2733</v>
      </c>
      <c r="I181" s="256" t="s">
        <v>3573</v>
      </c>
    </row>
    <row r="182" spans="1:9">
      <c r="A182" s="256" t="s">
        <v>3574</v>
      </c>
      <c r="B182" s="256" t="s">
        <v>3575</v>
      </c>
      <c r="C182" s="256" t="s">
        <v>3576</v>
      </c>
      <c r="D182" s="256" t="s">
        <v>177</v>
      </c>
      <c r="E182" s="433">
        <v>5801</v>
      </c>
      <c r="F182" s="256" t="s">
        <v>3577</v>
      </c>
      <c r="G182" s="256" t="s">
        <v>2732</v>
      </c>
      <c r="H182" s="256" t="s">
        <v>2733</v>
      </c>
      <c r="I182" s="256" t="s">
        <v>3578</v>
      </c>
    </row>
    <row r="183" spans="1:9">
      <c r="A183" s="256" t="s">
        <v>3579</v>
      </c>
      <c r="B183" s="256" t="s">
        <v>3580</v>
      </c>
      <c r="C183" s="256" t="s">
        <v>3581</v>
      </c>
      <c r="D183" s="256" t="s">
        <v>3400</v>
      </c>
      <c r="E183" s="433">
        <v>1704</v>
      </c>
      <c r="F183" s="256" t="s">
        <v>3582</v>
      </c>
      <c r="G183" s="256" t="s">
        <v>2732</v>
      </c>
      <c r="H183" s="256" t="s">
        <v>2733</v>
      </c>
      <c r="I183" s="256" t="s">
        <v>3583</v>
      </c>
    </row>
    <row r="184" spans="1:9">
      <c r="A184" s="256" t="s">
        <v>3584</v>
      </c>
      <c r="B184" s="256" t="s">
        <v>3585</v>
      </c>
      <c r="C184" s="256" t="s">
        <v>3586</v>
      </c>
      <c r="D184" s="256" t="s">
        <v>1298</v>
      </c>
      <c r="E184" s="433">
        <v>90301</v>
      </c>
      <c r="F184" s="256" t="s">
        <v>3587</v>
      </c>
      <c r="G184" s="256" t="s">
        <v>2732</v>
      </c>
      <c r="H184" s="256" t="s">
        <v>2733</v>
      </c>
      <c r="I184" s="256" t="s">
        <v>3588</v>
      </c>
    </row>
    <row r="185" spans="1:9">
      <c r="A185" s="256" t="s">
        <v>3589</v>
      </c>
      <c r="C185" s="256" t="s">
        <v>3590</v>
      </c>
      <c r="D185" s="256" t="s">
        <v>3591</v>
      </c>
      <c r="E185" s="433">
        <v>1160</v>
      </c>
      <c r="F185" s="256" t="s">
        <v>3592</v>
      </c>
      <c r="G185" s="256" t="s">
        <v>2780</v>
      </c>
      <c r="H185" s="256" t="s">
        <v>2847</v>
      </c>
      <c r="I185" s="256" t="s">
        <v>3593</v>
      </c>
    </row>
    <row r="186" spans="1:9">
      <c r="A186" s="256" t="s">
        <v>3594</v>
      </c>
      <c r="B186" s="256" t="s">
        <v>3595</v>
      </c>
      <c r="C186" s="256" t="s">
        <v>3596</v>
      </c>
      <c r="D186" s="256" t="s">
        <v>3597</v>
      </c>
      <c r="E186" s="433">
        <v>4011</v>
      </c>
      <c r="F186" s="256" t="s">
        <v>3598</v>
      </c>
      <c r="G186" s="256" t="s">
        <v>2732</v>
      </c>
      <c r="H186" s="256" t="s">
        <v>2733</v>
      </c>
      <c r="I186" s="256" t="s">
        <v>3599</v>
      </c>
    </row>
    <row r="187" spans="1:9">
      <c r="A187" s="256" t="s">
        <v>3600</v>
      </c>
      <c r="B187" s="256" t="s">
        <v>3601</v>
      </c>
      <c r="C187" s="256" t="s">
        <v>3602</v>
      </c>
      <c r="D187" s="256" t="s">
        <v>3597</v>
      </c>
      <c r="E187" s="433">
        <v>4011</v>
      </c>
      <c r="F187" s="256" t="s">
        <v>3598</v>
      </c>
      <c r="G187" s="256" t="s">
        <v>2732</v>
      </c>
      <c r="H187" s="256" t="s">
        <v>2733</v>
      </c>
      <c r="I187" s="256" t="s">
        <v>3603</v>
      </c>
    </row>
    <row r="188" spans="1:9">
      <c r="A188" s="256" t="s">
        <v>3604</v>
      </c>
      <c r="B188" s="256" t="s">
        <v>3605</v>
      </c>
      <c r="C188" s="256" t="s">
        <v>3606</v>
      </c>
      <c r="D188" s="256" t="s">
        <v>2730</v>
      </c>
      <c r="E188" s="433">
        <v>81109</v>
      </c>
      <c r="F188" s="256" t="s">
        <v>3607</v>
      </c>
      <c r="G188" s="256" t="s">
        <v>2824</v>
      </c>
      <c r="H188" s="256" t="s">
        <v>2812</v>
      </c>
      <c r="I188" s="256" t="s">
        <v>3608</v>
      </c>
    </row>
    <row r="189" spans="1:9">
      <c r="A189" s="256" t="s">
        <v>3609</v>
      </c>
      <c r="B189" s="256" t="s">
        <v>3610</v>
      </c>
      <c r="C189" s="256" t="s">
        <v>3611</v>
      </c>
      <c r="D189" s="256" t="s">
        <v>91</v>
      </c>
      <c r="E189" s="433">
        <v>81108</v>
      </c>
      <c r="F189" s="256" t="s">
        <v>3612</v>
      </c>
      <c r="G189" s="256" t="s">
        <v>2732</v>
      </c>
      <c r="H189" s="256" t="s">
        <v>2733</v>
      </c>
      <c r="I189" s="256" t="s">
        <v>2756</v>
      </c>
    </row>
    <row r="190" spans="1:9">
      <c r="A190" s="256" t="s">
        <v>3613</v>
      </c>
      <c r="B190" s="256" t="s">
        <v>3614</v>
      </c>
      <c r="C190" s="256" t="s">
        <v>3615</v>
      </c>
      <c r="D190" s="256" t="s">
        <v>91</v>
      </c>
      <c r="E190" s="433">
        <v>81109</v>
      </c>
      <c r="F190" s="256" t="s">
        <v>3271</v>
      </c>
      <c r="G190" s="256" t="s">
        <v>2732</v>
      </c>
      <c r="H190" s="256" t="s">
        <v>2733</v>
      </c>
      <c r="I190" s="256" t="s">
        <v>3616</v>
      </c>
    </row>
    <row r="191" spans="1:9">
      <c r="A191" s="256" t="s">
        <v>3617</v>
      </c>
      <c r="B191" s="256" t="s">
        <v>3618</v>
      </c>
      <c r="C191" s="256" t="s">
        <v>3619</v>
      </c>
      <c r="D191" s="256" t="s">
        <v>540</v>
      </c>
      <c r="E191" s="433">
        <v>7101</v>
      </c>
      <c r="F191" s="256" t="s">
        <v>3620</v>
      </c>
      <c r="G191" s="256" t="s">
        <v>2732</v>
      </c>
      <c r="H191" s="256" t="s">
        <v>2733</v>
      </c>
      <c r="I191" s="256" t="s">
        <v>3621</v>
      </c>
    </row>
    <row r="192" spans="1:9">
      <c r="A192" s="256" t="s">
        <v>3622</v>
      </c>
      <c r="B192" s="256" t="s">
        <v>3623</v>
      </c>
      <c r="C192" s="256" t="s">
        <v>3624</v>
      </c>
      <c r="D192" s="256" t="s">
        <v>93</v>
      </c>
      <c r="E192" s="433">
        <v>1001</v>
      </c>
      <c r="F192" s="256" t="s">
        <v>3625</v>
      </c>
      <c r="G192" s="256" t="s">
        <v>2761</v>
      </c>
      <c r="H192" s="256" t="s">
        <v>2762</v>
      </c>
      <c r="I192" s="256" t="s">
        <v>3626</v>
      </c>
    </row>
    <row r="193" spans="1:9">
      <c r="A193" s="256" t="s">
        <v>3627</v>
      </c>
      <c r="B193" s="256" t="s">
        <v>3623</v>
      </c>
      <c r="C193" s="256" t="s">
        <v>3624</v>
      </c>
      <c r="D193" s="256" t="s">
        <v>93</v>
      </c>
      <c r="E193" s="433">
        <v>1001</v>
      </c>
      <c r="F193" s="256" t="s">
        <v>3625</v>
      </c>
      <c r="G193" s="256" t="s">
        <v>2761</v>
      </c>
      <c r="H193" s="256" t="s">
        <v>2725</v>
      </c>
      <c r="I193" s="256" t="s">
        <v>3388</v>
      </c>
    </row>
    <row r="194" spans="1:9">
      <c r="A194" s="256" t="s">
        <v>3628</v>
      </c>
      <c r="B194" s="256" t="s">
        <v>3629</v>
      </c>
      <c r="C194" s="256" t="s">
        <v>3630</v>
      </c>
      <c r="D194" s="256" t="s">
        <v>3631</v>
      </c>
      <c r="E194" s="433">
        <v>82013</v>
      </c>
      <c r="F194" s="256" t="s">
        <v>3632</v>
      </c>
      <c r="G194" s="256" t="s">
        <v>2732</v>
      </c>
      <c r="H194" s="256" t="s">
        <v>2733</v>
      </c>
      <c r="I194" s="256" t="s">
        <v>3633</v>
      </c>
    </row>
    <row r="195" spans="1:9">
      <c r="A195" s="256" t="s">
        <v>3634</v>
      </c>
      <c r="B195" s="256" t="s">
        <v>3635</v>
      </c>
      <c r="C195" s="256" t="s">
        <v>3636</v>
      </c>
      <c r="D195" s="256" t="s">
        <v>3637</v>
      </c>
      <c r="E195" s="433">
        <v>94504</v>
      </c>
      <c r="F195" s="256" t="s">
        <v>3638</v>
      </c>
      <c r="G195" s="256" t="s">
        <v>2724</v>
      </c>
      <c r="H195" s="256" t="s">
        <v>2835</v>
      </c>
      <c r="I195" s="256" t="s">
        <v>3639</v>
      </c>
    </row>
    <row r="196" spans="1:9">
      <c r="A196" s="256" t="s">
        <v>3640</v>
      </c>
      <c r="B196" s="256" t="s">
        <v>3641</v>
      </c>
      <c r="C196" s="256" t="s">
        <v>3642</v>
      </c>
      <c r="D196" s="256" t="s">
        <v>3643</v>
      </c>
      <c r="E196" s="433">
        <v>98601</v>
      </c>
      <c r="F196" s="256" t="s">
        <v>3644</v>
      </c>
      <c r="G196" s="256" t="s">
        <v>2936</v>
      </c>
      <c r="H196" s="256" t="s">
        <v>2937</v>
      </c>
      <c r="I196" s="256" t="s">
        <v>3553</v>
      </c>
    </row>
    <row r="197" spans="1:9">
      <c r="A197" s="256" t="s">
        <v>3645</v>
      </c>
      <c r="B197" s="256" t="s">
        <v>3646</v>
      </c>
      <c r="C197" s="256" t="s">
        <v>3647</v>
      </c>
      <c r="D197" s="256" t="s">
        <v>3162</v>
      </c>
      <c r="E197" s="433">
        <v>93532</v>
      </c>
      <c r="F197" s="256" t="s">
        <v>3648</v>
      </c>
      <c r="G197" s="256" t="s">
        <v>2732</v>
      </c>
      <c r="H197" s="256" t="s">
        <v>2733</v>
      </c>
      <c r="I197" s="256" t="s">
        <v>3164</v>
      </c>
    </row>
    <row r="198" spans="1:9">
      <c r="A198" s="256" t="s">
        <v>3649</v>
      </c>
      <c r="B198" s="256" t="s">
        <v>3650</v>
      </c>
      <c r="C198" s="256" t="s">
        <v>3651</v>
      </c>
      <c r="D198" s="256" t="s">
        <v>177</v>
      </c>
      <c r="E198" s="433">
        <v>5801</v>
      </c>
      <c r="F198" s="256" t="s">
        <v>3652</v>
      </c>
      <c r="G198" s="256" t="s">
        <v>2732</v>
      </c>
      <c r="H198" s="256" t="s">
        <v>2733</v>
      </c>
      <c r="I198" s="256" t="s">
        <v>3653</v>
      </c>
    </row>
    <row r="199" spans="1:9">
      <c r="A199" s="256" t="s">
        <v>3654</v>
      </c>
      <c r="B199" s="256" t="s">
        <v>3655</v>
      </c>
      <c r="C199" s="256" t="s">
        <v>3656</v>
      </c>
      <c r="D199" s="256" t="s">
        <v>91</v>
      </c>
      <c r="E199" s="433">
        <v>83103</v>
      </c>
      <c r="F199" s="256" t="s">
        <v>3657</v>
      </c>
      <c r="G199" s="256" t="s">
        <v>2732</v>
      </c>
      <c r="H199" s="256" t="s">
        <v>2733</v>
      </c>
      <c r="I199" s="256" t="s">
        <v>3658</v>
      </c>
    </row>
    <row r="200" spans="1:9">
      <c r="A200" s="256" t="s">
        <v>3659</v>
      </c>
      <c r="B200" s="256" t="s">
        <v>3660</v>
      </c>
      <c r="C200" s="256" t="s">
        <v>3661</v>
      </c>
      <c r="D200" s="256" t="s">
        <v>91</v>
      </c>
      <c r="E200" s="433">
        <v>81104</v>
      </c>
      <c r="F200" s="256" t="s">
        <v>3662</v>
      </c>
      <c r="G200" s="256" t="s">
        <v>2732</v>
      </c>
      <c r="H200" s="256" t="s">
        <v>2733</v>
      </c>
      <c r="I200" s="256" t="s">
        <v>3663</v>
      </c>
    </row>
    <row r="201" spans="1:9">
      <c r="A201" s="256" t="s">
        <v>3664</v>
      </c>
      <c r="B201" s="256" t="s">
        <v>3665</v>
      </c>
      <c r="C201" s="256" t="s">
        <v>3666</v>
      </c>
      <c r="D201" s="256" t="s">
        <v>2862</v>
      </c>
      <c r="E201" s="433">
        <v>83102</v>
      </c>
      <c r="F201" s="256" t="s">
        <v>3667</v>
      </c>
      <c r="G201" s="256" t="s">
        <v>2794</v>
      </c>
      <c r="H201" s="256" t="s">
        <v>2762</v>
      </c>
      <c r="I201" s="256" t="s">
        <v>3668</v>
      </c>
    </row>
    <row r="202" spans="1:9">
      <c r="A202" s="256" t="s">
        <v>3669</v>
      </c>
      <c r="B202" s="256" t="s">
        <v>3670</v>
      </c>
      <c r="C202" s="256" t="s">
        <v>3671</v>
      </c>
      <c r="D202" s="256" t="s">
        <v>3046</v>
      </c>
      <c r="E202" s="433">
        <v>95301</v>
      </c>
      <c r="F202" s="256" t="s">
        <v>3672</v>
      </c>
      <c r="G202" s="256" t="s">
        <v>2761</v>
      </c>
      <c r="H202" s="256" t="s">
        <v>2762</v>
      </c>
      <c r="I202" s="256" t="s">
        <v>3673</v>
      </c>
    </row>
    <row r="203" spans="1:9">
      <c r="A203" s="256" t="s">
        <v>3674</v>
      </c>
      <c r="B203" s="256" t="s">
        <v>3675</v>
      </c>
      <c r="C203" s="256" t="s">
        <v>3676</v>
      </c>
      <c r="D203" s="256" t="s">
        <v>97</v>
      </c>
      <c r="E203" s="433">
        <v>4001</v>
      </c>
      <c r="F203" s="256" t="s">
        <v>3677</v>
      </c>
      <c r="G203" s="256" t="s">
        <v>2761</v>
      </c>
      <c r="H203" s="256" t="s">
        <v>2762</v>
      </c>
      <c r="I203" s="256" t="s">
        <v>3678</v>
      </c>
    </row>
    <row r="204" spans="1:9">
      <c r="A204" s="256" t="s">
        <v>3679</v>
      </c>
      <c r="B204" s="256" t="s">
        <v>3680</v>
      </c>
      <c r="C204" s="256" t="s">
        <v>3681</v>
      </c>
      <c r="D204" s="256" t="s">
        <v>91</v>
      </c>
      <c r="E204" s="433">
        <v>82104</v>
      </c>
      <c r="F204" s="256" t="s">
        <v>3682</v>
      </c>
      <c r="G204" s="256" t="s">
        <v>2732</v>
      </c>
      <c r="H204" s="256" t="s">
        <v>2733</v>
      </c>
      <c r="I204" s="256" t="s">
        <v>3683</v>
      </c>
    </row>
    <row r="205" spans="1:9">
      <c r="A205" s="256" t="s">
        <v>3684</v>
      </c>
      <c r="B205" s="256" t="s">
        <v>3685</v>
      </c>
      <c r="C205" s="256" t="s">
        <v>3686</v>
      </c>
      <c r="D205" s="256" t="s">
        <v>3687</v>
      </c>
      <c r="E205" s="433">
        <v>4501</v>
      </c>
      <c r="F205" s="256" t="s">
        <v>3688</v>
      </c>
      <c r="G205" s="256" t="s">
        <v>2732</v>
      </c>
      <c r="H205" s="256" t="s">
        <v>2733</v>
      </c>
      <c r="I205" s="256" t="s">
        <v>3689</v>
      </c>
    </row>
    <row r="206" spans="1:9">
      <c r="A206" s="256" t="s">
        <v>3690</v>
      </c>
      <c r="B206" s="256" t="s">
        <v>3691</v>
      </c>
      <c r="C206" s="256" t="s">
        <v>3692</v>
      </c>
      <c r="D206" s="256" t="s">
        <v>3693</v>
      </c>
      <c r="E206" s="433">
        <v>5201</v>
      </c>
      <c r="F206" s="256" t="s">
        <v>3694</v>
      </c>
      <c r="G206" s="256" t="s">
        <v>2732</v>
      </c>
      <c r="H206" s="256" t="s">
        <v>2733</v>
      </c>
      <c r="I206" s="256" t="s">
        <v>3695</v>
      </c>
    </row>
    <row r="207" spans="1:9">
      <c r="A207" s="256" t="s">
        <v>3696</v>
      </c>
      <c r="B207" s="256" t="s">
        <v>3697</v>
      </c>
      <c r="C207" s="256" t="s">
        <v>3698</v>
      </c>
      <c r="D207" s="256" t="s">
        <v>91</v>
      </c>
      <c r="E207" s="433">
        <v>83103</v>
      </c>
      <c r="F207" s="256" t="s">
        <v>3699</v>
      </c>
      <c r="G207" s="256" t="s">
        <v>2732</v>
      </c>
      <c r="H207" s="256" t="s">
        <v>2733</v>
      </c>
      <c r="I207" s="256" t="s">
        <v>3700</v>
      </c>
    </row>
    <row r="208" spans="1:9">
      <c r="A208" s="256" t="s">
        <v>3701</v>
      </c>
      <c r="B208" s="256" t="s">
        <v>3702</v>
      </c>
      <c r="C208" s="256" t="s">
        <v>3703</v>
      </c>
      <c r="D208" s="256" t="s">
        <v>3704</v>
      </c>
      <c r="E208" s="433">
        <v>93002</v>
      </c>
      <c r="F208" s="256" t="s">
        <v>3705</v>
      </c>
      <c r="G208" s="256" t="s">
        <v>2732</v>
      </c>
      <c r="H208" s="256" t="s">
        <v>2733</v>
      </c>
      <c r="I208" s="256" t="s">
        <v>3706</v>
      </c>
    </row>
    <row r="209" spans="1:9">
      <c r="A209" s="256" t="s">
        <v>3707</v>
      </c>
      <c r="B209" s="256" t="s">
        <v>3708</v>
      </c>
      <c r="C209" s="256" t="s">
        <v>3709</v>
      </c>
      <c r="D209" s="256" t="s">
        <v>93</v>
      </c>
      <c r="E209" s="433">
        <v>1088</v>
      </c>
      <c r="F209" s="256" t="s">
        <v>3710</v>
      </c>
      <c r="G209" s="256" t="s">
        <v>2732</v>
      </c>
      <c r="H209" s="256" t="s">
        <v>2733</v>
      </c>
      <c r="I209" s="256" t="s">
        <v>3711</v>
      </c>
    </row>
    <row r="210" spans="1:9">
      <c r="A210" s="256" t="s">
        <v>3712</v>
      </c>
      <c r="B210" s="256" t="s">
        <v>3708</v>
      </c>
      <c r="C210" s="256" t="s">
        <v>3709</v>
      </c>
      <c r="D210" s="256" t="s">
        <v>93</v>
      </c>
      <c r="E210" s="433">
        <v>1088</v>
      </c>
      <c r="F210" s="256" t="s">
        <v>3710</v>
      </c>
      <c r="G210" s="256" t="s">
        <v>2732</v>
      </c>
      <c r="H210" s="256" t="s">
        <v>3196</v>
      </c>
      <c r="I210" s="256" t="s">
        <v>3711</v>
      </c>
    </row>
    <row r="211" spans="1:9">
      <c r="A211" s="256" t="s">
        <v>3713</v>
      </c>
      <c r="B211" s="256" t="s">
        <v>3714</v>
      </c>
      <c r="C211" s="256" t="s">
        <v>3715</v>
      </c>
      <c r="D211" s="256" t="s">
        <v>3400</v>
      </c>
      <c r="E211" s="433">
        <v>1701</v>
      </c>
      <c r="F211" s="256" t="s">
        <v>3582</v>
      </c>
      <c r="G211" s="256" t="s">
        <v>2732</v>
      </c>
      <c r="H211" s="256" t="s">
        <v>2733</v>
      </c>
      <c r="I211" s="256" t="s">
        <v>3716</v>
      </c>
    </row>
    <row r="212" spans="1:9">
      <c r="A212" s="256" t="s">
        <v>3717</v>
      </c>
      <c r="B212" s="256" t="s">
        <v>3714</v>
      </c>
      <c r="C212" s="256" t="s">
        <v>3715</v>
      </c>
      <c r="D212" s="256" t="s">
        <v>3400</v>
      </c>
      <c r="E212" s="433">
        <v>1701</v>
      </c>
      <c r="F212" s="256" t="s">
        <v>3582</v>
      </c>
      <c r="G212" s="256" t="s">
        <v>2780</v>
      </c>
      <c r="H212" s="256" t="s">
        <v>2847</v>
      </c>
      <c r="I212" s="256" t="s">
        <v>3718</v>
      </c>
    </row>
    <row r="213" spans="1:9">
      <c r="A213" s="256" t="s">
        <v>3719</v>
      </c>
      <c r="B213" s="256" t="s">
        <v>3714</v>
      </c>
      <c r="C213" s="256" t="s">
        <v>3715</v>
      </c>
      <c r="D213" s="256" t="s">
        <v>3400</v>
      </c>
      <c r="E213" s="433">
        <v>1701</v>
      </c>
      <c r="F213" s="256" t="s">
        <v>3582</v>
      </c>
      <c r="G213" s="256" t="s">
        <v>2780</v>
      </c>
      <c r="H213" s="256" t="s">
        <v>2781</v>
      </c>
      <c r="I213" s="256" t="s">
        <v>3720</v>
      </c>
    </row>
    <row r="214" spans="1:9">
      <c r="A214" s="256" t="s">
        <v>3721</v>
      </c>
      <c r="B214" s="256" t="s">
        <v>3722</v>
      </c>
      <c r="C214" s="256" t="s">
        <v>3723</v>
      </c>
      <c r="D214" s="256" t="s">
        <v>3400</v>
      </c>
      <c r="E214" s="433">
        <v>1704</v>
      </c>
      <c r="F214" s="256" t="s">
        <v>3582</v>
      </c>
      <c r="G214" s="256" t="s">
        <v>2780</v>
      </c>
      <c r="H214" s="256" t="s">
        <v>2847</v>
      </c>
      <c r="I214" s="256" t="s">
        <v>3724</v>
      </c>
    </row>
    <row r="215" spans="1:9">
      <c r="A215" s="256" t="s">
        <v>3725</v>
      </c>
      <c r="B215" s="256" t="s">
        <v>3722</v>
      </c>
      <c r="C215" s="256" t="s">
        <v>3723</v>
      </c>
      <c r="D215" s="256" t="s">
        <v>3400</v>
      </c>
      <c r="E215" s="433">
        <v>1704</v>
      </c>
      <c r="F215" s="256" t="s">
        <v>3582</v>
      </c>
      <c r="G215" s="256" t="s">
        <v>2732</v>
      </c>
      <c r="H215" s="256" t="s">
        <v>2733</v>
      </c>
      <c r="I215" s="256" t="s">
        <v>3726</v>
      </c>
    </row>
    <row r="216" spans="1:9">
      <c r="A216" s="256" t="s">
        <v>3727</v>
      </c>
      <c r="B216" s="256" t="s">
        <v>3722</v>
      </c>
      <c r="C216" s="256" t="s">
        <v>3723</v>
      </c>
      <c r="D216" s="256" t="s">
        <v>3400</v>
      </c>
      <c r="E216" s="433">
        <v>1704</v>
      </c>
      <c r="F216" s="256" t="s">
        <v>3582</v>
      </c>
      <c r="G216" s="256" t="s">
        <v>2780</v>
      </c>
      <c r="H216" s="256" t="s">
        <v>2781</v>
      </c>
      <c r="I216" s="256" t="s">
        <v>3728</v>
      </c>
    </row>
    <row r="217" spans="1:9">
      <c r="A217" s="256" t="s">
        <v>3729</v>
      </c>
      <c r="B217" s="256" t="s">
        <v>3730</v>
      </c>
      <c r="C217" s="256" t="s">
        <v>3731</v>
      </c>
      <c r="D217" s="256" t="s">
        <v>3400</v>
      </c>
      <c r="E217" s="433">
        <v>1701</v>
      </c>
      <c r="F217" s="256" t="s">
        <v>3582</v>
      </c>
      <c r="G217" s="256" t="s">
        <v>2732</v>
      </c>
      <c r="H217" s="256" t="s">
        <v>2733</v>
      </c>
      <c r="I217" s="256" t="s">
        <v>3732</v>
      </c>
    </row>
    <row r="218" spans="1:9">
      <c r="A218" s="256" t="s">
        <v>3733</v>
      </c>
      <c r="B218" s="256" t="s">
        <v>3734</v>
      </c>
      <c r="C218" s="256" t="s">
        <v>3735</v>
      </c>
      <c r="D218" s="256" t="s">
        <v>3400</v>
      </c>
      <c r="E218" s="433">
        <v>1704</v>
      </c>
      <c r="F218" s="256" t="s">
        <v>3736</v>
      </c>
      <c r="G218" s="256" t="s">
        <v>2780</v>
      </c>
      <c r="H218" s="256" t="s">
        <v>2781</v>
      </c>
      <c r="I218" s="256" t="s">
        <v>3728</v>
      </c>
    </row>
    <row r="219" spans="1:9">
      <c r="A219" s="256" t="s">
        <v>3737</v>
      </c>
      <c r="B219" s="256" t="s">
        <v>3734</v>
      </c>
      <c r="C219" s="256" t="s">
        <v>3735</v>
      </c>
      <c r="D219" s="256" t="s">
        <v>3400</v>
      </c>
      <c r="E219" s="433">
        <v>1704</v>
      </c>
      <c r="F219" s="256" t="s">
        <v>3736</v>
      </c>
      <c r="G219" s="256" t="s">
        <v>2732</v>
      </c>
      <c r="H219" s="256" t="s">
        <v>2733</v>
      </c>
      <c r="I219" s="256" t="s">
        <v>3738</v>
      </c>
    </row>
    <row r="220" spans="1:9">
      <c r="A220" s="256" t="s">
        <v>3739</v>
      </c>
      <c r="B220" s="256" t="s">
        <v>3734</v>
      </c>
      <c r="C220" s="256" t="s">
        <v>3735</v>
      </c>
      <c r="D220" s="256" t="s">
        <v>3400</v>
      </c>
      <c r="E220" s="433">
        <v>1704</v>
      </c>
      <c r="F220" s="256" t="s">
        <v>3736</v>
      </c>
      <c r="G220" s="256" t="s">
        <v>2780</v>
      </c>
      <c r="H220" s="256" t="s">
        <v>2847</v>
      </c>
      <c r="I220" s="256" t="s">
        <v>3724</v>
      </c>
    </row>
    <row r="221" spans="1:9">
      <c r="A221" s="256" t="s">
        <v>3740</v>
      </c>
      <c r="B221" s="256" t="s">
        <v>3741</v>
      </c>
      <c r="C221" s="256" t="s">
        <v>3742</v>
      </c>
      <c r="D221" s="256" t="s">
        <v>91</v>
      </c>
      <c r="E221" s="433">
        <v>82109</v>
      </c>
      <c r="F221" s="256" t="s">
        <v>3743</v>
      </c>
      <c r="G221" s="256" t="s">
        <v>2732</v>
      </c>
      <c r="H221" s="256" t="s">
        <v>2733</v>
      </c>
      <c r="I221" s="256" t="s">
        <v>3744</v>
      </c>
    </row>
    <row r="222" spans="1:9">
      <c r="A222" s="256" t="s">
        <v>3745</v>
      </c>
      <c r="B222" s="256" t="s">
        <v>3746</v>
      </c>
      <c r="C222" s="256" t="s">
        <v>3747</v>
      </c>
      <c r="D222" s="256" t="s">
        <v>3748</v>
      </c>
      <c r="E222" s="433">
        <v>94631</v>
      </c>
      <c r="F222" s="256" t="s">
        <v>3749</v>
      </c>
      <c r="G222" s="256" t="s">
        <v>2732</v>
      </c>
      <c r="H222" s="256" t="s">
        <v>2733</v>
      </c>
      <c r="I222" s="256" t="s">
        <v>3750</v>
      </c>
    </row>
    <row r="223" spans="1:9">
      <c r="A223" s="256" t="s">
        <v>3751</v>
      </c>
      <c r="B223" s="256" t="s">
        <v>3752</v>
      </c>
      <c r="C223" s="256" t="s">
        <v>3753</v>
      </c>
      <c r="D223" s="256" t="s">
        <v>3754</v>
      </c>
      <c r="E223" s="433">
        <v>4442</v>
      </c>
      <c r="F223" s="256" t="s">
        <v>3755</v>
      </c>
      <c r="G223" s="256" t="s">
        <v>2732</v>
      </c>
      <c r="H223" s="256" t="s">
        <v>2733</v>
      </c>
      <c r="I223" s="256" t="s">
        <v>3756</v>
      </c>
    </row>
    <row r="224" spans="1:9">
      <c r="A224" s="256" t="s">
        <v>3757</v>
      </c>
      <c r="B224" s="256" t="s">
        <v>3758</v>
      </c>
      <c r="C224" s="256" t="s">
        <v>3759</v>
      </c>
      <c r="D224" s="256" t="s">
        <v>3111</v>
      </c>
      <c r="E224" s="433">
        <v>4801</v>
      </c>
      <c r="F224" s="256" t="s">
        <v>3112</v>
      </c>
      <c r="G224" s="256" t="s">
        <v>2732</v>
      </c>
      <c r="H224" s="256" t="s">
        <v>2733</v>
      </c>
      <c r="I224" s="256" t="s">
        <v>3760</v>
      </c>
    </row>
    <row r="225" spans="1:9">
      <c r="A225" s="256" t="s">
        <v>3761</v>
      </c>
      <c r="B225" s="256" t="s">
        <v>3758</v>
      </c>
      <c r="C225" s="256" t="s">
        <v>3759</v>
      </c>
      <c r="D225" s="256" t="s">
        <v>3111</v>
      </c>
      <c r="E225" s="433">
        <v>4801</v>
      </c>
      <c r="F225" s="256" t="s">
        <v>3112</v>
      </c>
      <c r="G225" s="256" t="s">
        <v>2780</v>
      </c>
      <c r="H225" s="256" t="s">
        <v>2781</v>
      </c>
      <c r="I225" s="256" t="s">
        <v>3762</v>
      </c>
    </row>
    <row r="226" spans="1:9">
      <c r="A226" s="256" t="s">
        <v>3763</v>
      </c>
      <c r="B226" s="256" t="s">
        <v>3758</v>
      </c>
      <c r="C226" s="256" t="s">
        <v>3759</v>
      </c>
      <c r="D226" s="256" t="s">
        <v>3111</v>
      </c>
      <c r="E226" s="433">
        <v>4801</v>
      </c>
      <c r="F226" s="256" t="s">
        <v>3112</v>
      </c>
      <c r="G226" s="256" t="s">
        <v>2780</v>
      </c>
      <c r="H226" s="256" t="s">
        <v>2847</v>
      </c>
      <c r="I226" s="256" t="s">
        <v>3764</v>
      </c>
    </row>
    <row r="227" spans="1:9">
      <c r="A227" s="256" t="s">
        <v>3765</v>
      </c>
      <c r="B227" s="256" t="s">
        <v>3766</v>
      </c>
      <c r="C227" s="256" t="s">
        <v>3767</v>
      </c>
      <c r="D227" s="256" t="s">
        <v>91</v>
      </c>
      <c r="E227" s="433">
        <v>82101</v>
      </c>
      <c r="F227" s="256" t="s">
        <v>3768</v>
      </c>
      <c r="G227" s="256" t="s">
        <v>2732</v>
      </c>
      <c r="H227" s="256" t="s">
        <v>2733</v>
      </c>
      <c r="I227" s="256" t="s">
        <v>3769</v>
      </c>
    </row>
    <row r="228" spans="1:9">
      <c r="A228" s="256" t="s">
        <v>3770</v>
      </c>
      <c r="B228" s="256" t="s">
        <v>3771</v>
      </c>
      <c r="C228" s="256" t="s">
        <v>3772</v>
      </c>
      <c r="D228" s="256" t="s">
        <v>3065</v>
      </c>
      <c r="E228" s="433">
        <v>6601</v>
      </c>
      <c r="F228" s="256" t="s">
        <v>3773</v>
      </c>
      <c r="G228" s="256" t="s">
        <v>2732</v>
      </c>
      <c r="H228" s="256" t="s">
        <v>2733</v>
      </c>
      <c r="I228" s="256" t="s">
        <v>3107</v>
      </c>
    </row>
    <row r="229" spans="1:9">
      <c r="A229" s="256" t="s">
        <v>3774</v>
      </c>
      <c r="B229" s="256" t="s">
        <v>3775</v>
      </c>
      <c r="C229" s="256" t="s">
        <v>3776</v>
      </c>
      <c r="D229" s="256" t="s">
        <v>97</v>
      </c>
      <c r="E229" s="433">
        <v>4001</v>
      </c>
      <c r="F229" s="256" t="s">
        <v>3777</v>
      </c>
      <c r="G229" s="256" t="s">
        <v>2732</v>
      </c>
      <c r="H229" s="256" t="s">
        <v>2733</v>
      </c>
      <c r="I229" s="256" t="s">
        <v>3778</v>
      </c>
    </row>
    <row r="230" spans="1:9">
      <c r="A230" s="256" t="s">
        <v>3779</v>
      </c>
      <c r="B230" s="256" t="s">
        <v>3780</v>
      </c>
      <c r="C230" s="256" t="s">
        <v>3781</v>
      </c>
      <c r="D230" s="256" t="s">
        <v>91</v>
      </c>
      <c r="E230" s="433">
        <v>83104</v>
      </c>
      <c r="F230" s="256" t="s">
        <v>3782</v>
      </c>
      <c r="G230" s="256" t="s">
        <v>2732</v>
      </c>
      <c r="H230" s="256" t="s">
        <v>2733</v>
      </c>
      <c r="I230" s="256" t="s">
        <v>3783</v>
      </c>
    </row>
    <row r="231" spans="1:9">
      <c r="A231" s="256" t="s">
        <v>3784</v>
      </c>
      <c r="B231" s="256" t="s">
        <v>3785</v>
      </c>
      <c r="C231" s="256" t="s">
        <v>3786</v>
      </c>
      <c r="D231" s="256" t="s">
        <v>3787</v>
      </c>
      <c r="E231" s="433">
        <v>3861</v>
      </c>
      <c r="F231" s="256" t="s">
        <v>3788</v>
      </c>
      <c r="G231" s="256" t="s">
        <v>2732</v>
      </c>
      <c r="H231" s="256" t="s">
        <v>2733</v>
      </c>
      <c r="I231" s="256" t="s">
        <v>3789</v>
      </c>
    </row>
    <row r="232" spans="1:9">
      <c r="A232" s="256" t="s">
        <v>3790</v>
      </c>
      <c r="B232" s="256" t="s">
        <v>3791</v>
      </c>
      <c r="C232" s="256" t="s">
        <v>3792</v>
      </c>
      <c r="D232" s="256" t="s">
        <v>3152</v>
      </c>
      <c r="E232" s="433">
        <v>4951</v>
      </c>
      <c r="F232" s="256" t="s">
        <v>3153</v>
      </c>
      <c r="G232" s="256" t="s">
        <v>2732</v>
      </c>
      <c r="H232" s="256" t="s">
        <v>2733</v>
      </c>
      <c r="I232" s="256" t="s">
        <v>3793</v>
      </c>
    </row>
    <row r="233" spans="1:9">
      <c r="A233" s="256" t="s">
        <v>3794</v>
      </c>
      <c r="B233" s="256" t="s">
        <v>3795</v>
      </c>
      <c r="C233" s="256" t="s">
        <v>3796</v>
      </c>
      <c r="D233" s="256" t="s">
        <v>3797</v>
      </c>
      <c r="E233" s="433">
        <v>93008</v>
      </c>
      <c r="F233" s="256" t="s">
        <v>3798</v>
      </c>
      <c r="G233" s="256" t="s">
        <v>2824</v>
      </c>
      <c r="H233" s="256" t="s">
        <v>2725</v>
      </c>
      <c r="I233" s="256" t="s">
        <v>3799</v>
      </c>
    </row>
    <row r="234" spans="1:9">
      <c r="A234" s="256" t="s">
        <v>3800</v>
      </c>
      <c r="B234" s="256" t="s">
        <v>3801</v>
      </c>
      <c r="C234" s="256" t="s">
        <v>3802</v>
      </c>
      <c r="D234" s="256" t="s">
        <v>3803</v>
      </c>
      <c r="E234" s="433">
        <v>90086</v>
      </c>
      <c r="F234" s="256" t="s">
        <v>3804</v>
      </c>
      <c r="G234" s="256" t="s">
        <v>2761</v>
      </c>
      <c r="H234" s="256" t="s">
        <v>2762</v>
      </c>
      <c r="I234" s="256" t="s">
        <v>3805</v>
      </c>
    </row>
    <row r="235" spans="1:9">
      <c r="A235" s="256" t="s">
        <v>3806</v>
      </c>
      <c r="B235" s="256" t="s">
        <v>3807</v>
      </c>
      <c r="C235" s="256" t="s">
        <v>3808</v>
      </c>
      <c r="D235" s="256" t="s">
        <v>97</v>
      </c>
      <c r="E235" s="433">
        <v>4454</v>
      </c>
      <c r="F235" s="256" t="s">
        <v>3809</v>
      </c>
      <c r="G235" s="256" t="s">
        <v>2732</v>
      </c>
      <c r="H235" s="256" t="s">
        <v>2733</v>
      </c>
      <c r="I235" s="256" t="s">
        <v>3810</v>
      </c>
    </row>
    <row r="236" spans="1:9">
      <c r="A236" s="256" t="s">
        <v>3811</v>
      </c>
      <c r="B236" s="256" t="s">
        <v>3812</v>
      </c>
      <c r="C236" s="256" t="s">
        <v>3813</v>
      </c>
      <c r="D236" s="256" t="s">
        <v>91</v>
      </c>
      <c r="E236" s="433">
        <v>85101</v>
      </c>
      <c r="F236" s="256" t="s">
        <v>3814</v>
      </c>
      <c r="G236" s="256" t="s">
        <v>2732</v>
      </c>
      <c r="H236" s="256" t="s">
        <v>2733</v>
      </c>
      <c r="I236" s="256" t="s">
        <v>3815</v>
      </c>
    </row>
    <row r="237" spans="1:9">
      <c r="A237" s="256" t="s">
        <v>3816</v>
      </c>
      <c r="B237" s="256" t="s">
        <v>3817</v>
      </c>
      <c r="C237" s="256" t="s">
        <v>3818</v>
      </c>
      <c r="D237" s="256" t="s">
        <v>3693</v>
      </c>
      <c r="E237" s="433">
        <v>5201</v>
      </c>
      <c r="F237" s="256" t="s">
        <v>3819</v>
      </c>
      <c r="G237" s="256" t="s">
        <v>2761</v>
      </c>
      <c r="H237" s="256" t="s">
        <v>2725</v>
      </c>
      <c r="I237" s="256" t="s">
        <v>3820</v>
      </c>
    </row>
    <row r="238" spans="1:9">
      <c r="A238" s="256" t="s">
        <v>3821</v>
      </c>
      <c r="B238" s="256" t="s">
        <v>3822</v>
      </c>
      <c r="C238" s="256" t="s">
        <v>3823</v>
      </c>
      <c r="D238" s="256" t="s">
        <v>3693</v>
      </c>
      <c r="E238" s="433">
        <v>5201</v>
      </c>
      <c r="F238" s="256" t="s">
        <v>3819</v>
      </c>
      <c r="G238" s="256" t="s">
        <v>2724</v>
      </c>
      <c r="H238" s="256" t="s">
        <v>2762</v>
      </c>
      <c r="I238" s="256" t="s">
        <v>3824</v>
      </c>
    </row>
    <row r="239" spans="1:9">
      <c r="A239" s="256" t="s">
        <v>3825</v>
      </c>
      <c r="B239" s="256" t="s">
        <v>3826</v>
      </c>
      <c r="C239" s="256" t="s">
        <v>3827</v>
      </c>
      <c r="D239" s="256" t="s">
        <v>2792</v>
      </c>
      <c r="E239" s="433">
        <v>84104</v>
      </c>
      <c r="F239" s="256" t="s">
        <v>3828</v>
      </c>
      <c r="G239" s="256" t="s">
        <v>2732</v>
      </c>
      <c r="H239" s="256" t="s">
        <v>2733</v>
      </c>
      <c r="I239" s="256" t="s">
        <v>3829</v>
      </c>
    </row>
    <row r="240" spans="1:9">
      <c r="A240" s="256" t="s">
        <v>3830</v>
      </c>
      <c r="B240" s="256" t="s">
        <v>3831</v>
      </c>
      <c r="C240" s="256" t="s">
        <v>3832</v>
      </c>
      <c r="D240" s="256" t="s">
        <v>2730</v>
      </c>
      <c r="E240" s="433">
        <v>82108</v>
      </c>
      <c r="F240" s="256" t="s">
        <v>3833</v>
      </c>
      <c r="G240" s="256" t="s">
        <v>2761</v>
      </c>
      <c r="H240" s="256" t="s">
        <v>2762</v>
      </c>
      <c r="I240" s="256" t="s">
        <v>3834</v>
      </c>
    </row>
    <row r="241" spans="1:9">
      <c r="A241" s="256" t="s">
        <v>3835</v>
      </c>
      <c r="B241" s="256" t="s">
        <v>3836</v>
      </c>
      <c r="C241" s="256" t="s">
        <v>3837</v>
      </c>
      <c r="D241" s="256" t="s">
        <v>91</v>
      </c>
      <c r="E241" s="433">
        <v>82107</v>
      </c>
      <c r="F241" s="256" t="s">
        <v>3838</v>
      </c>
      <c r="G241" s="256" t="s">
        <v>2780</v>
      </c>
      <c r="H241" s="256" t="s">
        <v>2847</v>
      </c>
      <c r="I241" s="256" t="s">
        <v>3839</v>
      </c>
    </row>
    <row r="242" spans="1:9">
      <c r="A242" s="256" t="s">
        <v>3840</v>
      </c>
      <c r="B242" s="256" t="s">
        <v>3841</v>
      </c>
      <c r="C242" s="256" t="s">
        <v>3842</v>
      </c>
      <c r="D242" s="256" t="s">
        <v>3506</v>
      </c>
      <c r="E242" s="433">
        <v>97101</v>
      </c>
      <c r="F242" s="256" t="s">
        <v>3843</v>
      </c>
      <c r="G242" s="256" t="s">
        <v>2824</v>
      </c>
      <c r="H242" s="256" t="s">
        <v>2725</v>
      </c>
      <c r="I242" s="256" t="s">
        <v>3844</v>
      </c>
    </row>
    <row r="243" spans="1:9">
      <c r="A243" s="256" t="s">
        <v>3845</v>
      </c>
      <c r="B243" s="256" t="s">
        <v>3846</v>
      </c>
      <c r="C243" s="256" t="s">
        <v>3847</v>
      </c>
      <c r="D243" s="256" t="s">
        <v>96</v>
      </c>
      <c r="E243" s="433">
        <v>91700</v>
      </c>
      <c r="F243" s="256" t="s">
        <v>3848</v>
      </c>
      <c r="G243" s="256" t="s">
        <v>2732</v>
      </c>
      <c r="H243" s="256" t="s">
        <v>2733</v>
      </c>
      <c r="I243" s="256" t="s">
        <v>3849</v>
      </c>
    </row>
    <row r="244" spans="1:9">
      <c r="A244" s="256" t="s">
        <v>3850</v>
      </c>
      <c r="B244" s="256" t="s">
        <v>3851</v>
      </c>
      <c r="C244" s="256" t="s">
        <v>3852</v>
      </c>
      <c r="D244" s="256" t="s">
        <v>3400</v>
      </c>
      <c r="E244" s="433">
        <v>1701</v>
      </c>
      <c r="F244" s="256" t="s">
        <v>3853</v>
      </c>
      <c r="G244" s="256" t="s">
        <v>2732</v>
      </c>
      <c r="H244" s="256" t="s">
        <v>2733</v>
      </c>
      <c r="I244" s="256" t="s">
        <v>3854</v>
      </c>
    </row>
    <row r="245" spans="1:9">
      <c r="A245" s="256" t="s">
        <v>3855</v>
      </c>
      <c r="B245" s="256" t="s">
        <v>3856</v>
      </c>
      <c r="C245" s="256" t="s">
        <v>3857</v>
      </c>
      <c r="D245" s="256" t="s">
        <v>3858</v>
      </c>
      <c r="E245" s="433">
        <v>83104</v>
      </c>
      <c r="F245" s="256" t="s">
        <v>3859</v>
      </c>
      <c r="G245" s="256" t="s">
        <v>2824</v>
      </c>
      <c r="H245" s="256" t="s">
        <v>2762</v>
      </c>
      <c r="I245" s="256" t="s">
        <v>3860</v>
      </c>
    </row>
    <row r="246" spans="1:9">
      <c r="A246" s="256" t="s">
        <v>3861</v>
      </c>
      <c r="B246" s="256" t="s">
        <v>3856</v>
      </c>
      <c r="C246" s="256" t="s">
        <v>3857</v>
      </c>
      <c r="D246" s="256" t="s">
        <v>3858</v>
      </c>
      <c r="E246" s="433">
        <v>83104</v>
      </c>
      <c r="F246" s="256" t="s">
        <v>3859</v>
      </c>
      <c r="G246" s="256" t="s">
        <v>2824</v>
      </c>
      <c r="H246" s="256" t="s">
        <v>2725</v>
      </c>
      <c r="I246" s="256" t="s">
        <v>3862</v>
      </c>
    </row>
    <row r="247" spans="1:9">
      <c r="A247" s="256" t="s">
        <v>3863</v>
      </c>
      <c r="B247" s="256" t="s">
        <v>3856</v>
      </c>
      <c r="C247" s="256" t="s">
        <v>3857</v>
      </c>
      <c r="D247" s="256" t="s">
        <v>3858</v>
      </c>
      <c r="E247" s="433">
        <v>83104</v>
      </c>
      <c r="F247" s="256" t="s">
        <v>3859</v>
      </c>
      <c r="G247" s="256" t="s">
        <v>2824</v>
      </c>
      <c r="H247" s="256" t="s">
        <v>2994</v>
      </c>
      <c r="I247" s="256" t="s">
        <v>3862</v>
      </c>
    </row>
    <row r="248" spans="1:9">
      <c r="A248" s="256" t="s">
        <v>3864</v>
      </c>
      <c r="B248" s="256" t="s">
        <v>3865</v>
      </c>
      <c r="C248" s="256" t="s">
        <v>3866</v>
      </c>
      <c r="D248" s="256" t="s">
        <v>177</v>
      </c>
      <c r="E248" s="433">
        <v>5801</v>
      </c>
      <c r="F248" s="256" t="s">
        <v>3867</v>
      </c>
      <c r="G248" s="256" t="s">
        <v>2732</v>
      </c>
      <c r="H248" s="256" t="s">
        <v>2733</v>
      </c>
      <c r="I248" s="256" t="s">
        <v>3388</v>
      </c>
    </row>
    <row r="249" spans="1:9">
      <c r="A249" s="256" t="s">
        <v>3868</v>
      </c>
      <c r="B249" s="256" t="s">
        <v>3869</v>
      </c>
      <c r="C249" s="256" t="s">
        <v>3870</v>
      </c>
      <c r="D249" s="256" t="s">
        <v>3871</v>
      </c>
      <c r="E249" s="433">
        <v>4016</v>
      </c>
      <c r="F249" s="256" t="s">
        <v>3872</v>
      </c>
      <c r="G249" s="256" t="s">
        <v>2732</v>
      </c>
      <c r="H249" s="256" t="s">
        <v>2733</v>
      </c>
      <c r="I249" s="256" t="s">
        <v>3873</v>
      </c>
    </row>
    <row r="250" spans="1:9">
      <c r="A250" s="256" t="s">
        <v>3874</v>
      </c>
      <c r="B250" s="256" t="s">
        <v>3875</v>
      </c>
      <c r="C250" s="256" t="s">
        <v>3876</v>
      </c>
      <c r="D250" s="256" t="s">
        <v>2730</v>
      </c>
      <c r="E250" s="433">
        <v>82103</v>
      </c>
      <c r="F250" s="256" t="s">
        <v>3877</v>
      </c>
      <c r="G250" s="256" t="s">
        <v>2732</v>
      </c>
      <c r="H250" s="256" t="s">
        <v>2733</v>
      </c>
      <c r="I250" s="256" t="s">
        <v>3878</v>
      </c>
    </row>
    <row r="251" spans="1:9">
      <c r="A251" s="256" t="s">
        <v>3879</v>
      </c>
      <c r="B251" s="256" t="s">
        <v>3880</v>
      </c>
      <c r="C251" s="256" t="s">
        <v>3881</v>
      </c>
      <c r="D251" s="256" t="s">
        <v>177</v>
      </c>
      <c r="E251" s="433">
        <v>5801</v>
      </c>
      <c r="F251" s="256" t="s">
        <v>3882</v>
      </c>
      <c r="G251" s="256" t="s">
        <v>2824</v>
      </c>
      <c r="H251" s="256" t="s">
        <v>2762</v>
      </c>
      <c r="I251" s="256" t="s">
        <v>3883</v>
      </c>
    </row>
    <row r="252" spans="1:9">
      <c r="A252" s="256" t="s">
        <v>3884</v>
      </c>
      <c r="B252" s="256" t="s">
        <v>3885</v>
      </c>
      <c r="C252" s="256" t="s">
        <v>3886</v>
      </c>
      <c r="D252" s="256" t="s">
        <v>3887</v>
      </c>
      <c r="E252" s="433">
        <v>90001</v>
      </c>
      <c r="F252" s="256" t="s">
        <v>3888</v>
      </c>
      <c r="G252" s="256" t="s">
        <v>2761</v>
      </c>
      <c r="H252" s="256" t="s">
        <v>2762</v>
      </c>
      <c r="I252" s="256" t="s">
        <v>3889</v>
      </c>
    </row>
    <row r="253" spans="1:9">
      <c r="A253" s="256" t="s">
        <v>3890</v>
      </c>
      <c r="B253" s="256" t="s">
        <v>3891</v>
      </c>
      <c r="C253" s="256" t="s">
        <v>3892</v>
      </c>
      <c r="D253" s="256" t="s">
        <v>93</v>
      </c>
      <c r="E253" s="433">
        <v>1001</v>
      </c>
      <c r="F253" s="256" t="s">
        <v>3893</v>
      </c>
      <c r="G253" s="256" t="s">
        <v>2824</v>
      </c>
      <c r="H253" s="256" t="s">
        <v>2725</v>
      </c>
      <c r="I253" s="256" t="s">
        <v>3085</v>
      </c>
    </row>
    <row r="254" spans="1:9">
      <c r="A254" s="256" t="s">
        <v>3894</v>
      </c>
      <c r="B254" s="256" t="s">
        <v>3895</v>
      </c>
      <c r="C254" s="256" t="s">
        <v>3896</v>
      </c>
      <c r="D254" s="256" t="s">
        <v>977</v>
      </c>
      <c r="E254" s="433">
        <v>90031</v>
      </c>
      <c r="F254" s="256" t="s">
        <v>3897</v>
      </c>
      <c r="G254" s="256" t="s">
        <v>2732</v>
      </c>
      <c r="H254" s="256" t="s">
        <v>2733</v>
      </c>
      <c r="I254" s="256" t="s">
        <v>3898</v>
      </c>
    </row>
    <row r="255" spans="1:9">
      <c r="A255" s="256" t="s">
        <v>3899</v>
      </c>
      <c r="B255" s="256" t="s">
        <v>3900</v>
      </c>
      <c r="C255" s="256" t="s">
        <v>3901</v>
      </c>
      <c r="D255" s="256" t="s">
        <v>3902</v>
      </c>
      <c r="E255" s="433">
        <v>98401</v>
      </c>
      <c r="F255" s="256" t="s">
        <v>3903</v>
      </c>
      <c r="G255" s="256" t="s">
        <v>2761</v>
      </c>
      <c r="H255" s="256" t="s">
        <v>2762</v>
      </c>
      <c r="I255" s="256" t="s">
        <v>3085</v>
      </c>
    </row>
    <row r="256" spans="1:9">
      <c r="A256" s="256" t="s">
        <v>3904</v>
      </c>
      <c r="B256" s="256" t="s">
        <v>3905</v>
      </c>
      <c r="C256" s="256" t="s">
        <v>3906</v>
      </c>
      <c r="D256" s="256" t="s">
        <v>3907</v>
      </c>
      <c r="E256" s="433">
        <v>96801</v>
      </c>
      <c r="F256" s="256" t="s">
        <v>3908</v>
      </c>
      <c r="G256" s="256" t="s">
        <v>2824</v>
      </c>
      <c r="H256" s="256" t="s">
        <v>2725</v>
      </c>
      <c r="I256" s="256" t="s">
        <v>3909</v>
      </c>
    </row>
    <row r="257" spans="1:9">
      <c r="A257" s="256" t="s">
        <v>3910</v>
      </c>
      <c r="B257" s="256" t="s">
        <v>3905</v>
      </c>
      <c r="C257" s="256" t="s">
        <v>3906</v>
      </c>
      <c r="D257" s="256" t="s">
        <v>3907</v>
      </c>
      <c r="E257" s="433">
        <v>96801</v>
      </c>
      <c r="F257" s="256" t="s">
        <v>3908</v>
      </c>
      <c r="G257" s="256" t="s">
        <v>2824</v>
      </c>
      <c r="H257" s="256" t="s">
        <v>2994</v>
      </c>
      <c r="I257" s="256" t="s">
        <v>3909</v>
      </c>
    </row>
    <row r="258" spans="1:9">
      <c r="A258" s="256" t="s">
        <v>3911</v>
      </c>
      <c r="C258" s="256" t="s">
        <v>3912</v>
      </c>
      <c r="D258" s="256" t="s">
        <v>3913</v>
      </c>
      <c r="E258" s="433">
        <v>1756</v>
      </c>
      <c r="F258" s="256" t="s">
        <v>3914</v>
      </c>
      <c r="G258" s="256" t="s">
        <v>2732</v>
      </c>
      <c r="H258" s="256" t="s">
        <v>2733</v>
      </c>
      <c r="I258" s="256" t="s">
        <v>3915</v>
      </c>
    </row>
    <row r="259" spans="1:9">
      <c r="A259" s="256" t="s">
        <v>3916</v>
      </c>
      <c r="C259" s="256" t="s">
        <v>3917</v>
      </c>
      <c r="D259" s="256" t="s">
        <v>3918</v>
      </c>
      <c r="E259" s="433">
        <v>5400</v>
      </c>
      <c r="F259" s="256" t="s">
        <v>3919</v>
      </c>
      <c r="G259" s="256" t="s">
        <v>2780</v>
      </c>
      <c r="H259" s="256" t="s">
        <v>2847</v>
      </c>
      <c r="I259" s="256" t="s">
        <v>3920</v>
      </c>
    </row>
    <row r="260" spans="1:9">
      <c r="A260" s="256" t="s">
        <v>3921</v>
      </c>
      <c r="C260" s="256" t="s">
        <v>3917</v>
      </c>
      <c r="D260" s="256" t="s">
        <v>3918</v>
      </c>
      <c r="E260" s="433">
        <v>5400</v>
      </c>
      <c r="F260" s="256" t="s">
        <v>3919</v>
      </c>
      <c r="G260" s="256" t="s">
        <v>2732</v>
      </c>
      <c r="H260" s="256" t="s">
        <v>2733</v>
      </c>
      <c r="I260" s="256" t="s">
        <v>3922</v>
      </c>
    </row>
    <row r="261" spans="1:9">
      <c r="A261" s="256" t="s">
        <v>3923</v>
      </c>
      <c r="B261" s="256" t="s">
        <v>3924</v>
      </c>
      <c r="C261" s="256" t="s">
        <v>3925</v>
      </c>
      <c r="D261" s="256" t="s">
        <v>3926</v>
      </c>
      <c r="E261" s="433">
        <v>90021</v>
      </c>
      <c r="F261" s="256" t="s">
        <v>3927</v>
      </c>
      <c r="G261" s="256" t="s">
        <v>2761</v>
      </c>
      <c r="H261" s="256" t="s">
        <v>2762</v>
      </c>
      <c r="I261" s="256" t="s">
        <v>3928</v>
      </c>
    </row>
    <row r="262" spans="1:9">
      <c r="A262" s="256" t="s">
        <v>3929</v>
      </c>
      <c r="B262" s="256" t="s">
        <v>3930</v>
      </c>
      <c r="C262" s="256" t="s">
        <v>3931</v>
      </c>
      <c r="D262" s="256" t="s">
        <v>99</v>
      </c>
      <c r="E262" s="433">
        <v>94901</v>
      </c>
      <c r="F262" s="256" t="s">
        <v>3932</v>
      </c>
      <c r="G262" s="256" t="s">
        <v>2761</v>
      </c>
      <c r="H262" s="256" t="s">
        <v>2762</v>
      </c>
      <c r="I262" s="256" t="s">
        <v>3933</v>
      </c>
    </row>
    <row r="263" spans="1:9">
      <c r="A263" s="256" t="s">
        <v>3934</v>
      </c>
      <c r="B263" s="256" t="s">
        <v>3935</v>
      </c>
      <c r="C263" s="256" t="s">
        <v>3936</v>
      </c>
      <c r="D263" s="256" t="s">
        <v>579</v>
      </c>
      <c r="E263" s="433">
        <v>91101</v>
      </c>
      <c r="F263" s="256" t="s">
        <v>3937</v>
      </c>
      <c r="G263" s="256" t="s">
        <v>3938</v>
      </c>
      <c r="H263" s="256" t="s">
        <v>2762</v>
      </c>
      <c r="I263" s="256" t="s">
        <v>3939</v>
      </c>
    </row>
    <row r="264" spans="1:9">
      <c r="A264" s="256" t="s">
        <v>3940</v>
      </c>
      <c r="B264" s="256" t="s">
        <v>3941</v>
      </c>
      <c r="C264" s="256" t="s">
        <v>3942</v>
      </c>
      <c r="D264" s="256" t="s">
        <v>3943</v>
      </c>
      <c r="E264" s="433">
        <v>94137</v>
      </c>
      <c r="F264" s="256" t="s">
        <v>838</v>
      </c>
      <c r="G264" s="256" t="s">
        <v>2936</v>
      </c>
      <c r="H264" s="256" t="s">
        <v>2937</v>
      </c>
      <c r="I264" s="256" t="s">
        <v>3944</v>
      </c>
    </row>
    <row r="265" spans="1:9">
      <c r="A265" s="256" t="s">
        <v>3945</v>
      </c>
      <c r="B265" s="256" t="s">
        <v>3946</v>
      </c>
      <c r="C265" s="256" t="s">
        <v>3947</v>
      </c>
      <c r="D265" s="256" t="s">
        <v>2982</v>
      </c>
      <c r="E265" s="433">
        <v>81109</v>
      </c>
      <c r="F265" s="256" t="s">
        <v>3948</v>
      </c>
      <c r="G265" s="256" t="s">
        <v>2732</v>
      </c>
      <c r="H265" s="256" t="s">
        <v>2733</v>
      </c>
      <c r="I265" s="256" t="s">
        <v>3949</v>
      </c>
    </row>
    <row r="266" spans="1:9">
      <c r="A266" s="256" t="s">
        <v>3950</v>
      </c>
      <c r="B266" s="256" t="s">
        <v>3951</v>
      </c>
      <c r="C266" s="256" t="s">
        <v>3952</v>
      </c>
      <c r="D266" s="256" t="s">
        <v>574</v>
      </c>
      <c r="E266" s="433">
        <v>99001</v>
      </c>
      <c r="F266" s="256" t="s">
        <v>3953</v>
      </c>
      <c r="G266" s="256" t="s">
        <v>2732</v>
      </c>
      <c r="H266" s="256" t="s">
        <v>2733</v>
      </c>
      <c r="I266" s="256" t="s">
        <v>3954</v>
      </c>
    </row>
    <row r="267" spans="1:9">
      <c r="A267" s="256" t="s">
        <v>3955</v>
      </c>
      <c r="C267" s="256" t="s">
        <v>3956</v>
      </c>
      <c r="D267" s="256" t="s">
        <v>579</v>
      </c>
      <c r="E267" s="433">
        <v>91101</v>
      </c>
      <c r="F267" s="256" t="s">
        <v>3957</v>
      </c>
      <c r="G267" s="256" t="s">
        <v>2732</v>
      </c>
      <c r="H267" s="256" t="s">
        <v>2733</v>
      </c>
      <c r="I267" s="256" t="s">
        <v>3958</v>
      </c>
    </row>
    <row r="268" spans="1:9">
      <c r="A268" s="256" t="s">
        <v>3959</v>
      </c>
      <c r="B268" s="256" t="s">
        <v>3960</v>
      </c>
      <c r="C268" s="256" t="s">
        <v>3961</v>
      </c>
      <c r="D268" s="256" t="s">
        <v>3962</v>
      </c>
      <c r="E268" s="433">
        <v>96231</v>
      </c>
      <c r="F268" s="256" t="s">
        <v>3963</v>
      </c>
      <c r="G268" s="256" t="s">
        <v>2732</v>
      </c>
      <c r="H268" s="256" t="s">
        <v>2733</v>
      </c>
      <c r="I268" s="256" t="s">
        <v>3964</v>
      </c>
    </row>
    <row r="269" spans="1:9">
      <c r="A269" s="256" t="s">
        <v>3965</v>
      </c>
      <c r="B269" s="256" t="s">
        <v>3966</v>
      </c>
      <c r="C269" s="256" t="s">
        <v>3967</v>
      </c>
      <c r="D269" s="256" t="s">
        <v>3968</v>
      </c>
      <c r="E269" s="433">
        <v>3212</v>
      </c>
      <c r="F269" s="256" t="s">
        <v>3969</v>
      </c>
      <c r="G269" s="256" t="s">
        <v>2732</v>
      </c>
      <c r="H269" s="256" t="s">
        <v>2733</v>
      </c>
      <c r="I269" s="256" t="s">
        <v>3970</v>
      </c>
    </row>
    <row r="270" spans="1:9">
      <c r="A270" s="256" t="s">
        <v>3971</v>
      </c>
      <c r="B270" s="256" t="s">
        <v>3972</v>
      </c>
      <c r="C270" s="256" t="s">
        <v>3973</v>
      </c>
      <c r="D270" s="256" t="s">
        <v>3974</v>
      </c>
      <c r="E270" s="433">
        <v>83104</v>
      </c>
      <c r="F270" s="256" t="s">
        <v>3975</v>
      </c>
      <c r="G270" s="256" t="s">
        <v>2732</v>
      </c>
      <c r="H270" s="256" t="s">
        <v>2733</v>
      </c>
      <c r="I270" s="256" t="s">
        <v>3976</v>
      </c>
    </row>
    <row r="271" spans="1:9">
      <c r="A271" s="256" t="s">
        <v>3977</v>
      </c>
      <c r="B271" s="256" t="s">
        <v>3978</v>
      </c>
      <c r="C271" s="256" t="s">
        <v>3979</v>
      </c>
      <c r="D271" s="256" t="s">
        <v>98</v>
      </c>
      <c r="E271" s="433">
        <v>8001</v>
      </c>
      <c r="F271" s="256" t="s">
        <v>3980</v>
      </c>
      <c r="G271" s="256" t="s">
        <v>2724</v>
      </c>
      <c r="H271" s="256" t="s">
        <v>2762</v>
      </c>
      <c r="I271" s="256" t="s">
        <v>3981</v>
      </c>
    </row>
    <row r="272" spans="1:9">
      <c r="A272" s="256" t="s">
        <v>3982</v>
      </c>
      <c r="C272" s="256" t="s">
        <v>3983</v>
      </c>
      <c r="D272" s="256" t="s">
        <v>3984</v>
      </c>
      <c r="E272" s="433">
        <v>7681</v>
      </c>
      <c r="F272" s="256" t="s">
        <v>1253</v>
      </c>
      <c r="G272" s="256" t="s">
        <v>2732</v>
      </c>
      <c r="H272" s="256" t="s">
        <v>2733</v>
      </c>
      <c r="I272" s="256" t="s">
        <v>3985</v>
      </c>
    </row>
    <row r="273" spans="1:9">
      <c r="A273" s="256" t="s">
        <v>3986</v>
      </c>
      <c r="C273" s="256" t="s">
        <v>3987</v>
      </c>
      <c r="D273" s="256" t="s">
        <v>3988</v>
      </c>
      <c r="E273" s="433">
        <v>82109</v>
      </c>
      <c r="F273" s="256" t="s">
        <v>3989</v>
      </c>
      <c r="G273" s="256" t="s">
        <v>2732</v>
      </c>
      <c r="H273" s="256" t="s">
        <v>2733</v>
      </c>
      <c r="I273" s="256" t="s">
        <v>3355</v>
      </c>
    </row>
    <row r="274" spans="1:9">
      <c r="A274" s="256" t="s">
        <v>3990</v>
      </c>
      <c r="B274" s="256" t="s">
        <v>3991</v>
      </c>
      <c r="C274" s="256" t="s">
        <v>3992</v>
      </c>
      <c r="D274" s="256" t="s">
        <v>91</v>
      </c>
      <c r="E274" s="433">
        <v>83103</v>
      </c>
      <c r="F274" s="256" t="s">
        <v>3993</v>
      </c>
      <c r="G274" s="256" t="s">
        <v>2724</v>
      </c>
      <c r="H274" s="256" t="s">
        <v>2762</v>
      </c>
      <c r="I274" s="256" t="s">
        <v>3994</v>
      </c>
    </row>
    <row r="275" spans="1:9">
      <c r="A275" s="256" t="s">
        <v>3995</v>
      </c>
      <c r="B275" s="256" t="s">
        <v>3991</v>
      </c>
      <c r="C275" s="256" t="s">
        <v>3992</v>
      </c>
      <c r="D275" s="256" t="s">
        <v>91</v>
      </c>
      <c r="E275" s="433">
        <v>83103</v>
      </c>
      <c r="F275" s="256" t="s">
        <v>3993</v>
      </c>
      <c r="G275" s="256" t="s">
        <v>2761</v>
      </c>
      <c r="H275" s="256" t="s">
        <v>2725</v>
      </c>
      <c r="I275" s="256" t="s">
        <v>3996</v>
      </c>
    </row>
    <row r="276" spans="1:9">
      <c r="A276" s="256" t="s">
        <v>3990</v>
      </c>
      <c r="B276" s="256" t="s">
        <v>3991</v>
      </c>
      <c r="C276" s="256" t="s">
        <v>3992</v>
      </c>
      <c r="D276" s="256" t="s">
        <v>91</v>
      </c>
      <c r="E276" s="433">
        <v>83103</v>
      </c>
      <c r="F276" s="256" t="s">
        <v>3993</v>
      </c>
      <c r="G276" s="256" t="s">
        <v>2761</v>
      </c>
      <c r="H276" s="256" t="s">
        <v>2762</v>
      </c>
      <c r="I276" s="256" t="s">
        <v>3997</v>
      </c>
    </row>
    <row r="277" spans="1:9">
      <c r="A277" s="256" t="s">
        <v>3998</v>
      </c>
      <c r="B277" s="256" t="s">
        <v>3999</v>
      </c>
      <c r="C277" s="256" t="s">
        <v>4000</v>
      </c>
      <c r="D277" s="256" t="s">
        <v>4001</v>
      </c>
      <c r="E277" s="433">
        <v>95618</v>
      </c>
      <c r="F277" s="256" t="s">
        <v>4002</v>
      </c>
      <c r="G277" s="256" t="s">
        <v>2732</v>
      </c>
      <c r="H277" s="256" t="s">
        <v>2733</v>
      </c>
      <c r="I277" s="256" t="s">
        <v>4003</v>
      </c>
    </row>
    <row r="278" spans="1:9">
      <c r="A278" s="256" t="s">
        <v>4004</v>
      </c>
      <c r="B278" s="256" t="s">
        <v>4005</v>
      </c>
      <c r="C278" s="256" t="s">
        <v>4006</v>
      </c>
      <c r="D278" s="256" t="s">
        <v>4007</v>
      </c>
      <c r="E278" s="433">
        <v>3804</v>
      </c>
      <c r="F278" s="256" t="s">
        <v>4008</v>
      </c>
      <c r="G278" s="256" t="s">
        <v>2936</v>
      </c>
      <c r="H278" s="256" t="s">
        <v>2937</v>
      </c>
      <c r="I278" s="256" t="s">
        <v>4009</v>
      </c>
    </row>
    <row r="279" spans="1:9">
      <c r="A279" s="256" t="s">
        <v>4010</v>
      </c>
      <c r="B279" s="256" t="s">
        <v>4011</v>
      </c>
      <c r="C279" s="256" t="s">
        <v>4012</v>
      </c>
      <c r="D279" s="256" t="s">
        <v>101</v>
      </c>
      <c r="E279" s="433">
        <v>97405</v>
      </c>
      <c r="F279" s="256" t="s">
        <v>4013</v>
      </c>
      <c r="G279" s="256" t="s">
        <v>2794</v>
      </c>
      <c r="H279" s="256" t="s">
        <v>2812</v>
      </c>
      <c r="I279" s="256" t="s">
        <v>4014</v>
      </c>
    </row>
    <row r="280" spans="1:9">
      <c r="A280" s="256" t="s">
        <v>4015</v>
      </c>
      <c r="B280" s="256" t="s">
        <v>4011</v>
      </c>
      <c r="C280" s="256" t="s">
        <v>4012</v>
      </c>
      <c r="D280" s="256" t="s">
        <v>101</v>
      </c>
      <c r="E280" s="433">
        <v>97405</v>
      </c>
      <c r="F280" s="256" t="s">
        <v>4013</v>
      </c>
      <c r="G280" s="256" t="s">
        <v>2794</v>
      </c>
      <c r="H280" s="256" t="s">
        <v>2994</v>
      </c>
      <c r="I280" s="256" t="s">
        <v>4016</v>
      </c>
    </row>
    <row r="281" spans="1:9">
      <c r="A281" s="256" t="s">
        <v>4017</v>
      </c>
      <c r="B281" s="256" t="s">
        <v>4018</v>
      </c>
      <c r="C281" s="256" t="s">
        <v>4019</v>
      </c>
      <c r="D281" s="256" t="s">
        <v>91</v>
      </c>
      <c r="E281" s="433">
        <v>83151</v>
      </c>
      <c r="F281" s="256" t="s">
        <v>2977</v>
      </c>
      <c r="G281" s="256" t="s">
        <v>2732</v>
      </c>
      <c r="H281" s="256" t="s">
        <v>2733</v>
      </c>
      <c r="I281" s="256" t="s">
        <v>4020</v>
      </c>
    </row>
    <row r="282" spans="1:9">
      <c r="A282" s="256" t="s">
        <v>4021</v>
      </c>
      <c r="B282" s="256" t="s">
        <v>4022</v>
      </c>
      <c r="C282" s="256" t="s">
        <v>4023</v>
      </c>
      <c r="D282" s="256" t="s">
        <v>4024</v>
      </c>
      <c r="E282" s="433">
        <v>97611</v>
      </c>
      <c r="F282" s="256" t="s">
        <v>4025</v>
      </c>
      <c r="G282" s="256" t="s">
        <v>2732</v>
      </c>
      <c r="H282" s="256" t="s">
        <v>2733</v>
      </c>
      <c r="I282" s="256" t="s">
        <v>4026</v>
      </c>
    </row>
    <row r="283" spans="1:9">
      <c r="A283" s="256" t="s">
        <v>4027</v>
      </c>
      <c r="C283" s="256" t="s">
        <v>4028</v>
      </c>
      <c r="D283" s="256" t="s">
        <v>4029</v>
      </c>
      <c r="E283" s="433">
        <v>3242</v>
      </c>
      <c r="F283" s="256" t="s">
        <v>4030</v>
      </c>
      <c r="G283" s="256" t="s">
        <v>2732</v>
      </c>
      <c r="H283" s="256" t="s">
        <v>2733</v>
      </c>
      <c r="I283" s="256" t="s">
        <v>4031</v>
      </c>
    </row>
    <row r="284" spans="1:9">
      <c r="A284" s="256" t="s">
        <v>4032</v>
      </c>
      <c r="B284" s="256" t="s">
        <v>4033</v>
      </c>
      <c r="C284" s="256" t="s">
        <v>4034</v>
      </c>
      <c r="D284" s="256" t="s">
        <v>4035</v>
      </c>
      <c r="E284" s="433">
        <v>8204</v>
      </c>
      <c r="F284" s="256" t="s">
        <v>4036</v>
      </c>
      <c r="G284" s="256" t="s">
        <v>2732</v>
      </c>
      <c r="H284" s="256" t="s">
        <v>2733</v>
      </c>
      <c r="I284" s="256" t="s">
        <v>4037</v>
      </c>
    </row>
    <row r="285" spans="1:9">
      <c r="A285" s="256" t="s">
        <v>4038</v>
      </c>
      <c r="B285" s="256" t="s">
        <v>4039</v>
      </c>
      <c r="C285" s="256" t="s">
        <v>4040</v>
      </c>
      <c r="D285" s="256" t="s">
        <v>97</v>
      </c>
      <c r="E285" s="433">
        <v>4011</v>
      </c>
      <c r="F285" s="256" t="s">
        <v>4041</v>
      </c>
      <c r="G285" s="256" t="s">
        <v>2732</v>
      </c>
      <c r="H285" s="256" t="s">
        <v>2733</v>
      </c>
      <c r="I285" s="256" t="s">
        <v>4042</v>
      </c>
    </row>
    <row r="286" spans="1:9">
      <c r="A286" s="256" t="s">
        <v>4043</v>
      </c>
      <c r="C286" s="256" t="s">
        <v>4044</v>
      </c>
      <c r="D286" s="256" t="s">
        <v>4045</v>
      </c>
      <c r="E286" s="433">
        <v>95141</v>
      </c>
      <c r="F286" s="256" t="s">
        <v>4046</v>
      </c>
      <c r="G286" s="256" t="s">
        <v>2732</v>
      </c>
      <c r="H286" s="256" t="s">
        <v>2733</v>
      </c>
      <c r="I286" s="256" t="s">
        <v>4047</v>
      </c>
    </row>
    <row r="287" spans="1:9">
      <c r="A287" s="256" t="s">
        <v>4048</v>
      </c>
      <c r="B287" s="256" t="s">
        <v>4049</v>
      </c>
      <c r="C287" s="256" t="s">
        <v>4050</v>
      </c>
      <c r="D287" s="256" t="s">
        <v>4051</v>
      </c>
      <c r="E287" s="433">
        <v>93551</v>
      </c>
      <c r="F287" s="256" t="s">
        <v>493</v>
      </c>
      <c r="G287" s="256" t="s">
        <v>2761</v>
      </c>
      <c r="H287" s="256" t="s">
        <v>2994</v>
      </c>
      <c r="I287" s="256" t="s">
        <v>4052</v>
      </c>
    </row>
    <row r="288" spans="1:9">
      <c r="A288" s="256" t="s">
        <v>4053</v>
      </c>
      <c r="B288" s="256" t="s">
        <v>4049</v>
      </c>
      <c r="C288" s="256" t="s">
        <v>4050</v>
      </c>
      <c r="D288" s="256" t="s">
        <v>4051</v>
      </c>
      <c r="E288" s="433">
        <v>93551</v>
      </c>
      <c r="F288" s="256" t="s">
        <v>493</v>
      </c>
      <c r="G288" s="256" t="s">
        <v>2761</v>
      </c>
      <c r="H288" s="256" t="s">
        <v>2762</v>
      </c>
      <c r="I288" s="256" t="s">
        <v>4054</v>
      </c>
    </row>
    <row r="289" spans="1:9">
      <c r="A289" s="256" t="s">
        <v>4055</v>
      </c>
      <c r="B289" s="256" t="s">
        <v>4056</v>
      </c>
      <c r="C289" s="256" t="s">
        <v>4057</v>
      </c>
      <c r="D289" s="256" t="s">
        <v>3459</v>
      </c>
      <c r="E289" s="433">
        <v>2744</v>
      </c>
      <c r="F289" s="256" t="s">
        <v>4058</v>
      </c>
      <c r="G289" s="256" t="s">
        <v>2732</v>
      </c>
      <c r="H289" s="256" t="s">
        <v>2733</v>
      </c>
      <c r="I289" s="256" t="s">
        <v>3732</v>
      </c>
    </row>
    <row r="290" spans="1:9">
      <c r="A290" s="256" t="s">
        <v>4059</v>
      </c>
      <c r="B290" s="256" t="s">
        <v>4060</v>
      </c>
      <c r="C290" s="256" t="s">
        <v>4061</v>
      </c>
      <c r="D290" s="256" t="s">
        <v>4062</v>
      </c>
      <c r="E290" s="433">
        <v>85106</v>
      </c>
      <c r="F290" s="256" t="s">
        <v>4063</v>
      </c>
      <c r="G290" s="256" t="s">
        <v>2732</v>
      </c>
      <c r="H290" s="256" t="s">
        <v>2733</v>
      </c>
      <c r="I290" s="256" t="s">
        <v>4064</v>
      </c>
    </row>
    <row r="291" spans="1:9">
      <c r="A291" s="256" t="s">
        <v>4065</v>
      </c>
      <c r="B291" s="256" t="s">
        <v>4060</v>
      </c>
      <c r="C291" s="256" t="s">
        <v>4061</v>
      </c>
      <c r="D291" s="256" t="s">
        <v>4062</v>
      </c>
      <c r="E291" s="433">
        <v>85106</v>
      </c>
      <c r="F291" s="256" t="s">
        <v>4063</v>
      </c>
      <c r="G291" s="256" t="s">
        <v>2780</v>
      </c>
      <c r="H291" s="256" t="s">
        <v>2781</v>
      </c>
      <c r="I291" s="256" t="s">
        <v>4066</v>
      </c>
    </row>
    <row r="292" spans="1:9">
      <c r="A292" s="256" t="s">
        <v>4067</v>
      </c>
      <c r="B292" s="256" t="s">
        <v>4060</v>
      </c>
      <c r="C292" s="256" t="s">
        <v>4061</v>
      </c>
      <c r="D292" s="256" t="s">
        <v>4062</v>
      </c>
      <c r="E292" s="433">
        <v>85106</v>
      </c>
      <c r="F292" s="256" t="s">
        <v>4063</v>
      </c>
      <c r="G292" s="256" t="s">
        <v>2780</v>
      </c>
      <c r="H292" s="256" t="s">
        <v>2847</v>
      </c>
      <c r="I292" s="256" t="s">
        <v>4068</v>
      </c>
    </row>
    <row r="293" spans="1:9">
      <c r="A293" s="256" t="s">
        <v>4069</v>
      </c>
      <c r="B293" s="256" t="s">
        <v>4070</v>
      </c>
      <c r="C293" s="256" t="s">
        <v>4071</v>
      </c>
      <c r="D293" s="256" t="s">
        <v>4072</v>
      </c>
      <c r="E293" s="433">
        <v>99128</v>
      </c>
      <c r="F293" s="256" t="s">
        <v>4073</v>
      </c>
      <c r="G293" s="256" t="s">
        <v>2936</v>
      </c>
      <c r="H293" s="256" t="s">
        <v>2937</v>
      </c>
      <c r="I293" s="256" t="s">
        <v>4074</v>
      </c>
    </row>
    <row r="294" spans="1:9">
      <c r="A294" s="256" t="s">
        <v>4075</v>
      </c>
      <c r="B294" s="256" t="s">
        <v>4076</v>
      </c>
      <c r="C294" s="256" t="s">
        <v>4077</v>
      </c>
      <c r="D294" s="256" t="s">
        <v>508</v>
      </c>
      <c r="E294" s="433">
        <v>94501</v>
      </c>
      <c r="F294" s="256" t="s">
        <v>4078</v>
      </c>
      <c r="G294" s="256" t="s">
        <v>2761</v>
      </c>
      <c r="H294" s="256" t="s">
        <v>2725</v>
      </c>
      <c r="I294" s="256" t="s">
        <v>4079</v>
      </c>
    </row>
    <row r="295" spans="1:9">
      <c r="A295" s="256" t="s">
        <v>4080</v>
      </c>
      <c r="B295" s="256" t="s">
        <v>4081</v>
      </c>
      <c r="C295" s="256" t="s">
        <v>4082</v>
      </c>
      <c r="D295" s="256" t="s">
        <v>1348</v>
      </c>
      <c r="E295" s="433">
        <v>4457</v>
      </c>
      <c r="F295" s="256" t="s">
        <v>4083</v>
      </c>
      <c r="G295" s="256" t="s">
        <v>2936</v>
      </c>
      <c r="H295" s="256" t="s">
        <v>2937</v>
      </c>
      <c r="I295" s="256" t="s">
        <v>4084</v>
      </c>
    </row>
    <row r="296" spans="1:9">
      <c r="A296" s="256" t="s">
        <v>4085</v>
      </c>
      <c r="B296" s="256" t="s">
        <v>4086</v>
      </c>
      <c r="C296" s="256" t="s">
        <v>4087</v>
      </c>
      <c r="D296" s="256" t="s">
        <v>4088</v>
      </c>
      <c r="E296" s="433">
        <v>97655</v>
      </c>
      <c r="F296" s="256" t="s">
        <v>4089</v>
      </c>
      <c r="G296" s="256" t="s">
        <v>2936</v>
      </c>
      <c r="H296" s="256" t="s">
        <v>2937</v>
      </c>
      <c r="I296" s="256" t="s">
        <v>4090</v>
      </c>
    </row>
    <row r="297" spans="1:9">
      <c r="A297" s="256" t="s">
        <v>4091</v>
      </c>
      <c r="B297" s="256" t="s">
        <v>4092</v>
      </c>
      <c r="C297" s="256" t="s">
        <v>4093</v>
      </c>
      <c r="D297" s="256" t="s">
        <v>3693</v>
      </c>
      <c r="E297" s="433">
        <v>5201</v>
      </c>
      <c r="F297" s="256" t="s">
        <v>4094</v>
      </c>
      <c r="G297" s="256" t="s">
        <v>2732</v>
      </c>
      <c r="H297" s="256" t="s">
        <v>2733</v>
      </c>
      <c r="I297" s="256" t="s">
        <v>4095</v>
      </c>
    </row>
    <row r="298" spans="1:9">
      <c r="A298" s="256" t="s">
        <v>4096</v>
      </c>
      <c r="B298" s="256" t="s">
        <v>4097</v>
      </c>
      <c r="C298" s="256" t="s">
        <v>4098</v>
      </c>
      <c r="D298" s="256" t="s">
        <v>3430</v>
      </c>
      <c r="E298" s="433">
        <v>7501</v>
      </c>
      <c r="F298" s="256" t="s">
        <v>4099</v>
      </c>
      <c r="G298" s="256" t="s">
        <v>2761</v>
      </c>
      <c r="H298" s="256" t="s">
        <v>2762</v>
      </c>
      <c r="I298" s="256" t="s">
        <v>4100</v>
      </c>
    </row>
    <row r="299" spans="1:9">
      <c r="A299" s="256" t="s">
        <v>4101</v>
      </c>
      <c r="B299" s="256" t="s">
        <v>4102</v>
      </c>
      <c r="C299" s="256" t="s">
        <v>4103</v>
      </c>
      <c r="D299" s="256" t="s">
        <v>2966</v>
      </c>
      <c r="E299" s="433">
        <v>1401</v>
      </c>
      <c r="F299" s="256" t="s">
        <v>4104</v>
      </c>
      <c r="G299" s="256" t="s">
        <v>2732</v>
      </c>
      <c r="H299" s="256" t="s">
        <v>2733</v>
      </c>
      <c r="I299" s="256" t="s">
        <v>4105</v>
      </c>
    </row>
    <row r="300" spans="1:9">
      <c r="A300" s="256" t="s">
        <v>4106</v>
      </c>
      <c r="B300" s="256" t="s">
        <v>4107</v>
      </c>
      <c r="C300" s="256" t="s">
        <v>4108</v>
      </c>
      <c r="D300" s="256" t="s">
        <v>101</v>
      </c>
      <c r="E300" s="433">
        <v>97401</v>
      </c>
      <c r="F300" s="256" t="s">
        <v>4109</v>
      </c>
      <c r="G300" s="256" t="s">
        <v>2732</v>
      </c>
      <c r="H300" s="256" t="s">
        <v>2733</v>
      </c>
      <c r="I300" s="256" t="s">
        <v>4110</v>
      </c>
    </row>
    <row r="301" spans="1:9">
      <c r="A301" s="256" t="s">
        <v>4111</v>
      </c>
      <c r="B301" s="256" t="s">
        <v>4112</v>
      </c>
      <c r="C301" s="256" t="s">
        <v>4113</v>
      </c>
      <c r="D301" s="256" t="s">
        <v>496</v>
      </c>
      <c r="E301" s="433">
        <v>92901</v>
      </c>
      <c r="F301" s="256" t="s">
        <v>4114</v>
      </c>
      <c r="G301" s="256" t="s">
        <v>2761</v>
      </c>
      <c r="H301" s="256" t="s">
        <v>2994</v>
      </c>
      <c r="I301" s="256" t="s">
        <v>4115</v>
      </c>
    </row>
    <row r="302" spans="1:9">
      <c r="A302" s="256" t="s">
        <v>4116</v>
      </c>
      <c r="B302" s="256" t="s">
        <v>4112</v>
      </c>
      <c r="C302" s="256" t="s">
        <v>4113</v>
      </c>
      <c r="D302" s="256" t="s">
        <v>496</v>
      </c>
      <c r="E302" s="433">
        <v>92901</v>
      </c>
      <c r="F302" s="256" t="s">
        <v>4114</v>
      </c>
      <c r="G302" s="256" t="s">
        <v>2794</v>
      </c>
      <c r="H302" s="256" t="s">
        <v>2725</v>
      </c>
      <c r="I302" s="256" t="s">
        <v>4115</v>
      </c>
    </row>
    <row r="303" spans="1:9">
      <c r="A303" s="256" t="s">
        <v>4111</v>
      </c>
      <c r="B303" s="256" t="s">
        <v>4112</v>
      </c>
      <c r="C303" s="256" t="s">
        <v>4113</v>
      </c>
      <c r="D303" s="256" t="s">
        <v>496</v>
      </c>
      <c r="E303" s="433">
        <v>92901</v>
      </c>
      <c r="F303" s="256" t="s">
        <v>4114</v>
      </c>
      <c r="G303" s="256" t="s">
        <v>2794</v>
      </c>
      <c r="H303" s="256" t="s">
        <v>2994</v>
      </c>
      <c r="I303" s="256" t="s">
        <v>4115</v>
      </c>
    </row>
    <row r="304" spans="1:9">
      <c r="A304" s="256" t="s">
        <v>4116</v>
      </c>
      <c r="B304" s="256" t="s">
        <v>4112</v>
      </c>
      <c r="C304" s="256" t="s">
        <v>4113</v>
      </c>
      <c r="D304" s="256" t="s">
        <v>496</v>
      </c>
      <c r="E304" s="433">
        <v>92901</v>
      </c>
      <c r="F304" s="256" t="s">
        <v>4114</v>
      </c>
      <c r="G304" s="256" t="s">
        <v>2761</v>
      </c>
      <c r="H304" s="256" t="s">
        <v>2725</v>
      </c>
      <c r="I304" s="256" t="s">
        <v>4115</v>
      </c>
    </row>
    <row r="305" spans="1:9">
      <c r="A305" s="256" t="s">
        <v>4117</v>
      </c>
      <c r="B305" s="256" t="s">
        <v>4118</v>
      </c>
      <c r="C305" s="256" t="s">
        <v>4119</v>
      </c>
      <c r="D305" s="256" t="s">
        <v>3400</v>
      </c>
      <c r="E305" s="433">
        <v>1704</v>
      </c>
      <c r="F305" s="256" t="s">
        <v>3582</v>
      </c>
      <c r="G305" s="256" t="s">
        <v>2732</v>
      </c>
      <c r="H305" s="256" t="s">
        <v>2733</v>
      </c>
      <c r="I305" s="256" t="s">
        <v>4120</v>
      </c>
    </row>
    <row r="306" spans="1:9">
      <c r="A306" s="256" t="s">
        <v>4121</v>
      </c>
      <c r="B306" s="256" t="s">
        <v>4122</v>
      </c>
      <c r="C306" s="256" t="s">
        <v>4123</v>
      </c>
      <c r="D306" s="256" t="s">
        <v>4124</v>
      </c>
      <c r="E306" s="433">
        <v>5342</v>
      </c>
      <c r="F306" s="256" t="s">
        <v>4125</v>
      </c>
      <c r="G306" s="256" t="s">
        <v>2732</v>
      </c>
      <c r="H306" s="256" t="s">
        <v>2733</v>
      </c>
      <c r="I306" s="256" t="s">
        <v>4126</v>
      </c>
    </row>
    <row r="307" spans="1:9">
      <c r="A307" s="256" t="s">
        <v>4127</v>
      </c>
      <c r="B307" s="256" t="s">
        <v>4128</v>
      </c>
      <c r="C307" s="256" t="s">
        <v>4129</v>
      </c>
      <c r="D307" s="256" t="s">
        <v>4130</v>
      </c>
      <c r="E307" s="433">
        <v>2801</v>
      </c>
      <c r="F307" s="256" t="s">
        <v>4131</v>
      </c>
      <c r="G307" s="256" t="s">
        <v>2936</v>
      </c>
      <c r="H307" s="256" t="s">
        <v>2937</v>
      </c>
      <c r="I307" s="256" t="s">
        <v>4132</v>
      </c>
    </row>
    <row r="308" spans="1:9">
      <c r="A308" s="256" t="s">
        <v>4133</v>
      </c>
      <c r="B308" s="256" t="s">
        <v>4134</v>
      </c>
      <c r="C308" s="256" t="s">
        <v>4135</v>
      </c>
      <c r="D308" s="256" t="s">
        <v>4136</v>
      </c>
      <c r="E308" s="433">
        <v>97701</v>
      </c>
      <c r="F308" s="256" t="s">
        <v>4137</v>
      </c>
      <c r="G308" s="256" t="s">
        <v>2724</v>
      </c>
      <c r="H308" s="256" t="s">
        <v>2835</v>
      </c>
      <c r="I308" s="256" t="s">
        <v>4138</v>
      </c>
    </row>
    <row r="309" spans="1:9">
      <c r="A309" s="256" t="s">
        <v>4139</v>
      </c>
      <c r="B309" s="256" t="s">
        <v>4134</v>
      </c>
      <c r="C309" s="256" t="s">
        <v>4135</v>
      </c>
      <c r="D309" s="256" t="s">
        <v>4136</v>
      </c>
      <c r="E309" s="433">
        <v>97701</v>
      </c>
      <c r="F309" s="256" t="s">
        <v>4137</v>
      </c>
      <c r="G309" s="256" t="s">
        <v>2724</v>
      </c>
      <c r="H309" s="256" t="s">
        <v>2812</v>
      </c>
      <c r="I309" s="256" t="s">
        <v>4140</v>
      </c>
    </row>
    <row r="310" spans="1:9">
      <c r="A310" s="256" t="s">
        <v>4141</v>
      </c>
      <c r="B310" s="256" t="s">
        <v>4142</v>
      </c>
      <c r="C310" s="256" t="s">
        <v>4143</v>
      </c>
      <c r="D310" s="256" t="s">
        <v>1178</v>
      </c>
      <c r="E310" s="433">
        <v>2201</v>
      </c>
      <c r="F310" s="256" t="s">
        <v>4144</v>
      </c>
      <c r="G310" s="256" t="s">
        <v>2936</v>
      </c>
      <c r="H310" s="256" t="s">
        <v>2937</v>
      </c>
      <c r="I310" s="256" t="s">
        <v>4145</v>
      </c>
    </row>
    <row r="311" spans="1:9">
      <c r="A311" s="256" t="s">
        <v>4146</v>
      </c>
      <c r="B311" s="256" t="s">
        <v>4147</v>
      </c>
      <c r="C311" s="256" t="s">
        <v>4148</v>
      </c>
      <c r="D311" s="256" t="s">
        <v>91</v>
      </c>
      <c r="E311" s="433">
        <v>85103</v>
      </c>
      <c r="F311" s="256" t="s">
        <v>4149</v>
      </c>
      <c r="G311" s="256" t="s">
        <v>2794</v>
      </c>
      <c r="H311" s="256" t="s">
        <v>2762</v>
      </c>
      <c r="I311" s="256" t="s">
        <v>4150</v>
      </c>
    </row>
    <row r="312" spans="1:9">
      <c r="A312" s="256" t="s">
        <v>4151</v>
      </c>
      <c r="B312" s="256" t="s">
        <v>4152</v>
      </c>
      <c r="C312" s="256" t="s">
        <v>4153</v>
      </c>
      <c r="D312" s="256" t="s">
        <v>4154</v>
      </c>
      <c r="E312" s="433">
        <v>91401</v>
      </c>
      <c r="F312" s="256" t="s">
        <v>4155</v>
      </c>
      <c r="G312" s="256" t="s">
        <v>2732</v>
      </c>
      <c r="H312" s="256" t="s">
        <v>2733</v>
      </c>
      <c r="I312" s="256" t="s">
        <v>4156</v>
      </c>
    </row>
    <row r="313" spans="1:9">
      <c r="A313" s="256" t="s">
        <v>4157</v>
      </c>
      <c r="B313" s="256" t="s">
        <v>4152</v>
      </c>
      <c r="C313" s="256" t="s">
        <v>4153</v>
      </c>
      <c r="D313" s="256" t="s">
        <v>4154</v>
      </c>
      <c r="E313" s="433">
        <v>91401</v>
      </c>
      <c r="F313" s="256" t="s">
        <v>4155</v>
      </c>
      <c r="G313" s="256" t="s">
        <v>2780</v>
      </c>
      <c r="H313" s="256" t="s">
        <v>2781</v>
      </c>
      <c r="I313" s="256" t="s">
        <v>4068</v>
      </c>
    </row>
    <row r="314" spans="1:9">
      <c r="A314" s="256" t="s">
        <v>4158</v>
      </c>
      <c r="B314" s="256" t="s">
        <v>4152</v>
      </c>
      <c r="C314" s="256" t="s">
        <v>4153</v>
      </c>
      <c r="D314" s="256" t="s">
        <v>4154</v>
      </c>
      <c r="E314" s="433">
        <v>91401</v>
      </c>
      <c r="F314" s="256" t="s">
        <v>4155</v>
      </c>
      <c r="G314" s="256" t="s">
        <v>2780</v>
      </c>
      <c r="H314" s="256" t="s">
        <v>2847</v>
      </c>
      <c r="I314" s="256" t="s">
        <v>3764</v>
      </c>
    </row>
    <row r="315" spans="1:9">
      <c r="A315" s="256" t="s">
        <v>4159</v>
      </c>
      <c r="B315" s="256" t="s">
        <v>4160</v>
      </c>
      <c r="C315" s="256" t="s">
        <v>4161</v>
      </c>
      <c r="D315" s="256" t="s">
        <v>4162</v>
      </c>
      <c r="E315" s="433">
        <v>5001</v>
      </c>
      <c r="F315" s="256" t="s">
        <v>4163</v>
      </c>
      <c r="G315" s="256" t="s">
        <v>2780</v>
      </c>
      <c r="H315" s="256" t="s">
        <v>2847</v>
      </c>
      <c r="I315" s="256" t="s">
        <v>3105</v>
      </c>
    </row>
    <row r="316" spans="1:9">
      <c r="A316" s="256" t="s">
        <v>4164</v>
      </c>
      <c r="B316" s="256" t="s">
        <v>4160</v>
      </c>
      <c r="C316" s="256" t="s">
        <v>4161</v>
      </c>
      <c r="D316" s="256" t="s">
        <v>4162</v>
      </c>
      <c r="E316" s="433">
        <v>5001</v>
      </c>
      <c r="F316" s="256" t="s">
        <v>4163</v>
      </c>
      <c r="G316" s="256" t="s">
        <v>2732</v>
      </c>
      <c r="H316" s="256" t="s">
        <v>2733</v>
      </c>
      <c r="I316" s="256" t="s">
        <v>4165</v>
      </c>
    </row>
    <row r="317" spans="1:9">
      <c r="A317" s="256" t="s">
        <v>4166</v>
      </c>
      <c r="B317" s="256" t="s">
        <v>4160</v>
      </c>
      <c r="C317" s="256" t="s">
        <v>4161</v>
      </c>
      <c r="D317" s="256" t="s">
        <v>4162</v>
      </c>
      <c r="E317" s="433">
        <v>5001</v>
      </c>
      <c r="F317" s="256" t="s">
        <v>4163</v>
      </c>
      <c r="G317" s="256" t="s">
        <v>2780</v>
      </c>
      <c r="H317" s="256" t="s">
        <v>2781</v>
      </c>
      <c r="I317" s="256" t="s">
        <v>3105</v>
      </c>
    </row>
    <row r="318" spans="1:9">
      <c r="A318" s="256" t="s">
        <v>4167</v>
      </c>
      <c r="B318" s="256" t="s">
        <v>4168</v>
      </c>
      <c r="C318" s="256" t="s">
        <v>4169</v>
      </c>
      <c r="D318" s="256" t="s">
        <v>4170</v>
      </c>
      <c r="E318" s="433">
        <v>7662</v>
      </c>
      <c r="F318" s="256" t="s">
        <v>671</v>
      </c>
      <c r="G318" s="256" t="s">
        <v>2732</v>
      </c>
      <c r="H318" s="256" t="s">
        <v>2733</v>
      </c>
      <c r="I318" s="256" t="s">
        <v>3789</v>
      </c>
    </row>
    <row r="319" spans="1:9">
      <c r="A319" s="256" t="s">
        <v>4171</v>
      </c>
      <c r="B319" s="256" t="s">
        <v>4168</v>
      </c>
      <c r="C319" s="256" t="s">
        <v>4169</v>
      </c>
      <c r="D319" s="256" t="s">
        <v>4170</v>
      </c>
      <c r="E319" s="433">
        <v>7662</v>
      </c>
      <c r="F319" s="256" t="s">
        <v>671</v>
      </c>
      <c r="G319" s="256" t="s">
        <v>2780</v>
      </c>
      <c r="H319" s="256" t="s">
        <v>2847</v>
      </c>
      <c r="I319" s="256" t="s">
        <v>4172</v>
      </c>
    </row>
    <row r="320" spans="1:9">
      <c r="A320" s="256" t="s">
        <v>4173</v>
      </c>
      <c r="B320" s="256" t="s">
        <v>4168</v>
      </c>
      <c r="C320" s="256" t="s">
        <v>4169</v>
      </c>
      <c r="D320" s="256" t="s">
        <v>4170</v>
      </c>
      <c r="E320" s="433">
        <v>7662</v>
      </c>
      <c r="F320" s="256" t="s">
        <v>671</v>
      </c>
      <c r="G320" s="256" t="s">
        <v>2780</v>
      </c>
      <c r="H320" s="256" t="s">
        <v>2781</v>
      </c>
      <c r="I320" s="256" t="s">
        <v>4174</v>
      </c>
    </row>
    <row r="321" spans="1:9">
      <c r="A321" s="256" t="s">
        <v>4175</v>
      </c>
      <c r="B321" s="256" t="s">
        <v>4176</v>
      </c>
      <c r="C321" s="256" t="s">
        <v>4177</v>
      </c>
      <c r="D321" s="256" t="s">
        <v>496</v>
      </c>
      <c r="E321" s="433">
        <v>92901</v>
      </c>
      <c r="F321" s="256" t="s">
        <v>4178</v>
      </c>
      <c r="G321" s="256" t="s">
        <v>2732</v>
      </c>
      <c r="H321" s="256" t="s">
        <v>2733</v>
      </c>
      <c r="I321" s="256" t="s">
        <v>4179</v>
      </c>
    </row>
    <row r="322" spans="1:9">
      <c r="A322" s="256" t="s">
        <v>4180</v>
      </c>
      <c r="B322" s="256" t="s">
        <v>4181</v>
      </c>
      <c r="C322" s="256" t="s">
        <v>4182</v>
      </c>
      <c r="D322" s="256" t="s">
        <v>3034</v>
      </c>
      <c r="E322" s="433">
        <v>92028</v>
      </c>
      <c r="F322" s="256" t="s">
        <v>4183</v>
      </c>
      <c r="G322" s="256" t="s">
        <v>2732</v>
      </c>
      <c r="H322" s="256" t="s">
        <v>3196</v>
      </c>
      <c r="I322" s="256" t="s">
        <v>4184</v>
      </c>
    </row>
    <row r="323" spans="1:9">
      <c r="A323" s="256" t="s">
        <v>4185</v>
      </c>
      <c r="B323" s="256" t="s">
        <v>4181</v>
      </c>
      <c r="C323" s="256" t="s">
        <v>4182</v>
      </c>
      <c r="D323" s="256" t="s">
        <v>3034</v>
      </c>
      <c r="E323" s="433">
        <v>92028</v>
      </c>
      <c r="F323" s="256" t="s">
        <v>4183</v>
      </c>
      <c r="G323" s="256" t="s">
        <v>2936</v>
      </c>
      <c r="H323" s="256" t="s">
        <v>4186</v>
      </c>
      <c r="I323" s="256" t="s">
        <v>4187</v>
      </c>
    </row>
    <row r="324" spans="1:9">
      <c r="A324" s="256" t="s">
        <v>4188</v>
      </c>
      <c r="B324" s="256" t="s">
        <v>4181</v>
      </c>
      <c r="C324" s="256" t="s">
        <v>4182</v>
      </c>
      <c r="D324" s="256" t="s">
        <v>3034</v>
      </c>
      <c r="E324" s="433">
        <v>92028</v>
      </c>
      <c r="F324" s="256" t="s">
        <v>4183</v>
      </c>
      <c r="G324" s="256" t="s">
        <v>2824</v>
      </c>
      <c r="H324" s="256" t="s">
        <v>2762</v>
      </c>
      <c r="I324" s="256" t="s">
        <v>4079</v>
      </c>
    </row>
    <row r="325" spans="1:9">
      <c r="A325" s="256" t="s">
        <v>4189</v>
      </c>
      <c r="B325" s="256" t="s">
        <v>4181</v>
      </c>
      <c r="C325" s="256" t="s">
        <v>4182</v>
      </c>
      <c r="D325" s="256" t="s">
        <v>3034</v>
      </c>
      <c r="E325" s="433">
        <v>92028</v>
      </c>
      <c r="F325" s="256" t="s">
        <v>4183</v>
      </c>
      <c r="G325" s="256" t="s">
        <v>2936</v>
      </c>
      <c r="H325" s="256" t="s">
        <v>2937</v>
      </c>
      <c r="I325" s="256" t="s">
        <v>4190</v>
      </c>
    </row>
    <row r="326" spans="1:9">
      <c r="A326" s="256" t="s">
        <v>4191</v>
      </c>
      <c r="B326" s="256" t="s">
        <v>4192</v>
      </c>
      <c r="C326" s="256" t="s">
        <v>4193</v>
      </c>
      <c r="D326" s="256" t="s">
        <v>4194</v>
      </c>
      <c r="E326" s="433">
        <v>92521</v>
      </c>
      <c r="F326" s="256" t="s">
        <v>4195</v>
      </c>
      <c r="G326" s="256" t="s">
        <v>2732</v>
      </c>
      <c r="H326" s="256" t="s">
        <v>3196</v>
      </c>
      <c r="I326" s="256" t="s">
        <v>4196</v>
      </c>
    </row>
    <row r="327" spans="1:9">
      <c r="A327" s="256" t="s">
        <v>4197</v>
      </c>
      <c r="C327" s="256" t="s">
        <v>4198</v>
      </c>
      <c r="D327" s="256" t="s">
        <v>4007</v>
      </c>
      <c r="E327" s="433">
        <v>3804</v>
      </c>
      <c r="F327" s="256" t="s">
        <v>4199</v>
      </c>
      <c r="G327" s="256" t="s">
        <v>2732</v>
      </c>
      <c r="H327" s="256" t="s">
        <v>2733</v>
      </c>
      <c r="I327" s="256" t="s">
        <v>4200</v>
      </c>
    </row>
    <row r="328" spans="1:9">
      <c r="A328" s="256" t="s">
        <v>4201</v>
      </c>
      <c r="B328" s="256" t="s">
        <v>4202</v>
      </c>
      <c r="C328" s="256" t="s">
        <v>4203</v>
      </c>
      <c r="D328" s="256" t="s">
        <v>2792</v>
      </c>
      <c r="E328" s="433">
        <v>84104</v>
      </c>
      <c r="F328" s="256" t="s">
        <v>4204</v>
      </c>
      <c r="G328" s="256" t="s">
        <v>2761</v>
      </c>
      <c r="H328" s="256" t="s">
        <v>2725</v>
      </c>
      <c r="I328" s="256" t="s">
        <v>4205</v>
      </c>
    </row>
    <row r="329" spans="1:9">
      <c r="A329" s="256" t="s">
        <v>4206</v>
      </c>
      <c r="B329" s="256" t="s">
        <v>4202</v>
      </c>
      <c r="C329" s="256" t="s">
        <v>4203</v>
      </c>
      <c r="D329" s="256" t="s">
        <v>2792</v>
      </c>
      <c r="E329" s="433">
        <v>84104</v>
      </c>
      <c r="F329" s="256" t="s">
        <v>4204</v>
      </c>
      <c r="G329" s="256" t="s">
        <v>2761</v>
      </c>
      <c r="H329" s="256" t="s">
        <v>2762</v>
      </c>
      <c r="I329" s="256" t="s">
        <v>4207</v>
      </c>
    </row>
    <row r="330" spans="1:9">
      <c r="A330" s="256" t="s">
        <v>4208</v>
      </c>
      <c r="B330" s="256" t="s">
        <v>4209</v>
      </c>
      <c r="C330" s="256" t="s">
        <v>4210</v>
      </c>
      <c r="D330" s="256" t="s">
        <v>2730</v>
      </c>
      <c r="E330" s="433">
        <v>82101</v>
      </c>
      <c r="F330" s="256" t="s">
        <v>4211</v>
      </c>
      <c r="G330" s="256" t="s">
        <v>2936</v>
      </c>
      <c r="H330" s="256" t="s">
        <v>2937</v>
      </c>
      <c r="I330" s="256" t="s">
        <v>2922</v>
      </c>
    </row>
    <row r="331" spans="1:9">
      <c r="A331" s="256" t="s">
        <v>4212</v>
      </c>
      <c r="B331" s="256" t="s">
        <v>4213</v>
      </c>
      <c r="C331" s="256" t="s">
        <v>4214</v>
      </c>
      <c r="D331" s="256" t="s">
        <v>4007</v>
      </c>
      <c r="E331" s="433">
        <v>3804</v>
      </c>
      <c r="F331" s="256" t="s">
        <v>4215</v>
      </c>
      <c r="G331" s="256" t="s">
        <v>2732</v>
      </c>
      <c r="H331" s="256" t="s">
        <v>2733</v>
      </c>
      <c r="I331" s="256" t="s">
        <v>4216</v>
      </c>
    </row>
    <row r="332" spans="1:9">
      <c r="A332" s="256" t="s">
        <v>4217</v>
      </c>
      <c r="B332" s="256" t="s">
        <v>4218</v>
      </c>
      <c r="C332" s="256" t="s">
        <v>4219</v>
      </c>
      <c r="D332" s="256" t="s">
        <v>91</v>
      </c>
      <c r="E332" s="433">
        <v>81108</v>
      </c>
      <c r="F332" s="256" t="s">
        <v>3612</v>
      </c>
      <c r="G332" s="256" t="s">
        <v>2732</v>
      </c>
      <c r="H332" s="256" t="s">
        <v>2733</v>
      </c>
      <c r="I332" s="256" t="s">
        <v>4220</v>
      </c>
    </row>
    <row r="333" spans="1:9">
      <c r="A333" s="256" t="s">
        <v>4221</v>
      </c>
      <c r="B333" s="256" t="s">
        <v>4222</v>
      </c>
      <c r="C333" s="256" t="s">
        <v>4223</v>
      </c>
      <c r="D333" s="256" t="s">
        <v>4001</v>
      </c>
      <c r="E333" s="433">
        <v>95618</v>
      </c>
      <c r="F333" s="256" t="s">
        <v>4224</v>
      </c>
      <c r="G333" s="256" t="s">
        <v>2824</v>
      </c>
      <c r="H333" s="256" t="s">
        <v>2725</v>
      </c>
      <c r="I333" s="256" t="s">
        <v>4225</v>
      </c>
    </row>
    <row r="334" spans="1:9">
      <c r="A334" s="256" t="s">
        <v>4226</v>
      </c>
      <c r="C334" s="256" t="s">
        <v>4227</v>
      </c>
      <c r="D334" s="256" t="s">
        <v>2301</v>
      </c>
      <c r="E334" s="433">
        <v>98401</v>
      </c>
      <c r="F334" s="256" t="s">
        <v>4228</v>
      </c>
      <c r="G334" s="256" t="s">
        <v>2732</v>
      </c>
      <c r="H334" s="256" t="s">
        <v>2733</v>
      </c>
      <c r="I334" s="256" t="s">
        <v>4229</v>
      </c>
    </row>
    <row r="335" spans="1:9">
      <c r="A335" s="256" t="s">
        <v>4230</v>
      </c>
      <c r="B335" s="256" t="s">
        <v>4231</v>
      </c>
      <c r="C335" s="256" t="s">
        <v>4232</v>
      </c>
      <c r="D335" s="256" t="s">
        <v>4233</v>
      </c>
      <c r="E335" s="433">
        <v>2743</v>
      </c>
      <c r="F335" s="256" t="s">
        <v>4234</v>
      </c>
      <c r="G335" s="256" t="s">
        <v>2761</v>
      </c>
      <c r="H335" s="256" t="s">
        <v>2762</v>
      </c>
      <c r="I335" s="256" t="s">
        <v>4235</v>
      </c>
    </row>
    <row r="336" spans="1:9">
      <c r="A336" s="256" t="s">
        <v>4236</v>
      </c>
      <c r="B336" s="256" t="s">
        <v>4237</v>
      </c>
      <c r="C336" s="256" t="s">
        <v>4238</v>
      </c>
      <c r="D336" s="256" t="s">
        <v>91</v>
      </c>
      <c r="E336" s="433">
        <v>82109</v>
      </c>
      <c r="F336" s="256" t="s">
        <v>4239</v>
      </c>
      <c r="G336" s="256" t="s">
        <v>2824</v>
      </c>
      <c r="H336" s="256" t="s">
        <v>2762</v>
      </c>
      <c r="I336" s="256" t="s">
        <v>3700</v>
      </c>
    </row>
    <row r="337" spans="1:9">
      <c r="A337" s="256" t="s">
        <v>4240</v>
      </c>
      <c r="B337" s="256" t="s">
        <v>4241</v>
      </c>
      <c r="C337" s="256" t="s">
        <v>4242</v>
      </c>
      <c r="D337" s="256" t="s">
        <v>2730</v>
      </c>
      <c r="E337" s="433">
        <v>82105</v>
      </c>
      <c r="F337" s="256" t="s">
        <v>4243</v>
      </c>
      <c r="G337" s="256" t="s">
        <v>2936</v>
      </c>
      <c r="H337" s="256" t="s">
        <v>2937</v>
      </c>
      <c r="I337" s="256" t="s">
        <v>4244</v>
      </c>
    </row>
    <row r="338" spans="1:9">
      <c r="A338" s="256" t="s">
        <v>4245</v>
      </c>
      <c r="B338" s="256" t="s">
        <v>4246</v>
      </c>
      <c r="C338" s="256" t="s">
        <v>4247</v>
      </c>
      <c r="D338" s="256" t="s">
        <v>91</v>
      </c>
      <c r="E338" s="433">
        <v>82104</v>
      </c>
      <c r="F338" s="256" t="s">
        <v>4248</v>
      </c>
      <c r="G338" s="256" t="s">
        <v>2732</v>
      </c>
      <c r="H338" s="256" t="s">
        <v>2733</v>
      </c>
      <c r="I338" s="256" t="s">
        <v>4249</v>
      </c>
    </row>
    <row r="339" spans="1:9">
      <c r="A339" s="256" t="s">
        <v>4250</v>
      </c>
      <c r="B339" s="256" t="s">
        <v>4251</v>
      </c>
      <c r="C339" s="256" t="s">
        <v>4252</v>
      </c>
      <c r="D339" s="256" t="s">
        <v>93</v>
      </c>
      <c r="E339" s="433">
        <v>1001</v>
      </c>
      <c r="F339" s="256" t="s">
        <v>4253</v>
      </c>
      <c r="G339" s="256" t="s">
        <v>2794</v>
      </c>
      <c r="H339" s="256" t="s">
        <v>2725</v>
      </c>
      <c r="I339" s="256" t="s">
        <v>2797</v>
      </c>
    </row>
    <row r="340" spans="1:9">
      <c r="A340" s="256" t="s">
        <v>4254</v>
      </c>
      <c r="B340" s="256" t="s">
        <v>4255</v>
      </c>
      <c r="C340" s="256" t="s">
        <v>4256</v>
      </c>
      <c r="D340" s="256" t="s">
        <v>4257</v>
      </c>
      <c r="E340" s="433">
        <v>4918</v>
      </c>
      <c r="F340" s="256" t="s">
        <v>87</v>
      </c>
      <c r="G340" s="256" t="s">
        <v>2732</v>
      </c>
      <c r="H340" s="256" t="s">
        <v>2733</v>
      </c>
      <c r="I340" s="256" t="s">
        <v>4258</v>
      </c>
    </row>
    <row r="341" spans="1:9">
      <c r="A341" s="256" t="s">
        <v>4259</v>
      </c>
      <c r="B341" s="256" t="s">
        <v>4260</v>
      </c>
      <c r="C341" s="256" t="s">
        <v>4261</v>
      </c>
      <c r="D341" s="256" t="s">
        <v>2966</v>
      </c>
      <c r="E341" s="433">
        <v>1401</v>
      </c>
      <c r="F341" s="256" t="s">
        <v>2967</v>
      </c>
      <c r="G341" s="256" t="s">
        <v>2732</v>
      </c>
      <c r="H341" s="256" t="s">
        <v>2733</v>
      </c>
      <c r="I341" s="256" t="s">
        <v>4262</v>
      </c>
    </row>
    <row r="342" spans="1:9">
      <c r="A342" s="256" t="s">
        <v>4263</v>
      </c>
      <c r="B342" s="256" t="s">
        <v>4264</v>
      </c>
      <c r="C342" s="256" t="s">
        <v>4265</v>
      </c>
      <c r="D342" s="256" t="s">
        <v>4266</v>
      </c>
      <c r="E342" s="433">
        <v>90044</v>
      </c>
      <c r="F342" s="256" t="s">
        <v>4267</v>
      </c>
      <c r="G342" s="256" t="s">
        <v>2761</v>
      </c>
      <c r="H342" s="256" t="s">
        <v>2762</v>
      </c>
      <c r="I342" s="256" t="s">
        <v>4268</v>
      </c>
    </row>
    <row r="343" spans="1:9">
      <c r="A343" s="256" t="s">
        <v>4269</v>
      </c>
      <c r="B343" s="256" t="s">
        <v>4264</v>
      </c>
      <c r="C343" s="256" t="s">
        <v>4265</v>
      </c>
      <c r="D343" s="256" t="s">
        <v>4266</v>
      </c>
      <c r="E343" s="433">
        <v>90044</v>
      </c>
      <c r="F343" s="256" t="s">
        <v>4267</v>
      </c>
      <c r="G343" s="256" t="s">
        <v>2761</v>
      </c>
      <c r="H343" s="256" t="s">
        <v>2994</v>
      </c>
      <c r="I343" s="256" t="s">
        <v>3085</v>
      </c>
    </row>
    <row r="344" spans="1:9">
      <c r="A344" s="256" t="s">
        <v>4270</v>
      </c>
      <c r="B344" s="256" t="s">
        <v>4264</v>
      </c>
      <c r="C344" s="256" t="s">
        <v>4265</v>
      </c>
      <c r="D344" s="256" t="s">
        <v>4266</v>
      </c>
      <c r="E344" s="433">
        <v>90044</v>
      </c>
      <c r="F344" s="256" t="s">
        <v>4267</v>
      </c>
      <c r="G344" s="256" t="s">
        <v>2761</v>
      </c>
      <c r="H344" s="256" t="s">
        <v>2725</v>
      </c>
      <c r="I344" s="256" t="s">
        <v>3085</v>
      </c>
    </row>
    <row r="345" spans="1:9">
      <c r="A345" s="256" t="s">
        <v>4271</v>
      </c>
      <c r="B345" s="256" t="s">
        <v>4272</v>
      </c>
      <c r="C345" s="256" t="s">
        <v>4273</v>
      </c>
      <c r="D345" s="256" t="s">
        <v>3477</v>
      </c>
      <c r="E345" s="433">
        <v>81101</v>
      </c>
      <c r="F345" s="256" t="s">
        <v>4274</v>
      </c>
      <c r="G345" s="256" t="s">
        <v>2761</v>
      </c>
      <c r="H345" s="256" t="s">
        <v>2762</v>
      </c>
      <c r="I345" s="256" t="s">
        <v>4225</v>
      </c>
    </row>
    <row r="346" spans="1:9">
      <c r="A346" s="256" t="s">
        <v>4271</v>
      </c>
      <c r="B346" s="256" t="s">
        <v>4272</v>
      </c>
      <c r="C346" s="256" t="s">
        <v>4273</v>
      </c>
      <c r="D346" s="256" t="s">
        <v>3477</v>
      </c>
      <c r="E346" s="433">
        <v>81101</v>
      </c>
      <c r="F346" s="256" t="s">
        <v>4274</v>
      </c>
      <c r="G346" s="256" t="s">
        <v>2724</v>
      </c>
      <c r="H346" s="256" t="s">
        <v>2762</v>
      </c>
      <c r="I346" s="256" t="s">
        <v>4225</v>
      </c>
    </row>
    <row r="347" spans="1:9">
      <c r="A347" s="256" t="s">
        <v>4275</v>
      </c>
      <c r="B347" s="256" t="s">
        <v>4276</v>
      </c>
      <c r="C347" s="256" t="s">
        <v>4277</v>
      </c>
      <c r="D347" s="256" t="s">
        <v>2862</v>
      </c>
      <c r="E347" s="433">
        <v>83103</v>
      </c>
      <c r="F347" s="256" t="s">
        <v>4278</v>
      </c>
      <c r="G347" s="256" t="s">
        <v>2761</v>
      </c>
      <c r="H347" s="256" t="s">
        <v>2762</v>
      </c>
      <c r="I347" s="256" t="s">
        <v>4279</v>
      </c>
    </row>
    <row r="348" spans="1:9">
      <c r="A348" s="256" t="s">
        <v>4280</v>
      </c>
      <c r="B348" s="256" t="s">
        <v>4281</v>
      </c>
      <c r="C348" s="256" t="s">
        <v>4282</v>
      </c>
      <c r="D348" s="256" t="s">
        <v>3506</v>
      </c>
      <c r="E348" s="433">
        <v>97113</v>
      </c>
      <c r="F348" s="256" t="s">
        <v>4283</v>
      </c>
      <c r="G348" s="256" t="s">
        <v>2732</v>
      </c>
      <c r="H348" s="256" t="s">
        <v>2733</v>
      </c>
      <c r="I348" s="256" t="s">
        <v>4284</v>
      </c>
    </row>
    <row r="349" spans="1:9">
      <c r="A349" s="256" t="s">
        <v>4285</v>
      </c>
      <c r="B349" s="256" t="s">
        <v>4286</v>
      </c>
      <c r="C349" s="256" t="s">
        <v>4287</v>
      </c>
      <c r="D349" s="256" t="s">
        <v>91</v>
      </c>
      <c r="E349" s="433">
        <v>83554</v>
      </c>
      <c r="F349" s="256" t="s">
        <v>4288</v>
      </c>
      <c r="G349" s="256" t="s">
        <v>2732</v>
      </c>
      <c r="H349" s="256" t="s">
        <v>2733</v>
      </c>
      <c r="I349" s="256" t="s">
        <v>4289</v>
      </c>
    </row>
    <row r="350" spans="1:9">
      <c r="A350" s="256" t="s">
        <v>4290</v>
      </c>
      <c r="B350" s="256" t="s">
        <v>4291</v>
      </c>
      <c r="C350" s="256" t="s">
        <v>4292</v>
      </c>
      <c r="D350" s="256" t="s">
        <v>4293</v>
      </c>
      <c r="E350" s="433">
        <v>6501</v>
      </c>
      <c r="F350" s="256" t="s">
        <v>4294</v>
      </c>
      <c r="G350" s="256" t="s">
        <v>2724</v>
      </c>
      <c r="H350" s="256" t="s">
        <v>2812</v>
      </c>
      <c r="I350" s="256" t="s">
        <v>4295</v>
      </c>
    </row>
    <row r="351" spans="1:9">
      <c r="A351" s="256" t="s">
        <v>4296</v>
      </c>
      <c r="B351" s="256" t="s">
        <v>4297</v>
      </c>
      <c r="C351" s="256" t="s">
        <v>4298</v>
      </c>
      <c r="D351" s="256" t="s">
        <v>4293</v>
      </c>
      <c r="E351" s="433">
        <v>6501</v>
      </c>
      <c r="F351" s="256" t="s">
        <v>4294</v>
      </c>
      <c r="G351" s="256" t="s">
        <v>2724</v>
      </c>
      <c r="H351" s="256" t="s">
        <v>2812</v>
      </c>
      <c r="I351" s="256" t="s">
        <v>4299</v>
      </c>
    </row>
    <row r="352" spans="1:9">
      <c r="A352" s="256" t="s">
        <v>4300</v>
      </c>
      <c r="B352" s="256" t="s">
        <v>4301</v>
      </c>
      <c r="C352" s="256" t="s">
        <v>4302</v>
      </c>
      <c r="D352" s="256" t="s">
        <v>4303</v>
      </c>
      <c r="E352" s="433">
        <v>91501</v>
      </c>
      <c r="F352" s="256" t="s">
        <v>4304</v>
      </c>
      <c r="G352" s="256" t="s">
        <v>2761</v>
      </c>
      <c r="H352" s="256" t="s">
        <v>2762</v>
      </c>
      <c r="I352" s="256" t="s">
        <v>4305</v>
      </c>
    </row>
    <row r="353" spans="1:9">
      <c r="A353" s="256" t="s">
        <v>4306</v>
      </c>
      <c r="B353" s="256" t="s">
        <v>4307</v>
      </c>
      <c r="C353" s="256" t="s">
        <v>4308</v>
      </c>
      <c r="D353" s="256" t="s">
        <v>508</v>
      </c>
      <c r="E353" s="433">
        <v>94501</v>
      </c>
      <c r="F353" s="256" t="s">
        <v>4309</v>
      </c>
      <c r="G353" s="256" t="s">
        <v>2724</v>
      </c>
      <c r="H353" s="256" t="s">
        <v>2762</v>
      </c>
      <c r="I353" s="256" t="s">
        <v>4310</v>
      </c>
    </row>
    <row r="354" spans="1:9">
      <c r="A354" s="256" t="s">
        <v>4311</v>
      </c>
      <c r="B354" s="256" t="s">
        <v>4312</v>
      </c>
      <c r="C354" s="256" t="s">
        <v>4313</v>
      </c>
      <c r="D354" s="256" t="s">
        <v>3400</v>
      </c>
      <c r="E354" s="433">
        <v>1701</v>
      </c>
      <c r="F354" s="256" t="s">
        <v>4314</v>
      </c>
      <c r="G354" s="256" t="s">
        <v>2936</v>
      </c>
      <c r="H354" s="256" t="s">
        <v>2937</v>
      </c>
      <c r="I354" s="256" t="s">
        <v>4315</v>
      </c>
    </row>
    <row r="355" spans="1:9">
      <c r="A355" s="256" t="s">
        <v>4316</v>
      </c>
      <c r="B355" s="256" t="s">
        <v>4317</v>
      </c>
      <c r="C355" s="256" t="s">
        <v>4318</v>
      </c>
      <c r="D355" s="256" t="s">
        <v>91</v>
      </c>
      <c r="E355" s="433">
        <v>82102</v>
      </c>
      <c r="F355" s="256" t="s">
        <v>4319</v>
      </c>
      <c r="G355" s="256" t="s">
        <v>2761</v>
      </c>
      <c r="H355" s="256" t="s">
        <v>2762</v>
      </c>
      <c r="I355" s="256" t="s">
        <v>4320</v>
      </c>
    </row>
    <row r="356" spans="1:9">
      <c r="A356" s="256" t="s">
        <v>4316</v>
      </c>
      <c r="B356" s="256" t="s">
        <v>4317</v>
      </c>
      <c r="C356" s="256" t="s">
        <v>4318</v>
      </c>
      <c r="D356" s="256" t="s">
        <v>91</v>
      </c>
      <c r="E356" s="433">
        <v>82102</v>
      </c>
      <c r="F356" s="256" t="s">
        <v>4319</v>
      </c>
      <c r="G356" s="256" t="s">
        <v>2794</v>
      </c>
      <c r="H356" s="256" t="s">
        <v>2762</v>
      </c>
      <c r="I356" s="256" t="s">
        <v>4321</v>
      </c>
    </row>
    <row r="357" spans="1:9">
      <c r="A357" s="256" t="s">
        <v>4322</v>
      </c>
      <c r="B357" s="256" t="s">
        <v>4323</v>
      </c>
      <c r="C357" s="256" t="s">
        <v>4324</v>
      </c>
      <c r="D357" s="256" t="s">
        <v>4325</v>
      </c>
      <c r="E357" s="433">
        <v>8001</v>
      </c>
      <c r="F357" s="256" t="s">
        <v>4326</v>
      </c>
      <c r="G357" s="256" t="s">
        <v>2732</v>
      </c>
      <c r="H357" s="256" t="s">
        <v>2733</v>
      </c>
      <c r="I357" s="256" t="s">
        <v>4047</v>
      </c>
    </row>
    <row r="358" spans="1:9">
      <c r="A358" s="256" t="s">
        <v>4327</v>
      </c>
      <c r="B358" s="256" t="s">
        <v>4328</v>
      </c>
      <c r="C358" s="256" t="s">
        <v>4329</v>
      </c>
      <c r="D358" s="256" t="s">
        <v>2730</v>
      </c>
      <c r="E358" s="433">
        <v>82105</v>
      </c>
      <c r="F358" s="256" t="s">
        <v>4330</v>
      </c>
      <c r="G358" s="256" t="s">
        <v>2732</v>
      </c>
      <c r="H358" s="256" t="s">
        <v>2733</v>
      </c>
      <c r="I358" s="256" t="s">
        <v>2866</v>
      </c>
    </row>
    <row r="359" spans="1:9">
      <c r="A359" s="256" t="s">
        <v>4331</v>
      </c>
      <c r="B359" s="256" t="s">
        <v>4332</v>
      </c>
      <c r="C359" s="256" t="s">
        <v>4333</v>
      </c>
      <c r="D359" s="256" t="s">
        <v>3400</v>
      </c>
      <c r="E359" s="433">
        <v>1704</v>
      </c>
      <c r="F359" s="256" t="s">
        <v>3582</v>
      </c>
      <c r="G359" s="256" t="s">
        <v>2732</v>
      </c>
      <c r="H359" s="256" t="s">
        <v>2733</v>
      </c>
      <c r="I359" s="256" t="s">
        <v>4334</v>
      </c>
    </row>
    <row r="360" spans="1:9">
      <c r="A360" s="256" t="s">
        <v>4335</v>
      </c>
      <c r="B360" s="256" t="s">
        <v>4336</v>
      </c>
      <c r="C360" s="256" t="s">
        <v>4337</v>
      </c>
      <c r="D360" s="256" t="s">
        <v>3400</v>
      </c>
      <c r="E360" s="433">
        <v>1704</v>
      </c>
      <c r="F360" s="256" t="s">
        <v>4338</v>
      </c>
      <c r="G360" s="256" t="s">
        <v>2732</v>
      </c>
      <c r="H360" s="256" t="s">
        <v>2733</v>
      </c>
      <c r="I360" s="256" t="s">
        <v>4334</v>
      </c>
    </row>
    <row r="361" spans="1:9">
      <c r="A361" s="256" t="s">
        <v>4339</v>
      </c>
      <c r="B361" s="256" t="s">
        <v>4340</v>
      </c>
      <c r="C361" s="256" t="s">
        <v>4341</v>
      </c>
      <c r="D361" s="256" t="s">
        <v>3400</v>
      </c>
      <c r="E361" s="433">
        <v>1704</v>
      </c>
      <c r="F361" s="256" t="s">
        <v>3582</v>
      </c>
      <c r="G361" s="256" t="s">
        <v>2732</v>
      </c>
      <c r="H361" s="256" t="s">
        <v>2733</v>
      </c>
      <c r="I361" s="256" t="s">
        <v>4334</v>
      </c>
    </row>
    <row r="362" spans="1:9">
      <c r="A362" s="256" t="s">
        <v>4342</v>
      </c>
      <c r="B362" s="256" t="s">
        <v>4343</v>
      </c>
      <c r="C362" s="256" t="s">
        <v>4344</v>
      </c>
      <c r="D362" s="256" t="s">
        <v>95</v>
      </c>
      <c r="E362" s="433">
        <v>92101</v>
      </c>
      <c r="F362" s="256" t="s">
        <v>4345</v>
      </c>
      <c r="G362" s="256" t="s">
        <v>2780</v>
      </c>
      <c r="H362" s="256" t="s">
        <v>2847</v>
      </c>
      <c r="I362" s="256" t="s">
        <v>4346</v>
      </c>
    </row>
    <row r="363" spans="1:9">
      <c r="A363" s="256" t="s">
        <v>4347</v>
      </c>
      <c r="B363" s="256" t="s">
        <v>4343</v>
      </c>
      <c r="C363" s="256" t="s">
        <v>4344</v>
      </c>
      <c r="D363" s="256" t="s">
        <v>95</v>
      </c>
      <c r="E363" s="433">
        <v>92101</v>
      </c>
      <c r="F363" s="256" t="s">
        <v>4345</v>
      </c>
      <c r="G363" s="256" t="s">
        <v>2732</v>
      </c>
      <c r="H363" s="256" t="s">
        <v>2733</v>
      </c>
      <c r="I363" s="256" t="s">
        <v>4348</v>
      </c>
    </row>
    <row r="364" spans="1:9">
      <c r="A364" s="256" t="s">
        <v>4349</v>
      </c>
      <c r="B364" s="256" t="s">
        <v>4343</v>
      </c>
      <c r="C364" s="256" t="s">
        <v>4344</v>
      </c>
      <c r="D364" s="256" t="s">
        <v>95</v>
      </c>
      <c r="E364" s="433">
        <v>92101</v>
      </c>
      <c r="F364" s="256" t="s">
        <v>4345</v>
      </c>
      <c r="G364" s="256" t="s">
        <v>2780</v>
      </c>
      <c r="H364" s="256" t="s">
        <v>2781</v>
      </c>
      <c r="I364" s="256" t="s">
        <v>4346</v>
      </c>
    </row>
    <row r="365" spans="1:9">
      <c r="A365" s="256" t="s">
        <v>4350</v>
      </c>
      <c r="B365" s="256" t="s">
        <v>4351</v>
      </c>
      <c r="C365" s="256" t="s">
        <v>4352</v>
      </c>
      <c r="D365" s="256" t="s">
        <v>4353</v>
      </c>
      <c r="E365" s="433">
        <v>2062</v>
      </c>
      <c r="F365" s="256" t="s">
        <v>4354</v>
      </c>
      <c r="G365" s="256" t="s">
        <v>2780</v>
      </c>
      <c r="H365" s="256" t="s">
        <v>2781</v>
      </c>
      <c r="I365" s="256" t="s">
        <v>4355</v>
      </c>
    </row>
    <row r="366" spans="1:9">
      <c r="A366" s="256" t="s">
        <v>4356</v>
      </c>
      <c r="B366" s="256" t="s">
        <v>4351</v>
      </c>
      <c r="C366" s="256" t="s">
        <v>4352</v>
      </c>
      <c r="D366" s="256" t="s">
        <v>4353</v>
      </c>
      <c r="E366" s="433">
        <v>2062</v>
      </c>
      <c r="F366" s="256" t="s">
        <v>4354</v>
      </c>
      <c r="G366" s="256" t="s">
        <v>2780</v>
      </c>
      <c r="H366" s="256" t="s">
        <v>2847</v>
      </c>
      <c r="I366" s="256" t="s">
        <v>4355</v>
      </c>
    </row>
    <row r="367" spans="1:9">
      <c r="A367" s="256" t="s">
        <v>4357</v>
      </c>
      <c r="B367" s="256" t="s">
        <v>4351</v>
      </c>
      <c r="C367" s="256" t="s">
        <v>4352</v>
      </c>
      <c r="D367" s="256" t="s">
        <v>4353</v>
      </c>
      <c r="E367" s="433">
        <v>2062</v>
      </c>
      <c r="F367" s="256" t="s">
        <v>4354</v>
      </c>
      <c r="G367" s="256" t="s">
        <v>2732</v>
      </c>
      <c r="H367" s="256" t="s">
        <v>2733</v>
      </c>
      <c r="I367" s="256" t="s">
        <v>4355</v>
      </c>
    </row>
    <row r="368" spans="1:9">
      <c r="A368" s="256" t="s">
        <v>4358</v>
      </c>
      <c r="B368" s="256" t="s">
        <v>4359</v>
      </c>
      <c r="C368" s="256" t="s">
        <v>4360</v>
      </c>
      <c r="D368" s="256" t="s">
        <v>4361</v>
      </c>
      <c r="E368" s="433">
        <v>1863</v>
      </c>
      <c r="F368" s="256" t="s">
        <v>4362</v>
      </c>
      <c r="G368" s="256" t="s">
        <v>2732</v>
      </c>
      <c r="H368" s="256" t="s">
        <v>2733</v>
      </c>
      <c r="I368" s="256" t="s">
        <v>4363</v>
      </c>
    </row>
    <row r="369" spans="1:9">
      <c r="A369" s="256" t="s">
        <v>4364</v>
      </c>
      <c r="B369" s="256" t="s">
        <v>4365</v>
      </c>
      <c r="C369" s="256" t="s">
        <v>4366</v>
      </c>
      <c r="D369" s="256" t="s">
        <v>4367</v>
      </c>
      <c r="E369" s="433">
        <v>4925</v>
      </c>
      <c r="F369" s="256" t="s">
        <v>4368</v>
      </c>
      <c r="G369" s="256" t="s">
        <v>2780</v>
      </c>
      <c r="H369" s="256" t="s">
        <v>2781</v>
      </c>
      <c r="I369" s="256" t="s">
        <v>3720</v>
      </c>
    </row>
    <row r="370" spans="1:9">
      <c r="A370" s="256" t="s">
        <v>4369</v>
      </c>
      <c r="B370" s="256" t="s">
        <v>4365</v>
      </c>
      <c r="C370" s="256" t="s">
        <v>4366</v>
      </c>
      <c r="D370" s="256" t="s">
        <v>4367</v>
      </c>
      <c r="E370" s="433">
        <v>4925</v>
      </c>
      <c r="F370" s="256" t="s">
        <v>4368</v>
      </c>
      <c r="G370" s="256" t="s">
        <v>2780</v>
      </c>
      <c r="H370" s="256" t="s">
        <v>2847</v>
      </c>
      <c r="I370" s="256" t="s">
        <v>4370</v>
      </c>
    </row>
    <row r="371" spans="1:9">
      <c r="A371" s="256" t="s">
        <v>4371</v>
      </c>
      <c r="B371" s="256" t="s">
        <v>4365</v>
      </c>
      <c r="C371" s="256" t="s">
        <v>4366</v>
      </c>
      <c r="D371" s="256" t="s">
        <v>4367</v>
      </c>
      <c r="E371" s="433">
        <v>4925</v>
      </c>
      <c r="F371" s="256" t="s">
        <v>4368</v>
      </c>
      <c r="G371" s="256" t="s">
        <v>2732</v>
      </c>
      <c r="H371" s="256" t="s">
        <v>2733</v>
      </c>
      <c r="I371" s="256" t="s">
        <v>4372</v>
      </c>
    </row>
    <row r="372" spans="1:9">
      <c r="A372" s="256" t="s">
        <v>4373</v>
      </c>
      <c r="B372" s="256" t="s">
        <v>4374</v>
      </c>
      <c r="C372" s="256" t="s">
        <v>4375</v>
      </c>
      <c r="D372" s="256" t="s">
        <v>4376</v>
      </c>
      <c r="E372" s="433">
        <v>3812</v>
      </c>
      <c r="F372" s="256" t="s">
        <v>4377</v>
      </c>
      <c r="G372" s="256" t="s">
        <v>2732</v>
      </c>
      <c r="H372" s="256" t="s">
        <v>2733</v>
      </c>
      <c r="I372" s="256" t="s">
        <v>3001</v>
      </c>
    </row>
    <row r="373" spans="1:9">
      <c r="A373" s="256" t="s">
        <v>4378</v>
      </c>
      <c r="B373" s="256" t="s">
        <v>4374</v>
      </c>
      <c r="C373" s="256" t="s">
        <v>4375</v>
      </c>
      <c r="D373" s="256" t="s">
        <v>4376</v>
      </c>
      <c r="E373" s="433">
        <v>3812</v>
      </c>
      <c r="F373" s="256" t="s">
        <v>4377</v>
      </c>
      <c r="G373" s="256" t="s">
        <v>2780</v>
      </c>
      <c r="H373" s="256" t="s">
        <v>2781</v>
      </c>
      <c r="I373" s="256" t="s">
        <v>3001</v>
      </c>
    </row>
    <row r="374" spans="1:9">
      <c r="A374" s="256" t="s">
        <v>4379</v>
      </c>
      <c r="B374" s="256" t="s">
        <v>4374</v>
      </c>
      <c r="C374" s="256" t="s">
        <v>4375</v>
      </c>
      <c r="D374" s="256" t="s">
        <v>4376</v>
      </c>
      <c r="E374" s="433">
        <v>3812</v>
      </c>
      <c r="F374" s="256" t="s">
        <v>4377</v>
      </c>
      <c r="G374" s="256" t="s">
        <v>2780</v>
      </c>
      <c r="H374" s="256" t="s">
        <v>2847</v>
      </c>
      <c r="I374" s="256" t="s">
        <v>3001</v>
      </c>
    </row>
    <row r="375" spans="1:9">
      <c r="A375" s="256" t="s">
        <v>4380</v>
      </c>
      <c r="B375" s="256" t="s">
        <v>4381</v>
      </c>
      <c r="C375" s="256" t="s">
        <v>4382</v>
      </c>
      <c r="D375" s="256" t="s">
        <v>4383</v>
      </c>
      <c r="E375" s="433">
        <v>95152</v>
      </c>
      <c r="F375" s="256" t="s">
        <v>1017</v>
      </c>
      <c r="G375" s="256" t="s">
        <v>2780</v>
      </c>
      <c r="H375" s="256" t="s">
        <v>2781</v>
      </c>
      <c r="I375" s="256" t="s">
        <v>4384</v>
      </c>
    </row>
    <row r="376" spans="1:9">
      <c r="A376" s="256" t="s">
        <v>4385</v>
      </c>
      <c r="B376" s="256" t="s">
        <v>4381</v>
      </c>
      <c r="C376" s="256" t="s">
        <v>4382</v>
      </c>
      <c r="D376" s="256" t="s">
        <v>4383</v>
      </c>
      <c r="E376" s="433">
        <v>95152</v>
      </c>
      <c r="F376" s="256" t="s">
        <v>1017</v>
      </c>
      <c r="G376" s="256" t="s">
        <v>2732</v>
      </c>
      <c r="H376" s="256" t="s">
        <v>2733</v>
      </c>
      <c r="I376" s="256" t="s">
        <v>3920</v>
      </c>
    </row>
    <row r="377" spans="1:9">
      <c r="A377" s="256" t="s">
        <v>4386</v>
      </c>
      <c r="B377" s="256" t="s">
        <v>4381</v>
      </c>
      <c r="C377" s="256" t="s">
        <v>4382</v>
      </c>
      <c r="D377" s="256" t="s">
        <v>4383</v>
      </c>
      <c r="E377" s="433">
        <v>95152</v>
      </c>
      <c r="F377" s="256" t="s">
        <v>1017</v>
      </c>
      <c r="G377" s="256" t="s">
        <v>2780</v>
      </c>
      <c r="H377" s="256" t="s">
        <v>2847</v>
      </c>
      <c r="I377" s="256" t="s">
        <v>3724</v>
      </c>
    </row>
    <row r="378" spans="1:9">
      <c r="A378" s="256" t="s">
        <v>4387</v>
      </c>
      <c r="B378" s="256" t="s">
        <v>4388</v>
      </c>
      <c r="C378" s="256" t="s">
        <v>4389</v>
      </c>
      <c r="D378" s="256" t="s">
        <v>4390</v>
      </c>
      <c r="E378" s="433">
        <v>92400</v>
      </c>
      <c r="F378" s="256" t="s">
        <v>4391</v>
      </c>
      <c r="G378" s="256" t="s">
        <v>2732</v>
      </c>
      <c r="H378" s="256" t="s">
        <v>2733</v>
      </c>
      <c r="I378" s="256" t="s">
        <v>4392</v>
      </c>
    </row>
    <row r="379" spans="1:9">
      <c r="A379" s="256" t="s">
        <v>4393</v>
      </c>
      <c r="B379" s="256" t="s">
        <v>4394</v>
      </c>
      <c r="C379" s="256" t="s">
        <v>4395</v>
      </c>
      <c r="D379" s="256" t="s">
        <v>4130</v>
      </c>
      <c r="E379" s="433">
        <v>2801</v>
      </c>
      <c r="F379" s="256" t="s">
        <v>4396</v>
      </c>
      <c r="G379" s="256" t="s">
        <v>2936</v>
      </c>
      <c r="H379" s="256" t="s">
        <v>2937</v>
      </c>
      <c r="I379" s="256" t="s">
        <v>4397</v>
      </c>
    </row>
    <row r="380" spans="1:9">
      <c r="A380" s="256" t="s">
        <v>4398</v>
      </c>
      <c r="B380" s="256" t="s">
        <v>4399</v>
      </c>
      <c r="C380" s="256" t="s">
        <v>4400</v>
      </c>
      <c r="D380" s="256" t="s">
        <v>91</v>
      </c>
      <c r="E380" s="433">
        <v>82609</v>
      </c>
      <c r="F380" s="256" t="s">
        <v>4401</v>
      </c>
      <c r="G380" s="256" t="s">
        <v>2780</v>
      </c>
      <c r="H380" s="256" t="s">
        <v>2847</v>
      </c>
      <c r="I380" s="256" t="s">
        <v>3075</v>
      </c>
    </row>
    <row r="381" spans="1:9">
      <c r="A381" s="256" t="s">
        <v>4402</v>
      </c>
      <c r="B381" s="256" t="s">
        <v>4399</v>
      </c>
      <c r="C381" s="256" t="s">
        <v>4400</v>
      </c>
      <c r="D381" s="256" t="s">
        <v>91</v>
      </c>
      <c r="E381" s="433">
        <v>82609</v>
      </c>
      <c r="F381" s="256" t="s">
        <v>4401</v>
      </c>
      <c r="G381" s="256" t="s">
        <v>2780</v>
      </c>
      <c r="H381" s="256" t="s">
        <v>2781</v>
      </c>
      <c r="I381" s="256" t="s">
        <v>3075</v>
      </c>
    </row>
    <row r="382" spans="1:9">
      <c r="A382" s="256" t="s">
        <v>4403</v>
      </c>
      <c r="B382" s="256" t="s">
        <v>4399</v>
      </c>
      <c r="C382" s="256" t="s">
        <v>4400</v>
      </c>
      <c r="D382" s="256" t="s">
        <v>91</v>
      </c>
      <c r="E382" s="433">
        <v>82609</v>
      </c>
      <c r="F382" s="256" t="s">
        <v>4401</v>
      </c>
      <c r="G382" s="256" t="s">
        <v>2732</v>
      </c>
      <c r="H382" s="256" t="s">
        <v>2733</v>
      </c>
      <c r="I382" s="256" t="s">
        <v>4404</v>
      </c>
    </row>
    <row r="383" spans="1:9">
      <c r="A383" s="256" t="s">
        <v>4405</v>
      </c>
      <c r="B383" s="256" t="s">
        <v>4406</v>
      </c>
      <c r="C383" s="256" t="s">
        <v>4407</v>
      </c>
      <c r="D383" s="256" t="s">
        <v>4383</v>
      </c>
      <c r="E383" s="433">
        <v>95152</v>
      </c>
      <c r="F383" s="256" t="s">
        <v>4408</v>
      </c>
      <c r="G383" s="256" t="s">
        <v>2780</v>
      </c>
      <c r="H383" s="256" t="s">
        <v>2847</v>
      </c>
      <c r="I383" s="256" t="s">
        <v>3724</v>
      </c>
    </row>
    <row r="384" spans="1:9">
      <c r="A384" s="256" t="s">
        <v>4409</v>
      </c>
      <c r="B384" s="256" t="s">
        <v>4406</v>
      </c>
      <c r="C384" s="256" t="s">
        <v>4407</v>
      </c>
      <c r="D384" s="256" t="s">
        <v>4383</v>
      </c>
      <c r="E384" s="433">
        <v>95152</v>
      </c>
      <c r="F384" s="256" t="s">
        <v>4408</v>
      </c>
      <c r="G384" s="256" t="s">
        <v>2732</v>
      </c>
      <c r="H384" s="256" t="s">
        <v>2733</v>
      </c>
      <c r="I384" s="256" t="s">
        <v>4410</v>
      </c>
    </row>
    <row r="385" spans="1:9">
      <c r="A385" s="256" t="s">
        <v>4411</v>
      </c>
      <c r="B385" s="256" t="s">
        <v>4406</v>
      </c>
      <c r="C385" s="256" t="s">
        <v>4407</v>
      </c>
      <c r="D385" s="256" t="s">
        <v>4383</v>
      </c>
      <c r="E385" s="433">
        <v>95152</v>
      </c>
      <c r="F385" s="256" t="s">
        <v>4408</v>
      </c>
      <c r="G385" s="256" t="s">
        <v>2780</v>
      </c>
      <c r="H385" s="256" t="s">
        <v>2781</v>
      </c>
      <c r="I385" s="256" t="s">
        <v>4412</v>
      </c>
    </row>
    <row r="386" spans="1:9">
      <c r="A386" s="256" t="s">
        <v>4413</v>
      </c>
      <c r="B386" s="256" t="s">
        <v>4414</v>
      </c>
      <c r="C386" s="256" t="s">
        <v>4415</v>
      </c>
      <c r="D386" s="256" t="s">
        <v>4416</v>
      </c>
      <c r="E386" s="433">
        <v>2334</v>
      </c>
      <c r="F386" s="256" t="s">
        <v>4417</v>
      </c>
      <c r="G386" s="256" t="s">
        <v>2761</v>
      </c>
      <c r="H386" s="256" t="s">
        <v>2762</v>
      </c>
      <c r="I386" s="256" t="s">
        <v>4418</v>
      </c>
    </row>
    <row r="387" spans="1:9">
      <c r="A387" s="256" t="s">
        <v>4419</v>
      </c>
      <c r="B387" s="256" t="s">
        <v>4420</v>
      </c>
      <c r="C387" s="256" t="s">
        <v>4421</v>
      </c>
      <c r="D387" s="256" t="s">
        <v>4422</v>
      </c>
      <c r="E387" s="433">
        <v>5363</v>
      </c>
      <c r="F387" s="256" t="s">
        <v>4423</v>
      </c>
      <c r="G387" s="256" t="s">
        <v>2824</v>
      </c>
      <c r="H387" s="256" t="s">
        <v>2812</v>
      </c>
      <c r="I387" s="256" t="s">
        <v>4424</v>
      </c>
    </row>
    <row r="388" spans="1:9">
      <c r="A388" s="256" t="s">
        <v>4425</v>
      </c>
      <c r="B388" s="256" t="s">
        <v>4426</v>
      </c>
      <c r="C388" s="256" t="s">
        <v>4427</v>
      </c>
      <c r="D388" s="256" t="s">
        <v>4428</v>
      </c>
      <c r="E388" s="433">
        <v>1841</v>
      </c>
      <c r="F388" s="256" t="s">
        <v>4429</v>
      </c>
      <c r="G388" s="256" t="s">
        <v>2780</v>
      </c>
      <c r="H388" s="256" t="s">
        <v>2781</v>
      </c>
      <c r="I388" s="256" t="s">
        <v>4430</v>
      </c>
    </row>
    <row r="389" spans="1:9">
      <c r="A389" s="256" t="s">
        <v>4431</v>
      </c>
      <c r="B389" s="256" t="s">
        <v>4426</v>
      </c>
      <c r="C389" s="256" t="s">
        <v>4427</v>
      </c>
      <c r="D389" s="256" t="s">
        <v>4428</v>
      </c>
      <c r="E389" s="433">
        <v>1841</v>
      </c>
      <c r="F389" s="256" t="s">
        <v>4429</v>
      </c>
      <c r="G389" s="256" t="s">
        <v>2780</v>
      </c>
      <c r="H389" s="256" t="s">
        <v>2847</v>
      </c>
      <c r="I389" s="256" t="s">
        <v>4430</v>
      </c>
    </row>
    <row r="390" spans="1:9">
      <c r="A390" s="256" t="s">
        <v>4432</v>
      </c>
      <c r="B390" s="256" t="s">
        <v>4426</v>
      </c>
      <c r="C390" s="256" t="s">
        <v>4427</v>
      </c>
      <c r="D390" s="256" t="s">
        <v>4428</v>
      </c>
      <c r="E390" s="433">
        <v>1841</v>
      </c>
      <c r="F390" s="256" t="s">
        <v>4429</v>
      </c>
      <c r="G390" s="256" t="s">
        <v>2732</v>
      </c>
      <c r="H390" s="256" t="s">
        <v>2733</v>
      </c>
      <c r="I390" s="256" t="s">
        <v>3079</v>
      </c>
    </row>
    <row r="391" spans="1:9">
      <c r="A391" s="256" t="s">
        <v>4433</v>
      </c>
      <c r="B391" s="256" t="s">
        <v>4434</v>
      </c>
      <c r="C391" s="256" t="s">
        <v>4435</v>
      </c>
      <c r="D391" s="256" t="s">
        <v>91</v>
      </c>
      <c r="E391" s="433">
        <v>83104</v>
      </c>
      <c r="F391" s="256" t="s">
        <v>4436</v>
      </c>
      <c r="G391" s="256" t="s">
        <v>2780</v>
      </c>
      <c r="H391" s="256" t="s">
        <v>2781</v>
      </c>
      <c r="I391" s="256" t="s">
        <v>3964</v>
      </c>
    </row>
    <row r="392" spans="1:9">
      <c r="A392" s="256" t="s">
        <v>4437</v>
      </c>
      <c r="B392" s="256" t="s">
        <v>4434</v>
      </c>
      <c r="C392" s="256" t="s">
        <v>4435</v>
      </c>
      <c r="D392" s="256" t="s">
        <v>91</v>
      </c>
      <c r="E392" s="433">
        <v>83104</v>
      </c>
      <c r="F392" s="256" t="s">
        <v>4436</v>
      </c>
      <c r="G392" s="256" t="s">
        <v>2780</v>
      </c>
      <c r="H392" s="256" t="s">
        <v>2847</v>
      </c>
      <c r="I392" s="256" t="s">
        <v>3964</v>
      </c>
    </row>
    <row r="393" spans="1:9">
      <c r="A393" s="256" t="s">
        <v>4438</v>
      </c>
      <c r="B393" s="256" t="s">
        <v>4434</v>
      </c>
      <c r="C393" s="256" t="s">
        <v>4435</v>
      </c>
      <c r="D393" s="256" t="s">
        <v>91</v>
      </c>
      <c r="E393" s="433">
        <v>83104</v>
      </c>
      <c r="F393" s="256" t="s">
        <v>4436</v>
      </c>
      <c r="G393" s="256" t="s">
        <v>2732</v>
      </c>
      <c r="H393" s="256" t="s">
        <v>2733</v>
      </c>
      <c r="I393" s="256" t="s">
        <v>4439</v>
      </c>
    </row>
    <row r="394" spans="1:9">
      <c r="A394" s="256" t="s">
        <v>4440</v>
      </c>
      <c r="B394" s="256" t="s">
        <v>4441</v>
      </c>
      <c r="C394" s="256" t="s">
        <v>4442</v>
      </c>
      <c r="D394" s="256" t="s">
        <v>4353</v>
      </c>
      <c r="E394" s="433">
        <v>2062</v>
      </c>
      <c r="F394" s="256" t="s">
        <v>4354</v>
      </c>
      <c r="G394" s="256" t="s">
        <v>2732</v>
      </c>
      <c r="H394" s="256" t="s">
        <v>2733</v>
      </c>
      <c r="I394" s="256" t="s">
        <v>4443</v>
      </c>
    </row>
    <row r="395" spans="1:9">
      <c r="A395" s="256" t="s">
        <v>4444</v>
      </c>
      <c r="B395" s="256" t="s">
        <v>4441</v>
      </c>
      <c r="C395" s="256" t="s">
        <v>4442</v>
      </c>
      <c r="D395" s="256" t="s">
        <v>4353</v>
      </c>
      <c r="E395" s="433">
        <v>2062</v>
      </c>
      <c r="F395" s="256" t="s">
        <v>4354</v>
      </c>
      <c r="G395" s="256" t="s">
        <v>2780</v>
      </c>
      <c r="H395" s="256" t="s">
        <v>2781</v>
      </c>
      <c r="I395" s="256" t="s">
        <v>4443</v>
      </c>
    </row>
    <row r="396" spans="1:9">
      <c r="A396" s="256" t="s">
        <v>4445</v>
      </c>
      <c r="B396" s="256" t="s">
        <v>4441</v>
      </c>
      <c r="C396" s="256" t="s">
        <v>4442</v>
      </c>
      <c r="D396" s="256" t="s">
        <v>4353</v>
      </c>
      <c r="E396" s="433">
        <v>2062</v>
      </c>
      <c r="F396" s="256" t="s">
        <v>4354</v>
      </c>
      <c r="G396" s="256" t="s">
        <v>2780</v>
      </c>
      <c r="H396" s="256" t="s">
        <v>2847</v>
      </c>
      <c r="I396" s="256" t="s">
        <v>4446</v>
      </c>
    </row>
    <row r="397" spans="1:9">
      <c r="A397" s="256" t="s">
        <v>4447</v>
      </c>
      <c r="B397" s="256" t="s">
        <v>4448</v>
      </c>
      <c r="C397" s="256" t="s">
        <v>4449</v>
      </c>
      <c r="D397" s="256" t="s">
        <v>4353</v>
      </c>
      <c r="E397" s="433">
        <v>2062</v>
      </c>
      <c r="F397" s="256" t="s">
        <v>4354</v>
      </c>
      <c r="G397" s="256" t="s">
        <v>2780</v>
      </c>
      <c r="H397" s="256" t="s">
        <v>2847</v>
      </c>
      <c r="I397" s="256" t="s">
        <v>4430</v>
      </c>
    </row>
    <row r="398" spans="1:9">
      <c r="A398" s="256" t="s">
        <v>4450</v>
      </c>
      <c r="B398" s="256" t="s">
        <v>4448</v>
      </c>
      <c r="C398" s="256" t="s">
        <v>4449</v>
      </c>
      <c r="D398" s="256" t="s">
        <v>4353</v>
      </c>
      <c r="E398" s="433">
        <v>2062</v>
      </c>
      <c r="F398" s="256" t="s">
        <v>4354</v>
      </c>
      <c r="G398" s="256" t="s">
        <v>2780</v>
      </c>
      <c r="H398" s="256" t="s">
        <v>2781</v>
      </c>
      <c r="I398" s="256" t="s">
        <v>4451</v>
      </c>
    </row>
    <row r="399" spans="1:9">
      <c r="A399" s="256" t="s">
        <v>4452</v>
      </c>
      <c r="B399" s="256" t="s">
        <v>4448</v>
      </c>
      <c r="C399" s="256" t="s">
        <v>4449</v>
      </c>
      <c r="D399" s="256" t="s">
        <v>4353</v>
      </c>
      <c r="E399" s="433">
        <v>2062</v>
      </c>
      <c r="F399" s="256" t="s">
        <v>4354</v>
      </c>
      <c r="G399" s="256" t="s">
        <v>2732</v>
      </c>
      <c r="H399" s="256" t="s">
        <v>2733</v>
      </c>
      <c r="I399" s="256" t="s">
        <v>4453</v>
      </c>
    </row>
    <row r="400" spans="1:9">
      <c r="A400" s="256" t="s">
        <v>4454</v>
      </c>
      <c r="B400" s="256" t="s">
        <v>4455</v>
      </c>
      <c r="C400" s="256" t="s">
        <v>4456</v>
      </c>
      <c r="D400" s="256" t="s">
        <v>4353</v>
      </c>
      <c r="E400" s="433">
        <v>2062</v>
      </c>
      <c r="F400" s="256" t="s">
        <v>4354</v>
      </c>
      <c r="G400" s="256" t="s">
        <v>2780</v>
      </c>
      <c r="H400" s="256" t="s">
        <v>2781</v>
      </c>
      <c r="I400" s="256" t="s">
        <v>4457</v>
      </c>
    </row>
    <row r="401" spans="1:9">
      <c r="A401" s="256" t="s">
        <v>4458</v>
      </c>
      <c r="B401" s="256" t="s">
        <v>4455</v>
      </c>
      <c r="C401" s="256" t="s">
        <v>4456</v>
      </c>
      <c r="D401" s="256" t="s">
        <v>4353</v>
      </c>
      <c r="E401" s="433">
        <v>2062</v>
      </c>
      <c r="F401" s="256" t="s">
        <v>4354</v>
      </c>
      <c r="G401" s="256" t="s">
        <v>2780</v>
      </c>
      <c r="H401" s="256" t="s">
        <v>2847</v>
      </c>
      <c r="I401" s="256" t="s">
        <v>4457</v>
      </c>
    </row>
    <row r="402" spans="1:9">
      <c r="A402" s="256" t="s">
        <v>4459</v>
      </c>
      <c r="B402" s="256" t="s">
        <v>4455</v>
      </c>
      <c r="C402" s="256" t="s">
        <v>4456</v>
      </c>
      <c r="D402" s="256" t="s">
        <v>4353</v>
      </c>
      <c r="E402" s="433">
        <v>2062</v>
      </c>
      <c r="F402" s="256" t="s">
        <v>4354</v>
      </c>
      <c r="G402" s="256" t="s">
        <v>2732</v>
      </c>
      <c r="H402" s="256" t="s">
        <v>2733</v>
      </c>
      <c r="I402" s="256" t="s">
        <v>4460</v>
      </c>
    </row>
    <row r="403" spans="1:9">
      <c r="A403" s="256" t="s">
        <v>4461</v>
      </c>
      <c r="B403" s="256" t="s">
        <v>4462</v>
      </c>
      <c r="C403" s="256" t="s">
        <v>4463</v>
      </c>
      <c r="D403" s="256" t="s">
        <v>97</v>
      </c>
      <c r="E403" s="433">
        <v>4291</v>
      </c>
      <c r="F403" s="256" t="s">
        <v>4464</v>
      </c>
      <c r="G403" s="256" t="s">
        <v>2732</v>
      </c>
      <c r="H403" s="256" t="s">
        <v>2733</v>
      </c>
      <c r="I403" s="256" t="s">
        <v>4465</v>
      </c>
    </row>
    <row r="404" spans="1:9">
      <c r="A404" s="256" t="s">
        <v>4466</v>
      </c>
      <c r="B404" s="256" t="s">
        <v>4462</v>
      </c>
      <c r="C404" s="256" t="s">
        <v>4463</v>
      </c>
      <c r="D404" s="256" t="s">
        <v>97</v>
      </c>
      <c r="E404" s="433">
        <v>4291</v>
      </c>
      <c r="F404" s="256" t="s">
        <v>4464</v>
      </c>
      <c r="G404" s="256" t="s">
        <v>2780</v>
      </c>
      <c r="H404" s="256" t="s">
        <v>2847</v>
      </c>
      <c r="I404" s="256" t="s">
        <v>4467</v>
      </c>
    </row>
    <row r="405" spans="1:9">
      <c r="A405" s="256" t="s">
        <v>4468</v>
      </c>
      <c r="B405" s="256" t="s">
        <v>4469</v>
      </c>
      <c r="C405" s="256" t="s">
        <v>4470</v>
      </c>
      <c r="D405" s="256" t="s">
        <v>91</v>
      </c>
      <c r="E405" s="433">
        <v>81106</v>
      </c>
      <c r="F405" s="256" t="s">
        <v>4471</v>
      </c>
      <c r="G405" s="256" t="s">
        <v>2732</v>
      </c>
      <c r="H405" s="256" t="s">
        <v>2733</v>
      </c>
      <c r="I405" s="256" t="s">
        <v>4472</v>
      </c>
    </row>
    <row r="406" spans="1:9">
      <c r="A406" s="256" t="s">
        <v>4473</v>
      </c>
      <c r="B406" s="256" t="s">
        <v>4474</v>
      </c>
      <c r="C406" s="256" t="s">
        <v>4475</v>
      </c>
      <c r="D406" s="256" t="s">
        <v>91</v>
      </c>
      <c r="E406" s="433">
        <v>81106</v>
      </c>
      <c r="F406" s="256" t="s">
        <v>4471</v>
      </c>
      <c r="G406" s="256" t="s">
        <v>2732</v>
      </c>
      <c r="H406" s="256" t="s">
        <v>2733</v>
      </c>
      <c r="I406" s="256" t="s">
        <v>4476</v>
      </c>
    </row>
    <row r="407" spans="1:9">
      <c r="A407" s="256" t="s">
        <v>4477</v>
      </c>
      <c r="B407" s="256" t="s">
        <v>4478</v>
      </c>
      <c r="C407" s="256" t="s">
        <v>4479</v>
      </c>
      <c r="D407" s="256" t="s">
        <v>4480</v>
      </c>
      <c r="E407" s="433">
        <v>8203</v>
      </c>
      <c r="F407" s="256" t="s">
        <v>4481</v>
      </c>
      <c r="G407" s="256" t="s">
        <v>2732</v>
      </c>
      <c r="H407" s="256" t="s">
        <v>2733</v>
      </c>
      <c r="I407" s="256" t="s">
        <v>4482</v>
      </c>
    </row>
    <row r="408" spans="1:9">
      <c r="A408" s="256" t="s">
        <v>4483</v>
      </c>
      <c r="B408" s="256" t="s">
        <v>4484</v>
      </c>
      <c r="C408" s="256" t="s">
        <v>4485</v>
      </c>
      <c r="D408" s="256" t="s">
        <v>4486</v>
      </c>
      <c r="E408" s="433">
        <v>4414</v>
      </c>
      <c r="F408" s="256" t="s">
        <v>4487</v>
      </c>
      <c r="G408" s="256" t="s">
        <v>2732</v>
      </c>
      <c r="H408" s="256" t="s">
        <v>2733</v>
      </c>
      <c r="I408" s="256" t="s">
        <v>3558</v>
      </c>
    </row>
    <row r="409" spans="1:9">
      <c r="A409" s="256" t="s">
        <v>4488</v>
      </c>
      <c r="B409" s="256" t="s">
        <v>4489</v>
      </c>
      <c r="C409" s="256" t="s">
        <v>4490</v>
      </c>
      <c r="D409" s="256" t="s">
        <v>4491</v>
      </c>
      <c r="E409" s="433">
        <v>4011</v>
      </c>
      <c r="F409" s="256" t="s">
        <v>4492</v>
      </c>
      <c r="G409" s="256" t="s">
        <v>2936</v>
      </c>
      <c r="H409" s="256" t="s">
        <v>2937</v>
      </c>
      <c r="I409" s="256" t="s">
        <v>4493</v>
      </c>
    </row>
    <row r="410" spans="1:9">
      <c r="A410" s="256" t="s">
        <v>4494</v>
      </c>
      <c r="B410" s="256" t="s">
        <v>4495</v>
      </c>
      <c r="C410" s="256" t="s">
        <v>4496</v>
      </c>
      <c r="D410" s="256" t="s">
        <v>4497</v>
      </c>
      <c r="E410" s="433">
        <v>93016</v>
      </c>
      <c r="F410" s="256" t="s">
        <v>4498</v>
      </c>
      <c r="G410" s="256" t="s">
        <v>2732</v>
      </c>
      <c r="H410" s="256" t="s">
        <v>2733</v>
      </c>
      <c r="I410" s="256" t="s">
        <v>4321</v>
      </c>
    </row>
    <row r="411" spans="1:9">
      <c r="A411" s="256" t="s">
        <v>4499</v>
      </c>
      <c r="B411" s="256" t="s">
        <v>4500</v>
      </c>
      <c r="C411" s="256" t="s">
        <v>4501</v>
      </c>
      <c r="D411" s="256" t="s">
        <v>3506</v>
      </c>
      <c r="E411" s="433">
        <v>97101</v>
      </c>
      <c r="F411" s="256" t="s">
        <v>4502</v>
      </c>
      <c r="G411" s="256" t="s">
        <v>2732</v>
      </c>
      <c r="H411" s="256" t="s">
        <v>2733</v>
      </c>
      <c r="I411" s="256" t="s">
        <v>2945</v>
      </c>
    </row>
    <row r="412" spans="1:9">
      <c r="A412" s="256" t="s">
        <v>4503</v>
      </c>
      <c r="B412" s="256" t="s">
        <v>4504</v>
      </c>
      <c r="C412" s="256" t="s">
        <v>4505</v>
      </c>
      <c r="D412" s="256" t="s">
        <v>91</v>
      </c>
      <c r="E412" s="433">
        <v>82102</v>
      </c>
      <c r="F412" s="256" t="s">
        <v>4506</v>
      </c>
      <c r="G412" s="256" t="s">
        <v>2936</v>
      </c>
      <c r="H412" s="256" t="s">
        <v>2937</v>
      </c>
      <c r="I412" s="256" t="s">
        <v>4507</v>
      </c>
    </row>
    <row r="413" spans="1:9">
      <c r="A413" s="256" t="s">
        <v>4508</v>
      </c>
      <c r="C413" s="256" t="s">
        <v>4509</v>
      </c>
      <c r="D413" s="256" t="s">
        <v>2754</v>
      </c>
      <c r="E413" s="433">
        <v>2601</v>
      </c>
      <c r="F413" s="256" t="s">
        <v>4510</v>
      </c>
      <c r="G413" s="256" t="s">
        <v>2732</v>
      </c>
      <c r="H413" s="256" t="s">
        <v>2733</v>
      </c>
      <c r="I413" s="256" t="s">
        <v>4511</v>
      </c>
    </row>
    <row r="414" spans="1:9">
      <c r="A414" s="256" t="s">
        <v>4512</v>
      </c>
      <c r="B414" s="256" t="s">
        <v>4513</v>
      </c>
      <c r="C414" s="256" t="s">
        <v>4514</v>
      </c>
      <c r="D414" s="256" t="s">
        <v>4515</v>
      </c>
      <c r="E414" s="433">
        <v>95135</v>
      </c>
      <c r="F414" s="256" t="s">
        <v>4516</v>
      </c>
      <c r="G414" s="256" t="s">
        <v>2724</v>
      </c>
      <c r="H414" s="256" t="s">
        <v>2762</v>
      </c>
      <c r="I414" s="256" t="s">
        <v>4517</v>
      </c>
    </row>
    <row r="415" spans="1:9">
      <c r="A415" s="256" t="s">
        <v>4518</v>
      </c>
      <c r="B415" s="256" t="s">
        <v>4519</v>
      </c>
      <c r="C415" s="256" t="s">
        <v>4520</v>
      </c>
      <c r="D415" s="256" t="s">
        <v>93</v>
      </c>
      <c r="E415" s="433">
        <v>1007</v>
      </c>
      <c r="F415" s="256" t="s">
        <v>4521</v>
      </c>
      <c r="G415" s="256" t="s">
        <v>2761</v>
      </c>
      <c r="H415" s="256" t="s">
        <v>2762</v>
      </c>
      <c r="I415" s="256" t="s">
        <v>4522</v>
      </c>
    </row>
    <row r="416" spans="1:9">
      <c r="A416" s="256" t="s">
        <v>4523</v>
      </c>
      <c r="B416" s="256" t="s">
        <v>4524</v>
      </c>
      <c r="C416" s="256" t="s">
        <v>4525</v>
      </c>
      <c r="D416" s="256" t="s">
        <v>91</v>
      </c>
      <c r="E416" s="433">
        <v>84103</v>
      </c>
      <c r="F416" s="256" t="s">
        <v>4526</v>
      </c>
      <c r="G416" s="256" t="s">
        <v>2732</v>
      </c>
      <c r="H416" s="256" t="s">
        <v>2733</v>
      </c>
      <c r="I416" s="256" t="s">
        <v>4527</v>
      </c>
    </row>
    <row r="417" spans="1:9">
      <c r="A417" s="256" t="s">
        <v>4528</v>
      </c>
      <c r="B417" s="256" t="s">
        <v>4529</v>
      </c>
      <c r="C417" s="256" t="s">
        <v>4530</v>
      </c>
      <c r="D417" s="256" t="s">
        <v>901</v>
      </c>
      <c r="E417" s="433">
        <v>3861</v>
      </c>
      <c r="F417" s="256" t="s">
        <v>4531</v>
      </c>
      <c r="G417" s="256" t="s">
        <v>2732</v>
      </c>
      <c r="H417" s="256" t="s">
        <v>2733</v>
      </c>
      <c r="I417" s="256" t="s">
        <v>4532</v>
      </c>
    </row>
    <row r="418" spans="1:9">
      <c r="A418" s="256" t="s">
        <v>4533</v>
      </c>
      <c r="B418" s="256" t="s">
        <v>4534</v>
      </c>
      <c r="C418" s="256" t="s">
        <v>4535</v>
      </c>
      <c r="D418" s="256" t="s">
        <v>4536</v>
      </c>
      <c r="E418" s="433">
        <v>93030</v>
      </c>
      <c r="F418" s="256" t="s">
        <v>4537</v>
      </c>
      <c r="G418" s="256" t="s">
        <v>2732</v>
      </c>
      <c r="H418" s="256" t="s">
        <v>2733</v>
      </c>
      <c r="I418" s="256" t="s">
        <v>3001</v>
      </c>
    </row>
    <row r="419" spans="1:9">
      <c r="A419" s="256" t="s">
        <v>4538</v>
      </c>
      <c r="B419" s="256" t="s">
        <v>4539</v>
      </c>
      <c r="C419" s="256" t="s">
        <v>4540</v>
      </c>
      <c r="D419" s="256" t="s">
        <v>91</v>
      </c>
      <c r="E419" s="433">
        <v>83151</v>
      </c>
      <c r="F419" s="256" t="s">
        <v>3142</v>
      </c>
      <c r="G419" s="256" t="s">
        <v>2732</v>
      </c>
      <c r="H419" s="256" t="s">
        <v>2733</v>
      </c>
      <c r="I419" s="256" t="s">
        <v>4541</v>
      </c>
    </row>
    <row r="420" spans="1:9">
      <c r="A420" s="256" t="s">
        <v>4542</v>
      </c>
      <c r="B420" s="256" t="s">
        <v>4543</v>
      </c>
      <c r="C420" s="256" t="s">
        <v>4544</v>
      </c>
      <c r="D420" s="256" t="s">
        <v>99</v>
      </c>
      <c r="E420" s="433">
        <v>94901</v>
      </c>
      <c r="F420" s="256" t="s">
        <v>4545</v>
      </c>
      <c r="G420" s="256" t="s">
        <v>2761</v>
      </c>
      <c r="H420" s="256" t="s">
        <v>2725</v>
      </c>
      <c r="I420" s="256" t="s">
        <v>3310</v>
      </c>
    </row>
    <row r="421" spans="1:9">
      <c r="A421" s="256" t="s">
        <v>4546</v>
      </c>
      <c r="B421" s="256" t="s">
        <v>4547</v>
      </c>
      <c r="C421" s="256" t="s">
        <v>4548</v>
      </c>
      <c r="D421" s="256" t="s">
        <v>4549</v>
      </c>
      <c r="E421" s="433">
        <v>91441</v>
      </c>
      <c r="F421" s="256" t="s">
        <v>4550</v>
      </c>
      <c r="G421" s="256" t="s">
        <v>2724</v>
      </c>
      <c r="H421" s="256" t="s">
        <v>2835</v>
      </c>
      <c r="I421" s="256" t="s">
        <v>4551</v>
      </c>
    </row>
    <row r="422" spans="1:9">
      <c r="A422" s="256" t="s">
        <v>4552</v>
      </c>
      <c r="B422" s="256" t="s">
        <v>4553</v>
      </c>
      <c r="C422" s="256" t="s">
        <v>4554</v>
      </c>
      <c r="D422" s="256" t="s">
        <v>4555</v>
      </c>
      <c r="E422" s="433">
        <v>8701</v>
      </c>
      <c r="F422" s="256" t="s">
        <v>4556</v>
      </c>
      <c r="G422" s="256" t="s">
        <v>2724</v>
      </c>
      <c r="H422" s="256" t="s">
        <v>2835</v>
      </c>
      <c r="I422" s="256" t="s">
        <v>4557</v>
      </c>
    </row>
    <row r="423" spans="1:9">
      <c r="A423" s="256" t="s">
        <v>4558</v>
      </c>
      <c r="B423" s="256" t="s">
        <v>4559</v>
      </c>
      <c r="C423" s="256" t="s">
        <v>4560</v>
      </c>
      <c r="D423" s="256" t="s">
        <v>3005</v>
      </c>
      <c r="E423" s="433">
        <v>94002</v>
      </c>
      <c r="F423" s="256" t="s">
        <v>4561</v>
      </c>
      <c r="G423" s="256" t="s">
        <v>2761</v>
      </c>
      <c r="H423" s="256" t="s">
        <v>2762</v>
      </c>
      <c r="I423" s="256" t="s">
        <v>4562</v>
      </c>
    </row>
    <row r="424" spans="1:9">
      <c r="A424" s="256" t="s">
        <v>4563</v>
      </c>
      <c r="B424" s="256" t="s">
        <v>4564</v>
      </c>
      <c r="C424" s="256" t="s">
        <v>4565</v>
      </c>
      <c r="D424" s="256" t="s">
        <v>4566</v>
      </c>
      <c r="E424" s="433">
        <v>4001</v>
      </c>
      <c r="F424" s="256" t="s">
        <v>4567</v>
      </c>
      <c r="G424" s="256" t="s">
        <v>2780</v>
      </c>
      <c r="H424" s="256" t="s">
        <v>2847</v>
      </c>
      <c r="I424" s="256" t="s">
        <v>4568</v>
      </c>
    </row>
    <row r="425" spans="1:9">
      <c r="A425" s="256" t="s">
        <v>4569</v>
      </c>
      <c r="B425" s="256" t="s">
        <v>4570</v>
      </c>
      <c r="C425" s="256" t="s">
        <v>4571</v>
      </c>
      <c r="D425" s="256" t="s">
        <v>2778</v>
      </c>
      <c r="E425" s="433">
        <v>96501</v>
      </c>
      <c r="F425" s="256" t="s">
        <v>4572</v>
      </c>
      <c r="G425" s="256" t="s">
        <v>2936</v>
      </c>
      <c r="H425" s="256" t="s">
        <v>2937</v>
      </c>
      <c r="I425" s="256" t="s">
        <v>4573</v>
      </c>
    </row>
    <row r="426" spans="1:9">
      <c r="A426" s="256" t="s">
        <v>4574</v>
      </c>
      <c r="B426" s="256" t="s">
        <v>4575</v>
      </c>
      <c r="C426" s="256" t="s">
        <v>4576</v>
      </c>
      <c r="D426" s="256" t="s">
        <v>2778</v>
      </c>
      <c r="E426" s="433">
        <v>96501</v>
      </c>
      <c r="F426" s="256" t="s">
        <v>4577</v>
      </c>
      <c r="G426" s="256" t="s">
        <v>2936</v>
      </c>
      <c r="H426" s="256" t="s">
        <v>2937</v>
      </c>
      <c r="I426" s="256" t="s">
        <v>4578</v>
      </c>
    </row>
    <row r="427" spans="1:9">
      <c r="A427" s="256" t="s">
        <v>4579</v>
      </c>
      <c r="B427" s="256" t="s">
        <v>4580</v>
      </c>
      <c r="C427" s="256" t="s">
        <v>4581</v>
      </c>
      <c r="D427" s="256" t="s">
        <v>2778</v>
      </c>
      <c r="E427" s="433">
        <v>96501</v>
      </c>
      <c r="F427" s="256" t="s">
        <v>4582</v>
      </c>
      <c r="G427" s="256" t="s">
        <v>2936</v>
      </c>
      <c r="H427" s="256" t="s">
        <v>2937</v>
      </c>
      <c r="I427" s="256" t="s">
        <v>4583</v>
      </c>
    </row>
    <row r="428" spans="1:9">
      <c r="A428" s="256" t="s">
        <v>4584</v>
      </c>
      <c r="B428" s="256" t="s">
        <v>4585</v>
      </c>
      <c r="C428" s="256" t="s">
        <v>4586</v>
      </c>
      <c r="D428" s="256" t="s">
        <v>559</v>
      </c>
      <c r="E428" s="433">
        <v>95806</v>
      </c>
      <c r="F428" s="256" t="s">
        <v>4587</v>
      </c>
      <c r="G428" s="256" t="s">
        <v>2732</v>
      </c>
      <c r="H428" s="256" t="s">
        <v>2733</v>
      </c>
      <c r="I428" s="256" t="s">
        <v>4588</v>
      </c>
    </row>
    <row r="429" spans="1:9">
      <c r="A429" s="256" t="s">
        <v>4589</v>
      </c>
      <c r="B429" s="256" t="s">
        <v>4590</v>
      </c>
      <c r="C429" s="256" t="s">
        <v>4591</v>
      </c>
      <c r="D429" s="256" t="s">
        <v>4303</v>
      </c>
      <c r="E429" s="433">
        <v>91501</v>
      </c>
      <c r="F429" s="256" t="s">
        <v>4592</v>
      </c>
      <c r="G429" s="256" t="s">
        <v>2724</v>
      </c>
      <c r="H429" s="256" t="s">
        <v>2835</v>
      </c>
      <c r="I429" s="256" t="s">
        <v>4593</v>
      </c>
    </row>
    <row r="430" spans="1:9">
      <c r="A430" s="256" t="s">
        <v>4594</v>
      </c>
      <c r="C430" s="256" t="s">
        <v>4595</v>
      </c>
      <c r="D430" s="256" t="s">
        <v>269</v>
      </c>
      <c r="E430" s="433">
        <v>8501</v>
      </c>
      <c r="F430" s="256" t="s">
        <v>4596</v>
      </c>
      <c r="G430" s="256" t="s">
        <v>2732</v>
      </c>
      <c r="H430" s="256" t="s">
        <v>2733</v>
      </c>
      <c r="I430" s="256" t="s">
        <v>4597</v>
      </c>
    </row>
    <row r="431" spans="1:9">
      <c r="A431" s="256" t="s">
        <v>4598</v>
      </c>
      <c r="B431" s="256" t="s">
        <v>4599</v>
      </c>
      <c r="C431" s="256" t="s">
        <v>4600</v>
      </c>
      <c r="D431" s="256" t="s">
        <v>2730</v>
      </c>
      <c r="E431" s="433">
        <v>82104</v>
      </c>
      <c r="F431" s="256" t="s">
        <v>4601</v>
      </c>
      <c r="G431" s="256" t="s">
        <v>2780</v>
      </c>
      <c r="H431" s="256" t="s">
        <v>2847</v>
      </c>
      <c r="I431" s="256" t="s">
        <v>4602</v>
      </c>
    </row>
    <row r="432" spans="1:9">
      <c r="A432" s="256" t="s">
        <v>4603</v>
      </c>
      <c r="B432" s="256" t="s">
        <v>4604</v>
      </c>
      <c r="C432" s="256" t="s">
        <v>4605</v>
      </c>
      <c r="D432" s="256" t="s">
        <v>3926</v>
      </c>
      <c r="E432" s="433">
        <v>90021</v>
      </c>
      <c r="F432" s="256" t="s">
        <v>4606</v>
      </c>
      <c r="G432" s="256" t="s">
        <v>2824</v>
      </c>
      <c r="H432" s="256" t="s">
        <v>2994</v>
      </c>
      <c r="I432" s="256" t="s">
        <v>4607</v>
      </c>
    </row>
    <row r="433" spans="1:9">
      <c r="A433" s="256" t="s">
        <v>4608</v>
      </c>
      <c r="B433" s="256" t="s">
        <v>4604</v>
      </c>
      <c r="C433" s="256" t="s">
        <v>4605</v>
      </c>
      <c r="D433" s="256" t="s">
        <v>3926</v>
      </c>
      <c r="E433" s="433">
        <v>90021</v>
      </c>
      <c r="F433" s="256" t="s">
        <v>4606</v>
      </c>
      <c r="G433" s="256" t="s">
        <v>2824</v>
      </c>
      <c r="H433" s="256" t="s">
        <v>2725</v>
      </c>
      <c r="I433" s="256" t="s">
        <v>4607</v>
      </c>
    </row>
    <row r="434" spans="1:9">
      <c r="A434" s="256" t="s">
        <v>4609</v>
      </c>
      <c r="B434" s="256" t="s">
        <v>4610</v>
      </c>
      <c r="C434" s="256" t="s">
        <v>4611</v>
      </c>
      <c r="D434" s="256" t="s">
        <v>2862</v>
      </c>
      <c r="E434" s="433">
        <v>83104</v>
      </c>
      <c r="F434" s="256" t="s">
        <v>4612</v>
      </c>
      <c r="G434" s="256" t="s">
        <v>2724</v>
      </c>
      <c r="H434" s="256" t="s">
        <v>2762</v>
      </c>
      <c r="I434" s="256" t="s">
        <v>4613</v>
      </c>
    </row>
    <row r="435" spans="1:9">
      <c r="A435" s="256" t="s">
        <v>4609</v>
      </c>
      <c r="B435" s="256" t="s">
        <v>4610</v>
      </c>
      <c r="C435" s="256" t="s">
        <v>4611</v>
      </c>
      <c r="D435" s="256" t="s">
        <v>2862</v>
      </c>
      <c r="E435" s="433">
        <v>83104</v>
      </c>
      <c r="F435" s="256" t="s">
        <v>4612</v>
      </c>
      <c r="G435" s="256" t="s">
        <v>2761</v>
      </c>
      <c r="H435" s="256" t="s">
        <v>2762</v>
      </c>
      <c r="I435" s="256" t="s">
        <v>4614</v>
      </c>
    </row>
    <row r="436" spans="1:9">
      <c r="A436" s="256" t="s">
        <v>4615</v>
      </c>
      <c r="B436" s="256" t="s">
        <v>4616</v>
      </c>
      <c r="C436" s="256" t="s">
        <v>4617</v>
      </c>
      <c r="D436" s="256" t="s">
        <v>4618</v>
      </c>
      <c r="E436" s="433">
        <v>81102</v>
      </c>
      <c r="F436" s="256" t="s">
        <v>4619</v>
      </c>
      <c r="G436" s="256" t="s">
        <v>2761</v>
      </c>
      <c r="H436" s="256" t="s">
        <v>2762</v>
      </c>
      <c r="I436" s="256" t="s">
        <v>4620</v>
      </c>
    </row>
    <row r="437" spans="1:9">
      <c r="A437" s="256" t="s">
        <v>4615</v>
      </c>
      <c r="B437" s="256" t="s">
        <v>4616</v>
      </c>
      <c r="C437" s="256" t="s">
        <v>4617</v>
      </c>
      <c r="D437" s="256" t="s">
        <v>4618</v>
      </c>
      <c r="E437" s="433">
        <v>81102</v>
      </c>
      <c r="F437" s="256" t="s">
        <v>4619</v>
      </c>
      <c r="G437" s="256" t="s">
        <v>2724</v>
      </c>
      <c r="H437" s="256" t="s">
        <v>2762</v>
      </c>
      <c r="I437" s="256" t="s">
        <v>3706</v>
      </c>
    </row>
    <row r="438" spans="1:9">
      <c r="A438" s="256" t="s">
        <v>4621</v>
      </c>
      <c r="B438" s="256" t="s">
        <v>4622</v>
      </c>
      <c r="C438" s="256" t="s">
        <v>4623</v>
      </c>
      <c r="D438" s="256" t="s">
        <v>3430</v>
      </c>
      <c r="E438" s="433">
        <v>7501</v>
      </c>
      <c r="F438" s="256" t="s">
        <v>4624</v>
      </c>
      <c r="G438" s="256" t="s">
        <v>2724</v>
      </c>
      <c r="H438" s="256" t="s">
        <v>2762</v>
      </c>
      <c r="I438" s="256" t="s">
        <v>4625</v>
      </c>
    </row>
    <row r="439" spans="1:9">
      <c r="A439" s="256" t="s">
        <v>4626</v>
      </c>
      <c r="C439" s="256" t="s">
        <v>4627</v>
      </c>
      <c r="D439" s="256" t="s">
        <v>4628</v>
      </c>
      <c r="E439" s="256" t="s">
        <v>4629</v>
      </c>
      <c r="F439" s="256" t="s">
        <v>4630</v>
      </c>
      <c r="G439" s="256" t="s">
        <v>2936</v>
      </c>
      <c r="H439" s="256" t="s">
        <v>2937</v>
      </c>
      <c r="I439" s="256" t="s">
        <v>4631</v>
      </c>
    </row>
    <row r="440" spans="1:9">
      <c r="A440" s="256" t="s">
        <v>4632</v>
      </c>
      <c r="B440" s="256" t="s">
        <v>4633</v>
      </c>
      <c r="C440" s="256" t="s">
        <v>4634</v>
      </c>
      <c r="D440" s="256" t="s">
        <v>4491</v>
      </c>
      <c r="E440" s="433">
        <v>4001</v>
      </c>
      <c r="F440" s="256" t="s">
        <v>4635</v>
      </c>
      <c r="G440" s="256" t="s">
        <v>2732</v>
      </c>
      <c r="H440" s="256" t="s">
        <v>2733</v>
      </c>
      <c r="I440" s="256" t="s">
        <v>4636</v>
      </c>
    </row>
    <row r="441" spans="1:9">
      <c r="A441" s="256" t="s">
        <v>4637</v>
      </c>
      <c r="B441" s="256" t="s">
        <v>4638</v>
      </c>
      <c r="C441" s="256" t="s">
        <v>4639</v>
      </c>
      <c r="D441" s="256" t="s">
        <v>4640</v>
      </c>
      <c r="E441" s="433">
        <v>81103</v>
      </c>
      <c r="F441" s="256" t="s">
        <v>4641</v>
      </c>
      <c r="G441" s="256" t="s">
        <v>2732</v>
      </c>
      <c r="H441" s="256" t="s">
        <v>2733</v>
      </c>
      <c r="I441" s="256" t="s">
        <v>4642</v>
      </c>
    </row>
    <row r="442" spans="1:9">
      <c r="A442" s="256" t="s">
        <v>4643</v>
      </c>
      <c r="B442" s="256" t="s">
        <v>4644</v>
      </c>
      <c r="C442" s="256" t="s">
        <v>4645</v>
      </c>
      <c r="D442" s="256" t="s">
        <v>4646</v>
      </c>
      <c r="E442" s="433">
        <v>6761</v>
      </c>
      <c r="F442" s="256" t="s">
        <v>4647</v>
      </c>
      <c r="G442" s="256" t="s">
        <v>2780</v>
      </c>
      <c r="H442" s="256" t="s">
        <v>2847</v>
      </c>
      <c r="I442" s="256" t="s">
        <v>4648</v>
      </c>
    </row>
    <row r="443" spans="1:9">
      <c r="A443" s="256" t="s">
        <v>4649</v>
      </c>
      <c r="B443" s="256" t="s">
        <v>4644</v>
      </c>
      <c r="C443" s="256" t="s">
        <v>4645</v>
      </c>
      <c r="D443" s="256" t="s">
        <v>4646</v>
      </c>
      <c r="E443" s="433">
        <v>6761</v>
      </c>
      <c r="F443" s="256" t="s">
        <v>4647</v>
      </c>
      <c r="G443" s="256" t="s">
        <v>2780</v>
      </c>
      <c r="H443" s="256" t="s">
        <v>2781</v>
      </c>
      <c r="I443" s="256" t="s">
        <v>4650</v>
      </c>
    </row>
    <row r="444" spans="1:9">
      <c r="A444" s="256" t="s">
        <v>4651</v>
      </c>
      <c r="B444" s="256" t="s">
        <v>4644</v>
      </c>
      <c r="C444" s="256" t="s">
        <v>4645</v>
      </c>
      <c r="D444" s="256" t="s">
        <v>4646</v>
      </c>
      <c r="E444" s="433">
        <v>6761</v>
      </c>
      <c r="F444" s="256" t="s">
        <v>4647</v>
      </c>
      <c r="G444" s="256" t="s">
        <v>2732</v>
      </c>
      <c r="H444" s="256" t="s">
        <v>2733</v>
      </c>
      <c r="I444" s="256" t="s">
        <v>4650</v>
      </c>
    </row>
    <row r="445" spans="1:9">
      <c r="A445" s="256" t="s">
        <v>4652</v>
      </c>
      <c r="B445" s="256" t="s">
        <v>4653</v>
      </c>
      <c r="C445" s="256" t="s">
        <v>4654</v>
      </c>
      <c r="D445" s="256" t="s">
        <v>2730</v>
      </c>
      <c r="E445" s="433">
        <v>82101</v>
      </c>
      <c r="F445" s="256" t="s">
        <v>4655</v>
      </c>
      <c r="G445" s="256" t="s">
        <v>2732</v>
      </c>
      <c r="H445" s="256" t="s">
        <v>2733</v>
      </c>
      <c r="I445" s="256" t="s">
        <v>4656</v>
      </c>
    </row>
    <row r="446" spans="1:9">
      <c r="A446" s="256" t="s">
        <v>4657</v>
      </c>
      <c r="B446" s="256" t="s">
        <v>4653</v>
      </c>
      <c r="C446" s="256" t="s">
        <v>4654</v>
      </c>
      <c r="D446" s="256" t="s">
        <v>2730</v>
      </c>
      <c r="E446" s="433">
        <v>82101</v>
      </c>
      <c r="F446" s="256" t="s">
        <v>4655</v>
      </c>
      <c r="G446" s="256" t="s">
        <v>2780</v>
      </c>
      <c r="H446" s="256" t="s">
        <v>2847</v>
      </c>
      <c r="I446" s="256" t="s">
        <v>4068</v>
      </c>
    </row>
    <row r="447" spans="1:9">
      <c r="A447" s="256" t="s">
        <v>4658</v>
      </c>
      <c r="B447" s="256" t="s">
        <v>4653</v>
      </c>
      <c r="C447" s="256" t="s">
        <v>4654</v>
      </c>
      <c r="D447" s="256" t="s">
        <v>2730</v>
      </c>
      <c r="E447" s="433">
        <v>82101</v>
      </c>
      <c r="F447" s="256" t="s">
        <v>4655</v>
      </c>
      <c r="G447" s="256" t="s">
        <v>2780</v>
      </c>
      <c r="H447" s="256" t="s">
        <v>2781</v>
      </c>
      <c r="I447" s="256" t="s">
        <v>4068</v>
      </c>
    </row>
    <row r="448" spans="1:9">
      <c r="A448" s="256" t="s">
        <v>4659</v>
      </c>
      <c r="B448" s="256" t="s">
        <v>4660</v>
      </c>
      <c r="C448" s="256" t="s">
        <v>4661</v>
      </c>
      <c r="D448" s="256" t="s">
        <v>4662</v>
      </c>
      <c r="E448" s="433">
        <v>96241</v>
      </c>
      <c r="F448" s="256" t="s">
        <v>4662</v>
      </c>
      <c r="G448" s="256" t="s">
        <v>2780</v>
      </c>
      <c r="H448" s="256" t="s">
        <v>2847</v>
      </c>
      <c r="I448" s="256" t="s">
        <v>3724</v>
      </c>
    </row>
    <row r="449" spans="1:9">
      <c r="A449" s="256" t="s">
        <v>4663</v>
      </c>
      <c r="B449" s="256" t="s">
        <v>4660</v>
      </c>
      <c r="C449" s="256" t="s">
        <v>4661</v>
      </c>
      <c r="D449" s="256" t="s">
        <v>4662</v>
      </c>
      <c r="E449" s="433">
        <v>96241</v>
      </c>
      <c r="F449" s="256" t="s">
        <v>4662</v>
      </c>
      <c r="G449" s="256" t="s">
        <v>2780</v>
      </c>
      <c r="H449" s="256" t="s">
        <v>2781</v>
      </c>
      <c r="I449" s="256" t="s">
        <v>4664</v>
      </c>
    </row>
    <row r="450" spans="1:9">
      <c r="A450" s="256" t="s">
        <v>4665</v>
      </c>
      <c r="B450" s="256" t="s">
        <v>4660</v>
      </c>
      <c r="C450" s="256" t="s">
        <v>4661</v>
      </c>
      <c r="D450" s="256" t="s">
        <v>4662</v>
      </c>
      <c r="E450" s="433">
        <v>96241</v>
      </c>
      <c r="F450" s="256" t="s">
        <v>4662</v>
      </c>
      <c r="G450" s="256" t="s">
        <v>2732</v>
      </c>
      <c r="H450" s="256" t="s">
        <v>2733</v>
      </c>
      <c r="I450" s="256" t="s">
        <v>4666</v>
      </c>
    </row>
    <row r="451" spans="1:9">
      <c r="A451" s="256" t="s">
        <v>4667</v>
      </c>
      <c r="B451" s="256" t="s">
        <v>4668</v>
      </c>
      <c r="C451" s="256" t="s">
        <v>4669</v>
      </c>
      <c r="D451" s="256" t="s">
        <v>4670</v>
      </c>
      <c r="E451" s="433">
        <v>4471</v>
      </c>
      <c r="F451" s="256" t="s">
        <v>4671</v>
      </c>
      <c r="G451" s="256" t="s">
        <v>2732</v>
      </c>
      <c r="H451" s="256" t="s">
        <v>2733</v>
      </c>
      <c r="I451" s="256" t="s">
        <v>4672</v>
      </c>
    </row>
    <row r="452" spans="1:9">
      <c r="A452" s="256" t="s">
        <v>4673</v>
      </c>
      <c r="B452" s="256" t="s">
        <v>4668</v>
      </c>
      <c r="C452" s="256" t="s">
        <v>4669</v>
      </c>
      <c r="D452" s="256" t="s">
        <v>4670</v>
      </c>
      <c r="E452" s="433">
        <v>4471</v>
      </c>
      <c r="F452" s="256" t="s">
        <v>4671</v>
      </c>
      <c r="G452" s="256" t="s">
        <v>2780</v>
      </c>
      <c r="H452" s="256" t="s">
        <v>2847</v>
      </c>
      <c r="I452" s="256" t="s">
        <v>4674</v>
      </c>
    </row>
    <row r="453" spans="1:9">
      <c r="A453" s="256" t="s">
        <v>4675</v>
      </c>
      <c r="B453" s="256" t="s">
        <v>4668</v>
      </c>
      <c r="C453" s="256" t="s">
        <v>4669</v>
      </c>
      <c r="D453" s="256" t="s">
        <v>4670</v>
      </c>
      <c r="E453" s="433">
        <v>4471</v>
      </c>
      <c r="F453" s="256" t="s">
        <v>4671</v>
      </c>
      <c r="G453" s="256" t="s">
        <v>2780</v>
      </c>
      <c r="H453" s="256" t="s">
        <v>2781</v>
      </c>
      <c r="I453" s="256" t="s">
        <v>3762</v>
      </c>
    </row>
    <row r="454" spans="1:9">
      <c r="A454" s="256" t="s">
        <v>4676</v>
      </c>
      <c r="B454" s="256" t="s">
        <v>4677</v>
      </c>
      <c r="C454" s="256" t="s">
        <v>4678</v>
      </c>
      <c r="D454" s="256" t="s">
        <v>91</v>
      </c>
      <c r="E454" s="433">
        <v>81102</v>
      </c>
      <c r="F454" s="256" t="s">
        <v>4679</v>
      </c>
      <c r="G454" s="256" t="s">
        <v>2780</v>
      </c>
      <c r="H454" s="256" t="s">
        <v>2781</v>
      </c>
      <c r="I454" s="256" t="s">
        <v>4680</v>
      </c>
    </row>
    <row r="455" spans="1:9">
      <c r="A455" s="256" t="s">
        <v>4681</v>
      </c>
      <c r="B455" s="256" t="s">
        <v>4677</v>
      </c>
      <c r="C455" s="256" t="s">
        <v>4678</v>
      </c>
      <c r="D455" s="256" t="s">
        <v>91</v>
      </c>
      <c r="E455" s="433">
        <v>81102</v>
      </c>
      <c r="F455" s="256" t="s">
        <v>4679</v>
      </c>
      <c r="G455" s="256" t="s">
        <v>2732</v>
      </c>
      <c r="H455" s="256" t="s">
        <v>2733</v>
      </c>
      <c r="I455" s="256" t="s">
        <v>4682</v>
      </c>
    </row>
    <row r="456" spans="1:9">
      <c r="A456" s="256" t="s">
        <v>4683</v>
      </c>
      <c r="B456" s="256" t="s">
        <v>4677</v>
      </c>
      <c r="C456" s="256" t="s">
        <v>4678</v>
      </c>
      <c r="D456" s="256" t="s">
        <v>91</v>
      </c>
      <c r="E456" s="433">
        <v>81102</v>
      </c>
      <c r="F456" s="256" t="s">
        <v>4679</v>
      </c>
      <c r="G456" s="256" t="s">
        <v>2780</v>
      </c>
      <c r="H456" s="256" t="s">
        <v>2847</v>
      </c>
      <c r="I456" s="256" t="s">
        <v>4680</v>
      </c>
    </row>
    <row r="457" spans="1:9">
      <c r="A457" s="256" t="s">
        <v>4684</v>
      </c>
      <c r="B457" s="256" t="s">
        <v>4685</v>
      </c>
      <c r="C457" s="256" t="s">
        <v>4686</v>
      </c>
      <c r="D457" s="256" t="s">
        <v>500</v>
      </c>
      <c r="E457" s="433">
        <v>93401</v>
      </c>
      <c r="F457" s="256" t="s">
        <v>4687</v>
      </c>
      <c r="G457" s="256" t="s">
        <v>2732</v>
      </c>
      <c r="H457" s="256" t="s">
        <v>2733</v>
      </c>
      <c r="I457" s="256" t="s">
        <v>3114</v>
      </c>
    </row>
    <row r="458" spans="1:9">
      <c r="A458" s="256" t="s">
        <v>4688</v>
      </c>
      <c r="B458" s="256" t="s">
        <v>4689</v>
      </c>
      <c r="C458" s="256" t="s">
        <v>4690</v>
      </c>
      <c r="D458" s="256" t="s">
        <v>500</v>
      </c>
      <c r="E458" s="433">
        <v>93401</v>
      </c>
      <c r="F458" s="256" t="s">
        <v>4687</v>
      </c>
      <c r="G458" s="256" t="s">
        <v>2732</v>
      </c>
      <c r="H458" s="256" t="s">
        <v>2733</v>
      </c>
      <c r="I458" s="256" t="s">
        <v>3114</v>
      </c>
    </row>
    <row r="459" spans="1:9">
      <c r="A459" s="256" t="s">
        <v>4691</v>
      </c>
      <c r="B459" s="256" t="s">
        <v>4692</v>
      </c>
      <c r="C459" s="256" t="s">
        <v>4693</v>
      </c>
      <c r="D459" s="256" t="s">
        <v>4694</v>
      </c>
      <c r="E459" s="433">
        <v>92041</v>
      </c>
      <c r="F459" s="256" t="s">
        <v>4695</v>
      </c>
      <c r="G459" s="256" t="s">
        <v>2732</v>
      </c>
      <c r="H459" s="256" t="s">
        <v>2733</v>
      </c>
      <c r="I459" s="256" t="s">
        <v>4696</v>
      </c>
    </row>
    <row r="460" spans="1:9">
      <c r="A460" s="256" t="s">
        <v>4697</v>
      </c>
      <c r="B460" s="256" t="s">
        <v>4692</v>
      </c>
      <c r="C460" s="256" t="s">
        <v>4693</v>
      </c>
      <c r="D460" s="256" t="s">
        <v>4694</v>
      </c>
      <c r="E460" s="433">
        <v>92041</v>
      </c>
      <c r="F460" s="256" t="s">
        <v>4695</v>
      </c>
      <c r="G460" s="256" t="s">
        <v>2780</v>
      </c>
      <c r="H460" s="256" t="s">
        <v>2847</v>
      </c>
      <c r="I460" s="256" t="s">
        <v>4696</v>
      </c>
    </row>
    <row r="461" spans="1:9">
      <c r="A461" s="256" t="s">
        <v>4698</v>
      </c>
      <c r="B461" s="256" t="s">
        <v>4692</v>
      </c>
      <c r="C461" s="256" t="s">
        <v>4693</v>
      </c>
      <c r="D461" s="256" t="s">
        <v>4694</v>
      </c>
      <c r="E461" s="433">
        <v>92041</v>
      </c>
      <c r="F461" s="256" t="s">
        <v>4695</v>
      </c>
      <c r="G461" s="256" t="s">
        <v>2780</v>
      </c>
      <c r="H461" s="256" t="s">
        <v>2781</v>
      </c>
      <c r="I461" s="256" t="s">
        <v>4699</v>
      </c>
    </row>
    <row r="462" spans="1:9">
      <c r="A462" s="256" t="s">
        <v>4700</v>
      </c>
      <c r="B462" s="256" t="s">
        <v>4701</v>
      </c>
      <c r="C462" s="256" t="s">
        <v>4702</v>
      </c>
      <c r="D462" s="256" t="s">
        <v>4703</v>
      </c>
      <c r="E462" s="433">
        <v>5972</v>
      </c>
      <c r="F462" s="256" t="s">
        <v>4704</v>
      </c>
      <c r="G462" s="256" t="s">
        <v>2732</v>
      </c>
      <c r="H462" s="256" t="s">
        <v>2733</v>
      </c>
      <c r="I462" s="256" t="s">
        <v>4705</v>
      </c>
    </row>
    <row r="463" spans="1:9">
      <c r="A463" s="256" t="s">
        <v>4706</v>
      </c>
      <c r="B463" s="256" t="s">
        <v>4701</v>
      </c>
      <c r="C463" s="256" t="s">
        <v>4702</v>
      </c>
      <c r="D463" s="256" t="s">
        <v>4703</v>
      </c>
      <c r="E463" s="433">
        <v>5972</v>
      </c>
      <c r="F463" s="256" t="s">
        <v>4704</v>
      </c>
      <c r="G463" s="256" t="s">
        <v>2780</v>
      </c>
      <c r="H463" s="256" t="s">
        <v>2781</v>
      </c>
      <c r="I463" s="256" t="s">
        <v>4707</v>
      </c>
    </row>
    <row r="464" spans="1:9">
      <c r="A464" s="256" t="s">
        <v>4708</v>
      </c>
      <c r="B464" s="256" t="s">
        <v>4701</v>
      </c>
      <c r="C464" s="256" t="s">
        <v>4702</v>
      </c>
      <c r="D464" s="256" t="s">
        <v>4703</v>
      </c>
      <c r="E464" s="433">
        <v>5972</v>
      </c>
      <c r="F464" s="256" t="s">
        <v>4704</v>
      </c>
      <c r="G464" s="256" t="s">
        <v>2780</v>
      </c>
      <c r="H464" s="256" t="s">
        <v>2847</v>
      </c>
      <c r="I464" s="256" t="s">
        <v>4709</v>
      </c>
    </row>
    <row r="465" spans="1:9">
      <c r="A465" s="256" t="s">
        <v>4710</v>
      </c>
      <c r="B465" s="256" t="s">
        <v>4711</v>
      </c>
      <c r="C465" s="256" t="s">
        <v>4712</v>
      </c>
      <c r="D465" s="256" t="s">
        <v>91</v>
      </c>
      <c r="E465" s="433">
        <v>81106</v>
      </c>
      <c r="F465" s="256" t="s">
        <v>4471</v>
      </c>
      <c r="G465" s="256" t="s">
        <v>2780</v>
      </c>
      <c r="H465" s="256" t="s">
        <v>2847</v>
      </c>
      <c r="I465" s="256" t="s">
        <v>4648</v>
      </c>
    </row>
    <row r="466" spans="1:9">
      <c r="A466" s="256" t="s">
        <v>4713</v>
      </c>
      <c r="B466" s="256" t="s">
        <v>4711</v>
      </c>
      <c r="C466" s="256" t="s">
        <v>4712</v>
      </c>
      <c r="D466" s="256" t="s">
        <v>91</v>
      </c>
      <c r="E466" s="433">
        <v>81106</v>
      </c>
      <c r="F466" s="256" t="s">
        <v>4471</v>
      </c>
      <c r="G466" s="256" t="s">
        <v>2732</v>
      </c>
      <c r="H466" s="256" t="s">
        <v>2733</v>
      </c>
      <c r="I466" s="256" t="s">
        <v>4714</v>
      </c>
    </row>
    <row r="467" spans="1:9">
      <c r="A467" s="256" t="s">
        <v>4715</v>
      </c>
      <c r="B467" s="256" t="s">
        <v>4711</v>
      </c>
      <c r="C467" s="256" t="s">
        <v>4712</v>
      </c>
      <c r="D467" s="256" t="s">
        <v>91</v>
      </c>
      <c r="E467" s="433">
        <v>81106</v>
      </c>
      <c r="F467" s="256" t="s">
        <v>4471</v>
      </c>
      <c r="G467" s="256" t="s">
        <v>2780</v>
      </c>
      <c r="H467" s="256" t="s">
        <v>2781</v>
      </c>
      <c r="I467" s="256" t="s">
        <v>4716</v>
      </c>
    </row>
    <row r="468" spans="1:9">
      <c r="A468" s="256" t="s">
        <v>4717</v>
      </c>
      <c r="B468" s="256" t="s">
        <v>4718</v>
      </c>
      <c r="C468" s="256" t="s">
        <v>4719</v>
      </c>
      <c r="D468" s="256" t="s">
        <v>4720</v>
      </c>
      <c r="E468" s="433">
        <v>97241</v>
      </c>
      <c r="F468" s="256" t="s">
        <v>4721</v>
      </c>
      <c r="G468" s="256" t="s">
        <v>2780</v>
      </c>
      <c r="H468" s="256" t="s">
        <v>2847</v>
      </c>
      <c r="I468" s="256" t="s">
        <v>3310</v>
      </c>
    </row>
    <row r="469" spans="1:9">
      <c r="A469" s="256" t="s">
        <v>4722</v>
      </c>
      <c r="B469" s="256" t="s">
        <v>4718</v>
      </c>
      <c r="C469" s="256" t="s">
        <v>4719</v>
      </c>
      <c r="D469" s="256" t="s">
        <v>4720</v>
      </c>
      <c r="E469" s="433">
        <v>97241</v>
      </c>
      <c r="F469" s="256" t="s">
        <v>4721</v>
      </c>
      <c r="G469" s="256" t="s">
        <v>2732</v>
      </c>
      <c r="H469" s="256" t="s">
        <v>2733</v>
      </c>
      <c r="I469" s="256" t="s">
        <v>3310</v>
      </c>
    </row>
    <row r="470" spans="1:9">
      <c r="A470" s="256" t="s">
        <v>4723</v>
      </c>
      <c r="B470" s="256" t="s">
        <v>4718</v>
      </c>
      <c r="C470" s="256" t="s">
        <v>4719</v>
      </c>
      <c r="D470" s="256" t="s">
        <v>4720</v>
      </c>
      <c r="E470" s="433">
        <v>97241</v>
      </c>
      <c r="F470" s="256" t="s">
        <v>4721</v>
      </c>
      <c r="G470" s="256" t="s">
        <v>2780</v>
      </c>
      <c r="H470" s="256" t="s">
        <v>2781</v>
      </c>
      <c r="I470" s="256" t="s">
        <v>3310</v>
      </c>
    </row>
    <row r="471" spans="1:9">
      <c r="A471" s="256" t="s">
        <v>4724</v>
      </c>
      <c r="B471" s="256" t="s">
        <v>4725</v>
      </c>
      <c r="C471" s="256" t="s">
        <v>4726</v>
      </c>
      <c r="D471" s="256" t="s">
        <v>4720</v>
      </c>
      <c r="E471" s="433">
        <v>97241</v>
      </c>
      <c r="F471" s="256" t="s">
        <v>4721</v>
      </c>
      <c r="G471" s="256" t="s">
        <v>2732</v>
      </c>
      <c r="H471" s="256" t="s">
        <v>2733</v>
      </c>
      <c r="I471" s="256" t="s">
        <v>4727</v>
      </c>
    </row>
    <row r="472" spans="1:9">
      <c r="A472" s="256" t="s">
        <v>4728</v>
      </c>
      <c r="B472" s="256" t="s">
        <v>4725</v>
      </c>
      <c r="C472" s="256" t="s">
        <v>4726</v>
      </c>
      <c r="D472" s="256" t="s">
        <v>4720</v>
      </c>
      <c r="E472" s="433">
        <v>97241</v>
      </c>
      <c r="F472" s="256" t="s">
        <v>4721</v>
      </c>
      <c r="G472" s="256" t="s">
        <v>2780</v>
      </c>
      <c r="H472" s="256" t="s">
        <v>2847</v>
      </c>
      <c r="I472" s="256" t="s">
        <v>4727</v>
      </c>
    </row>
    <row r="473" spans="1:9">
      <c r="A473" s="256" t="s">
        <v>4729</v>
      </c>
      <c r="B473" s="256" t="s">
        <v>4725</v>
      </c>
      <c r="C473" s="256" t="s">
        <v>4726</v>
      </c>
      <c r="D473" s="256" t="s">
        <v>4720</v>
      </c>
      <c r="E473" s="433">
        <v>97241</v>
      </c>
      <c r="F473" s="256" t="s">
        <v>4721</v>
      </c>
      <c r="G473" s="256" t="s">
        <v>2780</v>
      </c>
      <c r="H473" s="256" t="s">
        <v>2781</v>
      </c>
      <c r="I473" s="256" t="s">
        <v>4727</v>
      </c>
    </row>
    <row r="474" spans="1:9">
      <c r="A474" s="256" t="s">
        <v>4730</v>
      </c>
      <c r="B474" s="256" t="s">
        <v>4731</v>
      </c>
      <c r="C474" s="256" t="s">
        <v>4732</v>
      </c>
      <c r="D474" s="256" t="s">
        <v>4733</v>
      </c>
      <c r="E474" s="433">
        <v>94110</v>
      </c>
      <c r="F474" s="256" t="s">
        <v>4734</v>
      </c>
      <c r="G474" s="256" t="s">
        <v>2732</v>
      </c>
      <c r="H474" s="256" t="s">
        <v>2733</v>
      </c>
      <c r="I474" s="256" t="s">
        <v>4735</v>
      </c>
    </row>
    <row r="475" spans="1:9">
      <c r="A475" s="256" t="s">
        <v>4736</v>
      </c>
      <c r="B475" s="256" t="s">
        <v>4731</v>
      </c>
      <c r="C475" s="256" t="s">
        <v>4732</v>
      </c>
      <c r="D475" s="256" t="s">
        <v>4733</v>
      </c>
      <c r="E475" s="433">
        <v>94110</v>
      </c>
      <c r="F475" s="256" t="s">
        <v>4734</v>
      </c>
      <c r="G475" s="256" t="s">
        <v>2780</v>
      </c>
      <c r="H475" s="256" t="s">
        <v>2781</v>
      </c>
      <c r="I475" s="256" t="s">
        <v>4737</v>
      </c>
    </row>
    <row r="476" spans="1:9">
      <c r="A476" s="256" t="s">
        <v>4738</v>
      </c>
      <c r="B476" s="256" t="s">
        <v>4731</v>
      </c>
      <c r="C476" s="256" t="s">
        <v>4732</v>
      </c>
      <c r="D476" s="256" t="s">
        <v>4733</v>
      </c>
      <c r="E476" s="433">
        <v>94110</v>
      </c>
      <c r="F476" s="256" t="s">
        <v>4734</v>
      </c>
      <c r="G476" s="256" t="s">
        <v>2780</v>
      </c>
      <c r="H476" s="256" t="s">
        <v>2847</v>
      </c>
      <c r="I476" s="256" t="s">
        <v>3728</v>
      </c>
    </row>
    <row r="477" spans="1:9">
      <c r="A477" s="256" t="s">
        <v>4739</v>
      </c>
      <c r="B477" s="256" t="s">
        <v>4740</v>
      </c>
      <c r="C477" s="256" t="s">
        <v>4741</v>
      </c>
      <c r="D477" s="256" t="s">
        <v>4742</v>
      </c>
      <c r="E477" s="433">
        <v>90703</v>
      </c>
      <c r="F477" s="256" t="s">
        <v>4743</v>
      </c>
      <c r="G477" s="256" t="s">
        <v>2732</v>
      </c>
      <c r="H477" s="256" t="s">
        <v>2733</v>
      </c>
      <c r="I477" s="256" t="s">
        <v>3789</v>
      </c>
    </row>
    <row r="478" spans="1:9">
      <c r="A478" s="256" t="s">
        <v>4744</v>
      </c>
      <c r="B478" s="256" t="s">
        <v>4740</v>
      </c>
      <c r="C478" s="256" t="s">
        <v>4741</v>
      </c>
      <c r="D478" s="256" t="s">
        <v>4742</v>
      </c>
      <c r="E478" s="433">
        <v>90703</v>
      </c>
      <c r="F478" s="256" t="s">
        <v>4743</v>
      </c>
      <c r="G478" s="256" t="s">
        <v>2780</v>
      </c>
      <c r="H478" s="256" t="s">
        <v>2847</v>
      </c>
      <c r="I478" s="256" t="s">
        <v>4716</v>
      </c>
    </row>
    <row r="479" spans="1:9">
      <c r="A479" s="256" t="s">
        <v>4745</v>
      </c>
      <c r="B479" s="256" t="s">
        <v>4740</v>
      </c>
      <c r="C479" s="256" t="s">
        <v>4741</v>
      </c>
      <c r="D479" s="256" t="s">
        <v>4742</v>
      </c>
      <c r="E479" s="433">
        <v>90703</v>
      </c>
      <c r="F479" s="256" t="s">
        <v>4743</v>
      </c>
      <c r="G479" s="256" t="s">
        <v>2780</v>
      </c>
      <c r="H479" s="256" t="s">
        <v>2781</v>
      </c>
      <c r="I479" s="256" t="s">
        <v>2957</v>
      </c>
    </row>
    <row r="480" spans="1:9">
      <c r="A480" s="256" t="s">
        <v>4746</v>
      </c>
      <c r="B480" s="256" t="s">
        <v>4747</v>
      </c>
      <c r="C480" s="256" t="s">
        <v>4748</v>
      </c>
      <c r="D480" s="256" t="s">
        <v>91</v>
      </c>
      <c r="E480" s="433">
        <v>81106</v>
      </c>
      <c r="F480" s="256" t="s">
        <v>4471</v>
      </c>
      <c r="G480" s="256" t="s">
        <v>2780</v>
      </c>
      <c r="H480" s="256" t="s">
        <v>2847</v>
      </c>
      <c r="I480" s="256" t="s">
        <v>2957</v>
      </c>
    </row>
    <row r="481" spans="1:9">
      <c r="A481" s="256" t="s">
        <v>4749</v>
      </c>
      <c r="B481" s="256" t="s">
        <v>4747</v>
      </c>
      <c r="C481" s="256" t="s">
        <v>4748</v>
      </c>
      <c r="D481" s="256" t="s">
        <v>91</v>
      </c>
      <c r="E481" s="433">
        <v>81106</v>
      </c>
      <c r="F481" s="256" t="s">
        <v>4471</v>
      </c>
      <c r="G481" s="256" t="s">
        <v>2780</v>
      </c>
      <c r="H481" s="256" t="s">
        <v>2781</v>
      </c>
      <c r="I481" s="256" t="s">
        <v>4716</v>
      </c>
    </row>
    <row r="482" spans="1:9">
      <c r="A482" s="256" t="s">
        <v>4750</v>
      </c>
      <c r="B482" s="256" t="s">
        <v>4747</v>
      </c>
      <c r="C482" s="256" t="s">
        <v>4748</v>
      </c>
      <c r="D482" s="256" t="s">
        <v>91</v>
      </c>
      <c r="E482" s="433">
        <v>81106</v>
      </c>
      <c r="F482" s="256" t="s">
        <v>4471</v>
      </c>
      <c r="G482" s="256" t="s">
        <v>2732</v>
      </c>
      <c r="H482" s="256" t="s">
        <v>2733</v>
      </c>
      <c r="I482" s="256" t="s">
        <v>4751</v>
      </c>
    </row>
    <row r="483" spans="1:9">
      <c r="A483" s="256" t="s">
        <v>4752</v>
      </c>
      <c r="B483" s="256" t="s">
        <v>4753</v>
      </c>
      <c r="C483" s="256" t="s">
        <v>4754</v>
      </c>
      <c r="D483" s="256" t="s">
        <v>91</v>
      </c>
      <c r="E483" s="433">
        <v>81106</v>
      </c>
      <c r="F483" s="256" t="s">
        <v>4471</v>
      </c>
      <c r="G483" s="256" t="s">
        <v>2732</v>
      </c>
      <c r="H483" s="256" t="s">
        <v>2733</v>
      </c>
      <c r="I483" s="256" t="s">
        <v>4714</v>
      </c>
    </row>
    <row r="484" spans="1:9">
      <c r="A484" s="256" t="s">
        <v>4755</v>
      </c>
      <c r="B484" s="256" t="s">
        <v>4753</v>
      </c>
      <c r="C484" s="256" t="s">
        <v>4754</v>
      </c>
      <c r="D484" s="256" t="s">
        <v>91</v>
      </c>
      <c r="E484" s="433">
        <v>81106</v>
      </c>
      <c r="F484" s="256" t="s">
        <v>4471</v>
      </c>
      <c r="G484" s="256" t="s">
        <v>2780</v>
      </c>
      <c r="H484" s="256" t="s">
        <v>2847</v>
      </c>
      <c r="I484" s="256" t="s">
        <v>2957</v>
      </c>
    </row>
    <row r="485" spans="1:9">
      <c r="A485" s="256" t="s">
        <v>4756</v>
      </c>
      <c r="B485" s="256" t="s">
        <v>4753</v>
      </c>
      <c r="C485" s="256" t="s">
        <v>4754</v>
      </c>
      <c r="D485" s="256" t="s">
        <v>91</v>
      </c>
      <c r="E485" s="433">
        <v>81106</v>
      </c>
      <c r="F485" s="256" t="s">
        <v>4471</v>
      </c>
      <c r="G485" s="256" t="s">
        <v>2780</v>
      </c>
      <c r="H485" s="256" t="s">
        <v>2781</v>
      </c>
      <c r="I485" s="256" t="s">
        <v>2957</v>
      </c>
    </row>
    <row r="486" spans="1:9">
      <c r="A486" s="256" t="s">
        <v>4757</v>
      </c>
      <c r="B486" s="256" t="s">
        <v>4758</v>
      </c>
      <c r="C486" s="256" t="s">
        <v>4759</v>
      </c>
      <c r="D486" s="256" t="s">
        <v>91</v>
      </c>
      <c r="E486" s="433">
        <v>81106</v>
      </c>
      <c r="F486" s="256" t="s">
        <v>4471</v>
      </c>
      <c r="G486" s="256" t="s">
        <v>2780</v>
      </c>
      <c r="H486" s="256" t="s">
        <v>2781</v>
      </c>
      <c r="I486" s="256" t="s">
        <v>2957</v>
      </c>
    </row>
    <row r="487" spans="1:9">
      <c r="A487" s="256" t="s">
        <v>4760</v>
      </c>
      <c r="B487" s="256" t="s">
        <v>4758</v>
      </c>
      <c r="C487" s="256" t="s">
        <v>4759</v>
      </c>
      <c r="D487" s="256" t="s">
        <v>91</v>
      </c>
      <c r="E487" s="433">
        <v>81106</v>
      </c>
      <c r="F487" s="256" t="s">
        <v>4471</v>
      </c>
      <c r="G487" s="256" t="s">
        <v>2732</v>
      </c>
      <c r="H487" s="256" t="s">
        <v>2733</v>
      </c>
      <c r="I487" s="256" t="s">
        <v>4714</v>
      </c>
    </row>
    <row r="488" spans="1:9">
      <c r="A488" s="256" t="s">
        <v>4761</v>
      </c>
      <c r="B488" s="256" t="s">
        <v>4758</v>
      </c>
      <c r="C488" s="256" t="s">
        <v>4759</v>
      </c>
      <c r="D488" s="256" t="s">
        <v>91</v>
      </c>
      <c r="E488" s="433">
        <v>81106</v>
      </c>
      <c r="F488" s="256" t="s">
        <v>4471</v>
      </c>
      <c r="G488" s="256" t="s">
        <v>2780</v>
      </c>
      <c r="H488" s="256" t="s">
        <v>2847</v>
      </c>
      <c r="I488" s="256" t="s">
        <v>4716</v>
      </c>
    </row>
    <row r="489" spans="1:9">
      <c r="A489" s="256" t="s">
        <v>4762</v>
      </c>
      <c r="B489" s="256" t="s">
        <v>4763</v>
      </c>
      <c r="C489" s="256" t="s">
        <v>4764</v>
      </c>
      <c r="D489" s="256" t="s">
        <v>99</v>
      </c>
      <c r="E489" s="433">
        <v>94901</v>
      </c>
      <c r="F489" s="256" t="s">
        <v>4765</v>
      </c>
      <c r="G489" s="256" t="s">
        <v>2780</v>
      </c>
      <c r="H489" s="256" t="s">
        <v>2781</v>
      </c>
      <c r="I489" s="256" t="s">
        <v>4766</v>
      </c>
    </row>
    <row r="490" spans="1:9">
      <c r="A490" s="256" t="s">
        <v>4767</v>
      </c>
      <c r="B490" s="256" t="s">
        <v>4763</v>
      </c>
      <c r="C490" s="256" t="s">
        <v>4764</v>
      </c>
      <c r="D490" s="256" t="s">
        <v>99</v>
      </c>
      <c r="E490" s="433">
        <v>94901</v>
      </c>
      <c r="F490" s="256" t="s">
        <v>4765</v>
      </c>
      <c r="G490" s="256" t="s">
        <v>2732</v>
      </c>
      <c r="H490" s="256" t="s">
        <v>2733</v>
      </c>
      <c r="I490" s="256" t="s">
        <v>4768</v>
      </c>
    </row>
    <row r="491" spans="1:9">
      <c r="A491" s="256" t="s">
        <v>4769</v>
      </c>
      <c r="B491" s="256" t="s">
        <v>4763</v>
      </c>
      <c r="C491" s="256" t="s">
        <v>4764</v>
      </c>
      <c r="D491" s="256" t="s">
        <v>99</v>
      </c>
      <c r="E491" s="433">
        <v>94901</v>
      </c>
      <c r="F491" s="256" t="s">
        <v>4765</v>
      </c>
      <c r="G491" s="256" t="s">
        <v>2780</v>
      </c>
      <c r="H491" s="256" t="s">
        <v>2847</v>
      </c>
      <c r="I491" s="256" t="s">
        <v>3724</v>
      </c>
    </row>
    <row r="492" spans="1:9">
      <c r="A492" s="256" t="s">
        <v>4770</v>
      </c>
      <c r="B492" s="256" t="s">
        <v>4771</v>
      </c>
      <c r="C492" s="256" t="s">
        <v>4772</v>
      </c>
      <c r="D492" s="256" t="s">
        <v>4773</v>
      </c>
      <c r="E492" s="433">
        <v>90024</v>
      </c>
      <c r="F492" s="256" t="s">
        <v>4774</v>
      </c>
      <c r="G492" s="256" t="s">
        <v>2732</v>
      </c>
      <c r="H492" s="256" t="s">
        <v>2733</v>
      </c>
      <c r="I492" s="256" t="s">
        <v>4775</v>
      </c>
    </row>
    <row r="493" spans="1:9">
      <c r="A493" s="256" t="s">
        <v>4776</v>
      </c>
      <c r="B493" s="256" t="s">
        <v>4771</v>
      </c>
      <c r="C493" s="256" t="s">
        <v>4772</v>
      </c>
      <c r="D493" s="256" t="s">
        <v>4773</v>
      </c>
      <c r="E493" s="433">
        <v>90024</v>
      </c>
      <c r="F493" s="256" t="s">
        <v>4774</v>
      </c>
      <c r="G493" s="256" t="s">
        <v>2780</v>
      </c>
      <c r="H493" s="256" t="s">
        <v>2781</v>
      </c>
      <c r="I493" s="256" t="s">
        <v>4777</v>
      </c>
    </row>
    <row r="494" spans="1:9">
      <c r="A494" s="256" t="s">
        <v>4778</v>
      </c>
      <c r="B494" s="256" t="s">
        <v>4771</v>
      </c>
      <c r="C494" s="256" t="s">
        <v>4772</v>
      </c>
      <c r="D494" s="256" t="s">
        <v>4773</v>
      </c>
      <c r="E494" s="433">
        <v>90024</v>
      </c>
      <c r="F494" s="256" t="s">
        <v>4774</v>
      </c>
      <c r="G494" s="256" t="s">
        <v>2780</v>
      </c>
      <c r="H494" s="256" t="s">
        <v>2847</v>
      </c>
      <c r="I494" s="256" t="s">
        <v>4779</v>
      </c>
    </row>
    <row r="495" spans="1:9">
      <c r="A495" s="256" t="s">
        <v>4780</v>
      </c>
      <c r="B495" s="256" t="s">
        <v>4781</v>
      </c>
      <c r="C495" s="256" t="s">
        <v>4782</v>
      </c>
      <c r="D495" s="256" t="s">
        <v>4783</v>
      </c>
      <c r="E495" s="433">
        <v>92208</v>
      </c>
      <c r="F495" s="256" t="s">
        <v>837</v>
      </c>
      <c r="G495" s="256" t="s">
        <v>2732</v>
      </c>
      <c r="H495" s="256" t="s">
        <v>2733</v>
      </c>
      <c r="I495" s="256" t="s">
        <v>4476</v>
      </c>
    </row>
    <row r="496" spans="1:9">
      <c r="A496" s="256" t="s">
        <v>4784</v>
      </c>
      <c r="B496" s="256" t="s">
        <v>4781</v>
      </c>
      <c r="C496" s="256" t="s">
        <v>4782</v>
      </c>
      <c r="D496" s="256" t="s">
        <v>4783</v>
      </c>
      <c r="E496" s="433">
        <v>92208</v>
      </c>
      <c r="F496" s="256" t="s">
        <v>837</v>
      </c>
      <c r="G496" s="256" t="s">
        <v>2780</v>
      </c>
      <c r="H496" s="256" t="s">
        <v>2847</v>
      </c>
      <c r="I496" s="256" t="s">
        <v>2957</v>
      </c>
    </row>
    <row r="497" spans="1:9">
      <c r="A497" s="256" t="s">
        <v>4785</v>
      </c>
      <c r="B497" s="256" t="s">
        <v>4781</v>
      </c>
      <c r="C497" s="256" t="s">
        <v>4782</v>
      </c>
      <c r="D497" s="256" t="s">
        <v>4783</v>
      </c>
      <c r="E497" s="433">
        <v>92208</v>
      </c>
      <c r="F497" s="256" t="s">
        <v>837</v>
      </c>
      <c r="G497" s="256" t="s">
        <v>2780</v>
      </c>
      <c r="H497" s="256" t="s">
        <v>2781</v>
      </c>
      <c r="I497" s="256" t="s">
        <v>2957</v>
      </c>
    </row>
    <row r="498" spans="1:9">
      <c r="A498" s="256" t="s">
        <v>4786</v>
      </c>
      <c r="B498" s="256" t="s">
        <v>4787</v>
      </c>
      <c r="C498" s="256" t="s">
        <v>4788</v>
      </c>
      <c r="D498" s="256" t="s">
        <v>4789</v>
      </c>
      <c r="E498" s="433">
        <v>4017</v>
      </c>
      <c r="F498" s="256" t="s">
        <v>4790</v>
      </c>
      <c r="G498" s="256" t="s">
        <v>2724</v>
      </c>
      <c r="H498" s="256" t="s">
        <v>2835</v>
      </c>
      <c r="I498" s="256" t="s">
        <v>4791</v>
      </c>
    </row>
    <row r="499" spans="1:9">
      <c r="A499" s="256" t="s">
        <v>4792</v>
      </c>
      <c r="B499" s="256" t="s">
        <v>4793</v>
      </c>
      <c r="C499" s="256" t="s">
        <v>4794</v>
      </c>
      <c r="D499" s="256" t="s">
        <v>4795</v>
      </c>
      <c r="E499" s="433">
        <v>91701</v>
      </c>
      <c r="F499" s="256" t="s">
        <v>4796</v>
      </c>
      <c r="G499" s="256" t="s">
        <v>2732</v>
      </c>
      <c r="H499" s="256" t="s">
        <v>2733</v>
      </c>
      <c r="I499" s="256" t="s">
        <v>4797</v>
      </c>
    </row>
    <row r="500" spans="1:9">
      <c r="A500" s="256" t="s">
        <v>4798</v>
      </c>
      <c r="B500" s="256" t="s">
        <v>4799</v>
      </c>
      <c r="C500" s="256" t="s">
        <v>4800</v>
      </c>
      <c r="D500" s="256" t="s">
        <v>3693</v>
      </c>
      <c r="E500" s="433">
        <v>5201</v>
      </c>
      <c r="F500" s="256" t="s">
        <v>4801</v>
      </c>
      <c r="G500" s="256" t="s">
        <v>2780</v>
      </c>
      <c r="H500" s="256" t="s">
        <v>2847</v>
      </c>
      <c r="I500" s="256" t="s">
        <v>4674</v>
      </c>
    </row>
    <row r="501" spans="1:9">
      <c r="A501" s="256" t="s">
        <v>4802</v>
      </c>
      <c r="B501" s="256" t="s">
        <v>4799</v>
      </c>
      <c r="C501" s="256" t="s">
        <v>4800</v>
      </c>
      <c r="D501" s="256" t="s">
        <v>3693</v>
      </c>
      <c r="E501" s="433">
        <v>5201</v>
      </c>
      <c r="F501" s="256" t="s">
        <v>4801</v>
      </c>
      <c r="G501" s="256" t="s">
        <v>2780</v>
      </c>
      <c r="H501" s="256" t="s">
        <v>2781</v>
      </c>
      <c r="I501" s="256" t="s">
        <v>4664</v>
      </c>
    </row>
    <row r="502" spans="1:9">
      <c r="A502" s="256" t="s">
        <v>4803</v>
      </c>
      <c r="B502" s="256" t="s">
        <v>4799</v>
      </c>
      <c r="C502" s="256" t="s">
        <v>4800</v>
      </c>
      <c r="D502" s="256" t="s">
        <v>3693</v>
      </c>
      <c r="E502" s="433">
        <v>5201</v>
      </c>
      <c r="F502" s="256" t="s">
        <v>4801</v>
      </c>
      <c r="G502" s="256" t="s">
        <v>2732</v>
      </c>
      <c r="H502" s="256" t="s">
        <v>2733</v>
      </c>
      <c r="I502" s="256" t="s">
        <v>3898</v>
      </c>
    </row>
    <row r="503" spans="1:9">
      <c r="A503" s="256" t="s">
        <v>4804</v>
      </c>
      <c r="B503" s="256" t="s">
        <v>4805</v>
      </c>
      <c r="C503" s="256" t="s">
        <v>4806</v>
      </c>
      <c r="D503" s="256" t="s">
        <v>91</v>
      </c>
      <c r="E503" s="433">
        <v>82109</v>
      </c>
      <c r="F503" s="256" t="s">
        <v>4807</v>
      </c>
      <c r="G503" s="256" t="s">
        <v>2732</v>
      </c>
      <c r="H503" s="256" t="s">
        <v>2733</v>
      </c>
      <c r="I503" s="256" t="s">
        <v>4066</v>
      </c>
    </row>
    <row r="504" spans="1:9">
      <c r="A504" s="256" t="s">
        <v>4808</v>
      </c>
      <c r="B504" s="256" t="s">
        <v>4809</v>
      </c>
      <c r="C504" s="256" t="s">
        <v>4810</v>
      </c>
      <c r="D504" s="256" t="s">
        <v>2754</v>
      </c>
      <c r="E504" s="433">
        <v>2601</v>
      </c>
      <c r="F504" s="256" t="s">
        <v>4811</v>
      </c>
      <c r="G504" s="256" t="s">
        <v>2732</v>
      </c>
      <c r="H504" s="256" t="s">
        <v>2733</v>
      </c>
      <c r="I504" s="256" t="s">
        <v>4812</v>
      </c>
    </row>
    <row r="505" spans="1:9">
      <c r="A505" s="256" t="s">
        <v>4813</v>
      </c>
      <c r="C505" s="256" t="s">
        <v>4814</v>
      </c>
      <c r="D505" s="256" t="s">
        <v>4815</v>
      </c>
      <c r="E505" s="433">
        <v>2601</v>
      </c>
      <c r="F505" s="256" t="s">
        <v>4816</v>
      </c>
      <c r="G505" s="256" t="s">
        <v>2732</v>
      </c>
      <c r="H505" s="256" t="s">
        <v>2733</v>
      </c>
      <c r="I505" s="256" t="s">
        <v>4812</v>
      </c>
    </row>
    <row r="506" spans="1:9">
      <c r="A506" s="256" t="s">
        <v>4817</v>
      </c>
      <c r="B506" s="256" t="s">
        <v>4818</v>
      </c>
      <c r="C506" s="256" t="s">
        <v>4819</v>
      </c>
      <c r="D506" s="256" t="s">
        <v>4820</v>
      </c>
      <c r="E506" s="433">
        <v>95103</v>
      </c>
      <c r="F506" s="256" t="s">
        <v>2259</v>
      </c>
      <c r="G506" s="256" t="s">
        <v>2724</v>
      </c>
      <c r="H506" s="256" t="s">
        <v>2835</v>
      </c>
      <c r="I506" s="256" t="s">
        <v>4557</v>
      </c>
    </row>
    <row r="507" spans="1:9">
      <c r="A507" s="256" t="s">
        <v>4821</v>
      </c>
      <c r="B507" s="256" t="s">
        <v>4822</v>
      </c>
      <c r="C507" s="256" t="s">
        <v>4823</v>
      </c>
      <c r="D507" s="256" t="s">
        <v>91</v>
      </c>
      <c r="E507" s="433">
        <v>83104</v>
      </c>
      <c r="F507" s="256" t="s">
        <v>4824</v>
      </c>
      <c r="G507" s="256" t="s">
        <v>2732</v>
      </c>
      <c r="H507" s="256" t="s">
        <v>2733</v>
      </c>
      <c r="I507" s="256" t="s">
        <v>4825</v>
      </c>
    </row>
    <row r="508" spans="1:9">
      <c r="A508" s="256" t="s">
        <v>4826</v>
      </c>
      <c r="B508" s="256" t="s">
        <v>4822</v>
      </c>
      <c r="C508" s="256" t="s">
        <v>4823</v>
      </c>
      <c r="D508" s="256" t="s">
        <v>91</v>
      </c>
      <c r="E508" s="433">
        <v>83104</v>
      </c>
      <c r="F508" s="256" t="s">
        <v>4824</v>
      </c>
      <c r="G508" s="256" t="s">
        <v>2780</v>
      </c>
      <c r="H508" s="256" t="s">
        <v>2847</v>
      </c>
      <c r="I508" s="256" t="s">
        <v>4825</v>
      </c>
    </row>
    <row r="509" spans="1:9">
      <c r="A509" s="256" t="s">
        <v>4827</v>
      </c>
      <c r="B509" s="256" t="s">
        <v>4828</v>
      </c>
      <c r="C509" s="256" t="s">
        <v>4829</v>
      </c>
      <c r="D509" s="256" t="s">
        <v>91</v>
      </c>
      <c r="E509" s="433">
        <v>82646</v>
      </c>
      <c r="F509" s="256" t="s">
        <v>4401</v>
      </c>
      <c r="G509" s="256" t="s">
        <v>2732</v>
      </c>
      <c r="H509" s="256" t="s">
        <v>2733</v>
      </c>
      <c r="I509" s="256" t="s">
        <v>4830</v>
      </c>
    </row>
    <row r="510" spans="1:9">
      <c r="A510" s="256" t="s">
        <v>4831</v>
      </c>
      <c r="B510" s="256" t="s">
        <v>4828</v>
      </c>
      <c r="C510" s="256" t="s">
        <v>4829</v>
      </c>
      <c r="D510" s="256" t="s">
        <v>91</v>
      </c>
      <c r="E510" s="433">
        <v>82646</v>
      </c>
      <c r="F510" s="256" t="s">
        <v>4401</v>
      </c>
      <c r="G510" s="256" t="s">
        <v>2780</v>
      </c>
      <c r="H510" s="256" t="s">
        <v>2847</v>
      </c>
      <c r="I510" s="256" t="s">
        <v>4832</v>
      </c>
    </row>
    <row r="511" spans="1:9">
      <c r="A511" s="256" t="s">
        <v>4833</v>
      </c>
      <c r="B511" s="256" t="s">
        <v>4828</v>
      </c>
      <c r="C511" s="256" t="s">
        <v>4829</v>
      </c>
      <c r="D511" s="256" t="s">
        <v>91</v>
      </c>
      <c r="E511" s="433">
        <v>82646</v>
      </c>
      <c r="F511" s="256" t="s">
        <v>4401</v>
      </c>
      <c r="G511" s="256" t="s">
        <v>2780</v>
      </c>
      <c r="H511" s="256" t="s">
        <v>2781</v>
      </c>
      <c r="I511" s="256" t="s">
        <v>4207</v>
      </c>
    </row>
    <row r="512" spans="1:9">
      <c r="A512" s="256" t="s">
        <v>4834</v>
      </c>
      <c r="B512" s="256" t="s">
        <v>4835</v>
      </c>
      <c r="C512" s="256" t="s">
        <v>4836</v>
      </c>
      <c r="D512" s="256" t="s">
        <v>1081</v>
      </c>
      <c r="E512" s="433">
        <v>90203</v>
      </c>
      <c r="F512" s="256" t="s">
        <v>4837</v>
      </c>
      <c r="G512" s="256" t="s">
        <v>2824</v>
      </c>
      <c r="H512" s="256" t="s">
        <v>2994</v>
      </c>
      <c r="I512" s="256" t="s">
        <v>4838</v>
      </c>
    </row>
    <row r="513" spans="1:9">
      <c r="A513" s="256" t="s">
        <v>4839</v>
      </c>
      <c r="B513" s="256" t="s">
        <v>4835</v>
      </c>
      <c r="C513" s="256" t="s">
        <v>4836</v>
      </c>
      <c r="D513" s="256" t="s">
        <v>1081</v>
      </c>
      <c r="E513" s="433">
        <v>90203</v>
      </c>
      <c r="F513" s="256" t="s">
        <v>4837</v>
      </c>
      <c r="G513" s="256" t="s">
        <v>2724</v>
      </c>
      <c r="H513" s="256" t="s">
        <v>2725</v>
      </c>
      <c r="I513" s="256" t="s">
        <v>3996</v>
      </c>
    </row>
    <row r="514" spans="1:9">
      <c r="A514" s="256" t="s">
        <v>4834</v>
      </c>
      <c r="B514" s="256" t="s">
        <v>4835</v>
      </c>
      <c r="C514" s="256" t="s">
        <v>4836</v>
      </c>
      <c r="D514" s="256" t="s">
        <v>1081</v>
      </c>
      <c r="E514" s="433">
        <v>90203</v>
      </c>
      <c r="F514" s="256" t="s">
        <v>4837</v>
      </c>
      <c r="G514" s="256" t="s">
        <v>2724</v>
      </c>
      <c r="H514" s="256" t="s">
        <v>2994</v>
      </c>
      <c r="I514" s="256" t="s">
        <v>3996</v>
      </c>
    </row>
    <row r="515" spans="1:9">
      <c r="A515" s="256" t="s">
        <v>4839</v>
      </c>
      <c r="B515" s="256" t="s">
        <v>4835</v>
      </c>
      <c r="C515" s="256" t="s">
        <v>4836</v>
      </c>
      <c r="D515" s="256" t="s">
        <v>1081</v>
      </c>
      <c r="E515" s="433">
        <v>90203</v>
      </c>
      <c r="F515" s="256" t="s">
        <v>4837</v>
      </c>
      <c r="G515" s="256" t="s">
        <v>2824</v>
      </c>
      <c r="H515" s="256" t="s">
        <v>2725</v>
      </c>
      <c r="I515" s="256" t="s">
        <v>4838</v>
      </c>
    </row>
    <row r="516" spans="1:9">
      <c r="A516" s="256" t="s">
        <v>4840</v>
      </c>
      <c r="B516" s="256" t="s">
        <v>4835</v>
      </c>
      <c r="C516" s="256" t="s">
        <v>4836</v>
      </c>
      <c r="D516" s="256" t="s">
        <v>1081</v>
      </c>
      <c r="E516" s="433">
        <v>90203</v>
      </c>
      <c r="F516" s="256" t="s">
        <v>4837</v>
      </c>
      <c r="G516" s="256" t="s">
        <v>2824</v>
      </c>
      <c r="H516" s="256" t="s">
        <v>2762</v>
      </c>
      <c r="I516" s="256" t="s">
        <v>4841</v>
      </c>
    </row>
    <row r="517" spans="1:9">
      <c r="A517" s="256" t="s">
        <v>4842</v>
      </c>
      <c r="B517" s="256" t="s">
        <v>4843</v>
      </c>
      <c r="C517" s="256" t="s">
        <v>4844</v>
      </c>
      <c r="D517" s="256" t="s">
        <v>4845</v>
      </c>
      <c r="E517" s="433">
        <v>92591</v>
      </c>
      <c r="F517" s="256" t="s">
        <v>4846</v>
      </c>
      <c r="G517" s="256" t="s">
        <v>2732</v>
      </c>
      <c r="H517" s="256" t="s">
        <v>2733</v>
      </c>
      <c r="I517" s="256" t="s">
        <v>4847</v>
      </c>
    </row>
    <row r="518" spans="1:9">
      <c r="A518" s="256" t="s">
        <v>4848</v>
      </c>
      <c r="B518" s="256" t="s">
        <v>4849</v>
      </c>
      <c r="C518" s="256" t="s">
        <v>4850</v>
      </c>
      <c r="D518" s="256" t="s">
        <v>2862</v>
      </c>
      <c r="E518" s="433">
        <v>83104</v>
      </c>
      <c r="F518" s="256" t="s">
        <v>4851</v>
      </c>
      <c r="G518" s="256" t="s">
        <v>2761</v>
      </c>
      <c r="H518" s="256" t="s">
        <v>2994</v>
      </c>
      <c r="I518" s="256" t="s">
        <v>3310</v>
      </c>
    </row>
    <row r="519" spans="1:9">
      <c r="A519" s="256" t="s">
        <v>4852</v>
      </c>
      <c r="B519" s="256" t="s">
        <v>4849</v>
      </c>
      <c r="C519" s="256" t="s">
        <v>4850</v>
      </c>
      <c r="D519" s="256" t="s">
        <v>2862</v>
      </c>
      <c r="E519" s="433">
        <v>83104</v>
      </c>
      <c r="F519" s="256" t="s">
        <v>4851</v>
      </c>
      <c r="G519" s="256" t="s">
        <v>2761</v>
      </c>
      <c r="H519" s="256" t="s">
        <v>2762</v>
      </c>
      <c r="I519" s="256" t="s">
        <v>4853</v>
      </c>
    </row>
    <row r="520" spans="1:9">
      <c r="A520" s="256" t="s">
        <v>4854</v>
      </c>
      <c r="B520" s="256" t="s">
        <v>4855</v>
      </c>
      <c r="C520" s="256" t="s">
        <v>4856</v>
      </c>
      <c r="D520" s="256" t="s">
        <v>91</v>
      </c>
      <c r="E520" s="433">
        <v>83103</v>
      </c>
      <c r="F520" s="256" t="s">
        <v>3657</v>
      </c>
      <c r="G520" s="256" t="s">
        <v>2724</v>
      </c>
      <c r="H520" s="256" t="s">
        <v>2812</v>
      </c>
      <c r="I520" s="256" t="s">
        <v>4857</v>
      </c>
    </row>
    <row r="521" spans="1:9">
      <c r="A521" s="256" t="s">
        <v>4858</v>
      </c>
      <c r="B521" s="256" t="s">
        <v>4855</v>
      </c>
      <c r="C521" s="256" t="s">
        <v>4856</v>
      </c>
      <c r="D521" s="256" t="s">
        <v>91</v>
      </c>
      <c r="E521" s="433">
        <v>83103</v>
      </c>
      <c r="F521" s="256" t="s">
        <v>3657</v>
      </c>
      <c r="G521" s="256" t="s">
        <v>2724</v>
      </c>
      <c r="H521" s="256" t="s">
        <v>2835</v>
      </c>
      <c r="I521" s="256" t="s">
        <v>4857</v>
      </c>
    </row>
    <row r="522" spans="1:9">
      <c r="A522" s="256" t="s">
        <v>4859</v>
      </c>
      <c r="B522" s="256" t="s">
        <v>4860</v>
      </c>
      <c r="C522" s="256" t="s">
        <v>4861</v>
      </c>
      <c r="D522" s="256" t="s">
        <v>269</v>
      </c>
      <c r="E522" s="433">
        <v>8501</v>
      </c>
      <c r="F522" s="256" t="s">
        <v>4862</v>
      </c>
      <c r="G522" s="256" t="s">
        <v>2732</v>
      </c>
      <c r="H522" s="256" t="s">
        <v>2733</v>
      </c>
      <c r="I522" s="256" t="s">
        <v>4465</v>
      </c>
    </row>
    <row r="523" spans="1:9">
      <c r="A523" s="256" t="s">
        <v>4863</v>
      </c>
      <c r="B523" s="256" t="s">
        <v>4864</v>
      </c>
      <c r="C523" s="256" t="s">
        <v>4865</v>
      </c>
      <c r="D523" s="256" t="s">
        <v>91</v>
      </c>
      <c r="E523" s="433">
        <v>81101</v>
      </c>
      <c r="F523" s="256" t="s">
        <v>4866</v>
      </c>
      <c r="G523" s="256" t="s">
        <v>2780</v>
      </c>
      <c r="H523" s="256" t="s">
        <v>2847</v>
      </c>
      <c r="I523" s="256" t="s">
        <v>3878</v>
      </c>
    </row>
    <row r="524" spans="1:9">
      <c r="A524" s="256" t="s">
        <v>4867</v>
      </c>
      <c r="B524" s="256" t="s">
        <v>4868</v>
      </c>
      <c r="C524" s="256" t="s">
        <v>4869</v>
      </c>
      <c r="D524" s="256" t="s">
        <v>3506</v>
      </c>
      <c r="E524" s="433">
        <v>97101</v>
      </c>
      <c r="F524" s="256" t="s">
        <v>4870</v>
      </c>
      <c r="G524" s="256" t="s">
        <v>2732</v>
      </c>
      <c r="H524" s="256" t="s">
        <v>2733</v>
      </c>
      <c r="I524" s="256" t="s">
        <v>3085</v>
      </c>
    </row>
    <row r="525" spans="1:9">
      <c r="A525" s="256" t="s">
        <v>4871</v>
      </c>
      <c r="B525" s="256" t="s">
        <v>4872</v>
      </c>
      <c r="C525" s="256" t="s">
        <v>4873</v>
      </c>
      <c r="D525" s="256" t="s">
        <v>4874</v>
      </c>
      <c r="E525" s="433">
        <v>93531</v>
      </c>
      <c r="F525" s="256" t="s">
        <v>4875</v>
      </c>
      <c r="G525" s="256" t="s">
        <v>2794</v>
      </c>
      <c r="H525" s="256" t="s">
        <v>2762</v>
      </c>
      <c r="I525" s="256" t="s">
        <v>4079</v>
      </c>
    </row>
    <row r="526" spans="1:9">
      <c r="A526" s="256" t="s">
        <v>4876</v>
      </c>
      <c r="B526" s="256" t="s">
        <v>4877</v>
      </c>
      <c r="C526" s="256" t="s">
        <v>4878</v>
      </c>
      <c r="D526" s="256" t="s">
        <v>91</v>
      </c>
      <c r="E526" s="433">
        <v>85105</v>
      </c>
      <c r="F526" s="256" t="s">
        <v>4879</v>
      </c>
      <c r="G526" s="256" t="s">
        <v>2761</v>
      </c>
      <c r="H526" s="256" t="s">
        <v>2762</v>
      </c>
      <c r="I526" s="256" t="s">
        <v>4880</v>
      </c>
    </row>
    <row r="527" spans="1:9">
      <c r="A527" s="256" t="s">
        <v>4881</v>
      </c>
      <c r="B527" s="256" t="s">
        <v>4882</v>
      </c>
      <c r="C527" s="256" t="s">
        <v>4883</v>
      </c>
      <c r="D527" s="256" t="s">
        <v>3506</v>
      </c>
      <c r="E527" s="433">
        <v>97101</v>
      </c>
      <c r="F527" s="256" t="s">
        <v>4884</v>
      </c>
      <c r="G527" s="256" t="s">
        <v>2761</v>
      </c>
      <c r="H527" s="256" t="s">
        <v>2762</v>
      </c>
      <c r="I527" s="256" t="s">
        <v>4885</v>
      </c>
    </row>
    <row r="528" spans="1:9">
      <c r="A528" s="256" t="s">
        <v>4886</v>
      </c>
      <c r="B528" s="256" t="s">
        <v>4887</v>
      </c>
      <c r="C528" s="256" t="s">
        <v>4888</v>
      </c>
      <c r="D528" s="256" t="s">
        <v>609</v>
      </c>
      <c r="E528" s="433">
        <v>96096</v>
      </c>
      <c r="F528" s="256" t="s">
        <v>4889</v>
      </c>
      <c r="G528" s="256" t="s">
        <v>2732</v>
      </c>
      <c r="H528" s="256" t="s">
        <v>2733</v>
      </c>
      <c r="I528" s="256" t="s">
        <v>4890</v>
      </c>
    </row>
    <row r="529" spans="1:9">
      <c r="A529" s="256" t="s">
        <v>4891</v>
      </c>
      <c r="B529" s="256" t="s">
        <v>4887</v>
      </c>
      <c r="C529" s="256" t="s">
        <v>4888</v>
      </c>
      <c r="D529" s="256" t="s">
        <v>609</v>
      </c>
      <c r="E529" s="433">
        <v>96096</v>
      </c>
      <c r="F529" s="256" t="s">
        <v>4889</v>
      </c>
      <c r="G529" s="256" t="s">
        <v>2732</v>
      </c>
      <c r="H529" s="256" t="s">
        <v>3196</v>
      </c>
      <c r="I529" s="256" t="s">
        <v>4892</v>
      </c>
    </row>
    <row r="530" spans="1:9">
      <c r="A530" s="256" t="s">
        <v>4893</v>
      </c>
      <c r="B530" s="256" t="s">
        <v>4894</v>
      </c>
      <c r="C530" s="256" t="s">
        <v>4895</v>
      </c>
      <c r="D530" s="256" t="s">
        <v>93</v>
      </c>
      <c r="E530" s="433">
        <v>1001</v>
      </c>
      <c r="F530" s="256" t="s">
        <v>4896</v>
      </c>
      <c r="G530" s="256" t="s">
        <v>2936</v>
      </c>
      <c r="H530" s="256" t="s">
        <v>2937</v>
      </c>
      <c r="I530" s="256" t="s">
        <v>3711</v>
      </c>
    </row>
    <row r="531" spans="1:9">
      <c r="A531" s="256" t="s">
        <v>4897</v>
      </c>
      <c r="B531" s="256" t="s">
        <v>4898</v>
      </c>
      <c r="C531" s="256" t="s">
        <v>4899</v>
      </c>
      <c r="D531" s="256" t="s">
        <v>4900</v>
      </c>
      <c r="E531" s="433">
        <v>3823</v>
      </c>
      <c r="F531" s="256" t="s">
        <v>4901</v>
      </c>
      <c r="G531" s="256" t="s">
        <v>2732</v>
      </c>
      <c r="H531" s="256" t="s">
        <v>2733</v>
      </c>
      <c r="I531" s="256" t="s">
        <v>4902</v>
      </c>
    </row>
    <row r="532" spans="1:9">
      <c r="A532" s="256" t="s">
        <v>4903</v>
      </c>
      <c r="B532" s="256" t="s">
        <v>4898</v>
      </c>
      <c r="C532" s="256" t="s">
        <v>4899</v>
      </c>
      <c r="D532" s="256" t="s">
        <v>4900</v>
      </c>
      <c r="E532" s="433">
        <v>3823</v>
      </c>
      <c r="F532" s="256" t="s">
        <v>4901</v>
      </c>
      <c r="G532" s="256" t="s">
        <v>2794</v>
      </c>
      <c r="H532" s="256" t="s">
        <v>2725</v>
      </c>
      <c r="I532" s="256" t="s">
        <v>3862</v>
      </c>
    </row>
    <row r="533" spans="1:9">
      <c r="A533" s="256" t="s">
        <v>4904</v>
      </c>
      <c r="B533" s="256" t="s">
        <v>4898</v>
      </c>
      <c r="C533" s="256" t="s">
        <v>4899</v>
      </c>
      <c r="D533" s="256" t="s">
        <v>4900</v>
      </c>
      <c r="E533" s="433">
        <v>3823</v>
      </c>
      <c r="F533" s="256" t="s">
        <v>4901</v>
      </c>
      <c r="G533" s="256" t="s">
        <v>2794</v>
      </c>
      <c r="H533" s="256" t="s">
        <v>2762</v>
      </c>
      <c r="I533" s="256" t="s">
        <v>4905</v>
      </c>
    </row>
    <row r="534" spans="1:9">
      <c r="A534" s="256" t="s">
        <v>4906</v>
      </c>
      <c r="B534" s="256" t="s">
        <v>4898</v>
      </c>
      <c r="C534" s="256" t="s">
        <v>4899</v>
      </c>
      <c r="D534" s="256" t="s">
        <v>4900</v>
      </c>
      <c r="E534" s="433">
        <v>3823</v>
      </c>
      <c r="F534" s="256" t="s">
        <v>4901</v>
      </c>
      <c r="G534" s="256" t="s">
        <v>2794</v>
      </c>
      <c r="H534" s="256" t="s">
        <v>2994</v>
      </c>
      <c r="I534" s="256" t="s">
        <v>3862</v>
      </c>
    </row>
    <row r="535" spans="1:9">
      <c r="A535" s="256" t="s">
        <v>4907</v>
      </c>
      <c r="B535" s="256" t="s">
        <v>4908</v>
      </c>
      <c r="C535" s="256" t="s">
        <v>4909</v>
      </c>
      <c r="D535" s="256" t="s">
        <v>2730</v>
      </c>
      <c r="E535" s="433">
        <v>82104</v>
      </c>
      <c r="F535" s="256" t="s">
        <v>4910</v>
      </c>
      <c r="G535" s="256" t="s">
        <v>2794</v>
      </c>
      <c r="H535" s="256" t="s">
        <v>2762</v>
      </c>
      <c r="I535" s="256" t="s">
        <v>3119</v>
      </c>
    </row>
    <row r="536" spans="1:9">
      <c r="A536" s="256" t="s">
        <v>4907</v>
      </c>
      <c r="B536" s="256" t="s">
        <v>4908</v>
      </c>
      <c r="C536" s="256" t="s">
        <v>4909</v>
      </c>
      <c r="D536" s="256" t="s">
        <v>2730</v>
      </c>
      <c r="E536" s="433">
        <v>82104</v>
      </c>
      <c r="F536" s="256" t="s">
        <v>4910</v>
      </c>
      <c r="G536" s="256" t="s">
        <v>2761</v>
      </c>
      <c r="H536" s="256" t="s">
        <v>2762</v>
      </c>
      <c r="I536" s="256" t="s">
        <v>4911</v>
      </c>
    </row>
    <row r="537" spans="1:9">
      <c r="A537" s="256" t="s">
        <v>4912</v>
      </c>
      <c r="B537" s="256" t="s">
        <v>4908</v>
      </c>
      <c r="C537" s="256" t="s">
        <v>4909</v>
      </c>
      <c r="D537" s="256" t="s">
        <v>2730</v>
      </c>
      <c r="E537" s="433">
        <v>82104</v>
      </c>
      <c r="F537" s="256" t="s">
        <v>4910</v>
      </c>
      <c r="G537" s="256" t="s">
        <v>2794</v>
      </c>
      <c r="H537" s="256" t="s">
        <v>2994</v>
      </c>
      <c r="I537" s="256" t="s">
        <v>3909</v>
      </c>
    </row>
    <row r="538" spans="1:9">
      <c r="A538" s="256" t="s">
        <v>4913</v>
      </c>
      <c r="B538" s="256" t="s">
        <v>4914</v>
      </c>
      <c r="C538" s="256" t="s">
        <v>4915</v>
      </c>
      <c r="D538" s="256" t="s">
        <v>3327</v>
      </c>
      <c r="E538" s="433">
        <v>3401</v>
      </c>
      <c r="F538" s="256" t="s">
        <v>4916</v>
      </c>
      <c r="G538" s="256" t="s">
        <v>2761</v>
      </c>
      <c r="H538" s="256" t="s">
        <v>2762</v>
      </c>
      <c r="I538" s="256" t="s">
        <v>4917</v>
      </c>
    </row>
    <row r="539" spans="1:9">
      <c r="A539" s="256" t="s">
        <v>4913</v>
      </c>
      <c r="B539" s="256" t="s">
        <v>4914</v>
      </c>
      <c r="C539" s="256" t="s">
        <v>4915</v>
      </c>
      <c r="D539" s="256" t="s">
        <v>3327</v>
      </c>
      <c r="E539" s="433">
        <v>3401</v>
      </c>
      <c r="F539" s="256" t="s">
        <v>4916</v>
      </c>
      <c r="G539" s="256" t="s">
        <v>2724</v>
      </c>
      <c r="H539" s="256" t="s">
        <v>2762</v>
      </c>
      <c r="I539" s="256" t="s">
        <v>2745</v>
      </c>
    </row>
    <row r="540" spans="1:9">
      <c r="A540" s="256" t="s">
        <v>4918</v>
      </c>
      <c r="B540" s="256" t="s">
        <v>4919</v>
      </c>
      <c r="C540" s="256" t="s">
        <v>4920</v>
      </c>
      <c r="D540" s="256" t="s">
        <v>4921</v>
      </c>
      <c r="E540" s="433">
        <v>9302</v>
      </c>
      <c r="F540" s="256" t="s">
        <v>4922</v>
      </c>
      <c r="G540" s="256" t="s">
        <v>2732</v>
      </c>
      <c r="H540" s="256" t="s">
        <v>3196</v>
      </c>
      <c r="I540" s="256" t="s">
        <v>4923</v>
      </c>
    </row>
    <row r="541" spans="1:9">
      <c r="A541" s="256" t="s">
        <v>4924</v>
      </c>
      <c r="B541" s="256" t="s">
        <v>4919</v>
      </c>
      <c r="C541" s="256" t="s">
        <v>4920</v>
      </c>
      <c r="D541" s="256" t="s">
        <v>4921</v>
      </c>
      <c r="E541" s="433">
        <v>9302</v>
      </c>
      <c r="F541" s="256" t="s">
        <v>4922</v>
      </c>
      <c r="G541" s="256" t="s">
        <v>2936</v>
      </c>
      <c r="H541" s="256" t="s">
        <v>4186</v>
      </c>
      <c r="I541" s="256" t="s">
        <v>4925</v>
      </c>
    </row>
    <row r="542" spans="1:9">
      <c r="A542" s="256" t="s">
        <v>4926</v>
      </c>
      <c r="B542" s="256" t="s">
        <v>4919</v>
      </c>
      <c r="C542" s="256" t="s">
        <v>4920</v>
      </c>
      <c r="D542" s="256" t="s">
        <v>4921</v>
      </c>
      <c r="E542" s="433">
        <v>9302</v>
      </c>
      <c r="F542" s="256" t="s">
        <v>4922</v>
      </c>
      <c r="G542" s="256" t="s">
        <v>2780</v>
      </c>
      <c r="H542" s="256" t="s">
        <v>2781</v>
      </c>
      <c r="I542" s="256" t="s">
        <v>4923</v>
      </c>
    </row>
    <row r="543" spans="1:9">
      <c r="A543" s="256" t="s">
        <v>4927</v>
      </c>
      <c r="B543" s="256" t="s">
        <v>4919</v>
      </c>
      <c r="C543" s="256" t="s">
        <v>4920</v>
      </c>
      <c r="D543" s="256" t="s">
        <v>4921</v>
      </c>
      <c r="E543" s="433">
        <v>9302</v>
      </c>
      <c r="F543" s="256" t="s">
        <v>4922</v>
      </c>
      <c r="G543" s="256" t="s">
        <v>2732</v>
      </c>
      <c r="H543" s="256" t="s">
        <v>2733</v>
      </c>
      <c r="I543" s="256" t="s">
        <v>4928</v>
      </c>
    </row>
    <row r="544" spans="1:9">
      <c r="A544" s="256" t="s">
        <v>4929</v>
      </c>
      <c r="B544" s="256" t="s">
        <v>4919</v>
      </c>
      <c r="C544" s="256" t="s">
        <v>4920</v>
      </c>
      <c r="D544" s="256" t="s">
        <v>4921</v>
      </c>
      <c r="E544" s="433">
        <v>9302</v>
      </c>
      <c r="F544" s="256" t="s">
        <v>4922</v>
      </c>
      <c r="G544" s="256" t="s">
        <v>2936</v>
      </c>
      <c r="H544" s="256" t="s">
        <v>2937</v>
      </c>
      <c r="I544" s="256" t="s">
        <v>4930</v>
      </c>
    </row>
    <row r="545" spans="1:9">
      <c r="A545" s="256" t="s">
        <v>4931</v>
      </c>
      <c r="B545" s="256" t="s">
        <v>4932</v>
      </c>
      <c r="C545" s="256" t="s">
        <v>4933</v>
      </c>
      <c r="D545" s="256" t="s">
        <v>4921</v>
      </c>
      <c r="E545" s="433">
        <v>9302</v>
      </c>
      <c r="F545" s="256" t="s">
        <v>4922</v>
      </c>
      <c r="G545" s="256" t="s">
        <v>2780</v>
      </c>
      <c r="H545" s="256" t="s">
        <v>2847</v>
      </c>
      <c r="I545" s="256" t="s">
        <v>4934</v>
      </c>
    </row>
    <row r="546" spans="1:9">
      <c r="A546" s="256" t="s">
        <v>4935</v>
      </c>
      <c r="B546" s="256" t="s">
        <v>4932</v>
      </c>
      <c r="C546" s="256" t="s">
        <v>4933</v>
      </c>
      <c r="D546" s="256" t="s">
        <v>4921</v>
      </c>
      <c r="E546" s="433">
        <v>9302</v>
      </c>
      <c r="F546" s="256" t="s">
        <v>4922</v>
      </c>
      <c r="G546" s="256" t="s">
        <v>2936</v>
      </c>
      <c r="H546" s="256" t="s">
        <v>4186</v>
      </c>
      <c r="I546" s="256" t="s">
        <v>4936</v>
      </c>
    </row>
    <row r="547" spans="1:9">
      <c r="A547" s="256" t="s">
        <v>4937</v>
      </c>
      <c r="B547" s="256" t="s">
        <v>4932</v>
      </c>
      <c r="C547" s="256" t="s">
        <v>4933</v>
      </c>
      <c r="D547" s="256" t="s">
        <v>4921</v>
      </c>
      <c r="E547" s="433">
        <v>9302</v>
      </c>
      <c r="F547" s="256" t="s">
        <v>4922</v>
      </c>
      <c r="G547" s="256" t="s">
        <v>2732</v>
      </c>
      <c r="H547" s="256" t="s">
        <v>3196</v>
      </c>
      <c r="I547" s="256" t="s">
        <v>4938</v>
      </c>
    </row>
    <row r="548" spans="1:9">
      <c r="A548" s="256" t="s">
        <v>4939</v>
      </c>
      <c r="B548" s="256" t="s">
        <v>4932</v>
      </c>
      <c r="C548" s="256" t="s">
        <v>4933</v>
      </c>
      <c r="D548" s="256" t="s">
        <v>4921</v>
      </c>
      <c r="E548" s="433">
        <v>9302</v>
      </c>
      <c r="F548" s="256" t="s">
        <v>4922</v>
      </c>
      <c r="G548" s="256" t="s">
        <v>2780</v>
      </c>
      <c r="H548" s="256" t="s">
        <v>2781</v>
      </c>
      <c r="I548" s="256" t="s">
        <v>4936</v>
      </c>
    </row>
    <row r="549" spans="1:9">
      <c r="A549" s="256" t="s">
        <v>4940</v>
      </c>
      <c r="B549" s="256" t="s">
        <v>4932</v>
      </c>
      <c r="C549" s="256" t="s">
        <v>4933</v>
      </c>
      <c r="D549" s="256" t="s">
        <v>4921</v>
      </c>
      <c r="E549" s="433">
        <v>9302</v>
      </c>
      <c r="F549" s="256" t="s">
        <v>4922</v>
      </c>
      <c r="G549" s="256" t="s">
        <v>2732</v>
      </c>
      <c r="H549" s="256" t="s">
        <v>2733</v>
      </c>
      <c r="I549" s="256" t="s">
        <v>4941</v>
      </c>
    </row>
    <row r="550" spans="1:9">
      <c r="A550" s="256" t="s">
        <v>4942</v>
      </c>
      <c r="B550" s="256" t="s">
        <v>4943</v>
      </c>
      <c r="C550" s="256" t="s">
        <v>4944</v>
      </c>
      <c r="D550" s="256" t="s">
        <v>91</v>
      </c>
      <c r="E550" s="433">
        <v>82107</v>
      </c>
      <c r="F550" s="256" t="s">
        <v>4945</v>
      </c>
      <c r="G550" s="256" t="s">
        <v>2724</v>
      </c>
      <c r="H550" s="256" t="s">
        <v>2762</v>
      </c>
      <c r="I550" s="256" t="s">
        <v>4946</v>
      </c>
    </row>
    <row r="551" spans="1:9">
      <c r="A551" s="256" t="s">
        <v>4942</v>
      </c>
      <c r="B551" s="256" t="s">
        <v>4943</v>
      </c>
      <c r="C551" s="256" t="s">
        <v>4944</v>
      </c>
      <c r="D551" s="256" t="s">
        <v>91</v>
      </c>
      <c r="E551" s="433">
        <v>82107</v>
      </c>
      <c r="F551" s="256" t="s">
        <v>4945</v>
      </c>
      <c r="G551" s="256" t="s">
        <v>2761</v>
      </c>
      <c r="H551" s="256" t="s">
        <v>2762</v>
      </c>
      <c r="I551" s="256" t="s">
        <v>4947</v>
      </c>
    </row>
    <row r="552" spans="1:9">
      <c r="A552" s="256" t="s">
        <v>4948</v>
      </c>
      <c r="B552" s="256" t="s">
        <v>4949</v>
      </c>
      <c r="C552" s="256" t="s">
        <v>4950</v>
      </c>
      <c r="D552" s="256" t="s">
        <v>709</v>
      </c>
      <c r="E552" s="433">
        <v>90101</v>
      </c>
      <c r="F552" s="256" t="s">
        <v>4951</v>
      </c>
      <c r="G552" s="256" t="s">
        <v>2732</v>
      </c>
      <c r="H552" s="256" t="s">
        <v>2733</v>
      </c>
      <c r="I552" s="256" t="s">
        <v>4952</v>
      </c>
    </row>
    <row r="553" spans="1:9">
      <c r="A553" s="256" t="s">
        <v>4953</v>
      </c>
      <c r="C553" s="256" t="s">
        <v>4954</v>
      </c>
      <c r="D553" s="256" t="s">
        <v>4955</v>
      </c>
      <c r="E553" s="433">
        <v>1213</v>
      </c>
      <c r="F553" s="256" t="s">
        <v>4956</v>
      </c>
      <c r="G553" s="256" t="s">
        <v>2780</v>
      </c>
      <c r="H553" s="256" t="s">
        <v>2847</v>
      </c>
      <c r="I553" s="256" t="s">
        <v>4957</v>
      </c>
    </row>
    <row r="554" spans="1:9">
      <c r="A554" s="256" t="s">
        <v>4958</v>
      </c>
      <c r="B554" s="256" t="s">
        <v>4959</v>
      </c>
      <c r="C554" s="256" t="s">
        <v>4960</v>
      </c>
      <c r="D554" s="256" t="s">
        <v>91</v>
      </c>
      <c r="E554" s="433">
        <v>82109</v>
      </c>
      <c r="F554" s="256" t="s">
        <v>4961</v>
      </c>
      <c r="G554" s="256" t="s">
        <v>2732</v>
      </c>
      <c r="H554" s="256" t="s">
        <v>2733</v>
      </c>
      <c r="I554" s="256" t="s">
        <v>3239</v>
      </c>
    </row>
    <row r="555" spans="1:9">
      <c r="A555" s="256" t="s">
        <v>4962</v>
      </c>
      <c r="B555" s="256" t="s">
        <v>4963</v>
      </c>
      <c r="C555" s="256" t="s">
        <v>4964</v>
      </c>
      <c r="D555" s="256" t="s">
        <v>91</v>
      </c>
      <c r="E555" s="433">
        <v>81101</v>
      </c>
      <c r="F555" s="256" t="s">
        <v>4274</v>
      </c>
      <c r="G555" s="256" t="s">
        <v>2761</v>
      </c>
      <c r="H555" s="256" t="s">
        <v>2994</v>
      </c>
      <c r="I555" s="256" t="s">
        <v>4965</v>
      </c>
    </row>
    <row r="556" spans="1:9">
      <c r="A556" s="256" t="s">
        <v>4966</v>
      </c>
      <c r="B556" s="256" t="s">
        <v>4963</v>
      </c>
      <c r="C556" s="256" t="s">
        <v>4964</v>
      </c>
      <c r="D556" s="256" t="s">
        <v>91</v>
      </c>
      <c r="E556" s="433">
        <v>81101</v>
      </c>
      <c r="F556" s="256" t="s">
        <v>4274</v>
      </c>
      <c r="G556" s="256" t="s">
        <v>2761</v>
      </c>
      <c r="H556" s="256" t="s">
        <v>2762</v>
      </c>
      <c r="I556" s="256" t="s">
        <v>4967</v>
      </c>
    </row>
    <row r="557" spans="1:9">
      <c r="A557" s="256" t="s">
        <v>4968</v>
      </c>
      <c r="B557" s="256" t="s">
        <v>4963</v>
      </c>
      <c r="C557" s="256" t="s">
        <v>4964</v>
      </c>
      <c r="D557" s="256" t="s">
        <v>91</v>
      </c>
      <c r="E557" s="433">
        <v>81101</v>
      </c>
      <c r="F557" s="256" t="s">
        <v>4274</v>
      </c>
      <c r="G557" s="256" t="s">
        <v>2761</v>
      </c>
      <c r="H557" s="256" t="s">
        <v>2725</v>
      </c>
      <c r="I557" s="256" t="s">
        <v>4965</v>
      </c>
    </row>
    <row r="558" spans="1:9">
      <c r="A558" s="256" t="s">
        <v>4969</v>
      </c>
      <c r="B558" s="256" t="s">
        <v>4970</v>
      </c>
      <c r="C558" s="256" t="s">
        <v>4971</v>
      </c>
      <c r="D558" s="256" t="s">
        <v>3005</v>
      </c>
      <c r="E558" s="433">
        <v>94002</v>
      </c>
      <c r="F558" s="256" t="s">
        <v>4972</v>
      </c>
      <c r="G558" s="256" t="s">
        <v>2780</v>
      </c>
      <c r="H558" s="256" t="s">
        <v>2781</v>
      </c>
      <c r="I558" s="256" t="s">
        <v>4973</v>
      </c>
    </row>
    <row r="559" spans="1:9">
      <c r="A559" s="256" t="s">
        <v>4974</v>
      </c>
      <c r="B559" s="256" t="s">
        <v>4970</v>
      </c>
      <c r="C559" s="256" t="s">
        <v>4971</v>
      </c>
      <c r="D559" s="256" t="s">
        <v>3005</v>
      </c>
      <c r="E559" s="433">
        <v>94002</v>
      </c>
      <c r="F559" s="256" t="s">
        <v>4972</v>
      </c>
      <c r="G559" s="256" t="s">
        <v>2732</v>
      </c>
      <c r="H559" s="256" t="s">
        <v>3196</v>
      </c>
      <c r="I559" s="256" t="s">
        <v>3621</v>
      </c>
    </row>
    <row r="560" spans="1:9">
      <c r="A560" s="256" t="s">
        <v>4975</v>
      </c>
      <c r="B560" s="256" t="s">
        <v>4970</v>
      </c>
      <c r="C560" s="256" t="s">
        <v>4971</v>
      </c>
      <c r="D560" s="256" t="s">
        <v>3005</v>
      </c>
      <c r="E560" s="433">
        <v>94002</v>
      </c>
      <c r="F560" s="256" t="s">
        <v>4972</v>
      </c>
      <c r="G560" s="256" t="s">
        <v>2732</v>
      </c>
      <c r="H560" s="256" t="s">
        <v>2733</v>
      </c>
      <c r="I560" s="256" t="s">
        <v>4976</v>
      </c>
    </row>
    <row r="561" spans="1:9">
      <c r="A561" s="256" t="s">
        <v>4977</v>
      </c>
      <c r="B561" s="256" t="s">
        <v>4978</v>
      </c>
      <c r="C561" s="256" t="s">
        <v>4979</v>
      </c>
      <c r="D561" s="256" t="s">
        <v>97</v>
      </c>
      <c r="E561" s="433">
        <v>4219</v>
      </c>
      <c r="F561" s="256" t="s">
        <v>4980</v>
      </c>
      <c r="G561" s="256" t="s">
        <v>2732</v>
      </c>
      <c r="H561" s="256" t="s">
        <v>2733</v>
      </c>
      <c r="I561" s="256" t="s">
        <v>4981</v>
      </c>
    </row>
    <row r="562" spans="1:9">
      <c r="A562" s="256" t="s">
        <v>4982</v>
      </c>
      <c r="B562" s="256" t="s">
        <v>4983</v>
      </c>
      <c r="C562" s="256" t="s">
        <v>4984</v>
      </c>
      <c r="D562" s="256" t="s">
        <v>4742</v>
      </c>
      <c r="E562" s="433">
        <v>90701</v>
      </c>
      <c r="F562" s="256" t="s">
        <v>4985</v>
      </c>
      <c r="G562" s="256" t="s">
        <v>2780</v>
      </c>
      <c r="H562" s="256" t="s">
        <v>2781</v>
      </c>
      <c r="I562" s="256" t="s">
        <v>4986</v>
      </c>
    </row>
    <row r="563" spans="1:9">
      <c r="A563" s="256" t="s">
        <v>4987</v>
      </c>
      <c r="B563" s="256" t="s">
        <v>4983</v>
      </c>
      <c r="C563" s="256" t="s">
        <v>4984</v>
      </c>
      <c r="D563" s="256" t="s">
        <v>4742</v>
      </c>
      <c r="E563" s="433">
        <v>90701</v>
      </c>
      <c r="F563" s="256" t="s">
        <v>4985</v>
      </c>
      <c r="G563" s="256" t="s">
        <v>2732</v>
      </c>
      <c r="H563" s="256" t="s">
        <v>2733</v>
      </c>
      <c r="I563" s="256" t="s">
        <v>2866</v>
      </c>
    </row>
    <row r="564" spans="1:9">
      <c r="A564" s="256" t="s">
        <v>4988</v>
      </c>
      <c r="B564" s="256" t="s">
        <v>4989</v>
      </c>
      <c r="C564" s="256" t="s">
        <v>4990</v>
      </c>
      <c r="D564" s="256" t="s">
        <v>91</v>
      </c>
      <c r="E564" s="433">
        <v>82106</v>
      </c>
      <c r="F564" s="256" t="s">
        <v>4991</v>
      </c>
      <c r="G564" s="256" t="s">
        <v>2780</v>
      </c>
      <c r="H564" s="256" t="s">
        <v>2781</v>
      </c>
      <c r="I564" s="256" t="s">
        <v>4992</v>
      </c>
    </row>
    <row r="565" spans="1:9">
      <c r="A565" s="256" t="s">
        <v>4993</v>
      </c>
      <c r="B565" s="256" t="s">
        <v>4994</v>
      </c>
      <c r="C565" s="256" t="s">
        <v>4995</v>
      </c>
      <c r="D565" s="256" t="s">
        <v>2772</v>
      </c>
      <c r="E565" s="433">
        <v>85101</v>
      </c>
      <c r="F565" s="256" t="s">
        <v>4996</v>
      </c>
      <c r="G565" s="256" t="s">
        <v>2936</v>
      </c>
      <c r="H565" s="256" t="s">
        <v>2937</v>
      </c>
      <c r="I565" s="256" t="s">
        <v>4997</v>
      </c>
    </row>
    <row r="566" spans="1:9">
      <c r="A566" s="256" t="s">
        <v>4998</v>
      </c>
      <c r="B566" s="256" t="s">
        <v>4999</v>
      </c>
      <c r="C566" s="256" t="s">
        <v>5000</v>
      </c>
      <c r="D566" s="256" t="s">
        <v>3101</v>
      </c>
      <c r="E566" s="433">
        <v>96212</v>
      </c>
      <c r="F566" s="256" t="s">
        <v>5001</v>
      </c>
      <c r="G566" s="256" t="s">
        <v>2780</v>
      </c>
      <c r="H566" s="256" t="s">
        <v>2781</v>
      </c>
      <c r="I566" s="256" t="s">
        <v>5002</v>
      </c>
    </row>
    <row r="567" spans="1:9">
      <c r="A567" s="256" t="s">
        <v>5003</v>
      </c>
      <c r="B567" s="256" t="s">
        <v>4999</v>
      </c>
      <c r="C567" s="256" t="s">
        <v>5000</v>
      </c>
      <c r="D567" s="256" t="s">
        <v>3101</v>
      </c>
      <c r="E567" s="433">
        <v>96212</v>
      </c>
      <c r="F567" s="256" t="s">
        <v>5001</v>
      </c>
      <c r="G567" s="256" t="s">
        <v>2732</v>
      </c>
      <c r="H567" s="256" t="s">
        <v>2733</v>
      </c>
      <c r="I567" s="256" t="s">
        <v>5004</v>
      </c>
    </row>
    <row r="568" spans="1:9">
      <c r="A568" s="256" t="s">
        <v>5005</v>
      </c>
      <c r="B568" s="256" t="s">
        <v>4999</v>
      </c>
      <c r="C568" s="256" t="s">
        <v>5000</v>
      </c>
      <c r="D568" s="256" t="s">
        <v>3101</v>
      </c>
      <c r="E568" s="433">
        <v>96212</v>
      </c>
      <c r="F568" s="256" t="s">
        <v>5001</v>
      </c>
      <c r="G568" s="256" t="s">
        <v>2780</v>
      </c>
      <c r="H568" s="256" t="s">
        <v>2847</v>
      </c>
      <c r="I568" s="256" t="s">
        <v>5002</v>
      </c>
    </row>
    <row r="569" spans="1:9">
      <c r="A569" s="256" t="s">
        <v>5006</v>
      </c>
      <c r="B569" s="256" t="s">
        <v>5007</v>
      </c>
      <c r="C569" s="256" t="s">
        <v>5008</v>
      </c>
      <c r="D569" s="256" t="s">
        <v>2730</v>
      </c>
      <c r="E569" s="433">
        <v>82104</v>
      </c>
      <c r="F569" s="256" t="s">
        <v>5009</v>
      </c>
      <c r="G569" s="256" t="s">
        <v>2761</v>
      </c>
      <c r="H569" s="256" t="s">
        <v>2725</v>
      </c>
      <c r="I569" s="256" t="s">
        <v>4225</v>
      </c>
    </row>
    <row r="570" spans="1:9">
      <c r="A570" s="256" t="s">
        <v>5010</v>
      </c>
      <c r="B570" s="256" t="s">
        <v>5007</v>
      </c>
      <c r="C570" s="256" t="s">
        <v>5008</v>
      </c>
      <c r="D570" s="256" t="s">
        <v>2730</v>
      </c>
      <c r="E570" s="433">
        <v>82104</v>
      </c>
      <c r="F570" s="256" t="s">
        <v>5009</v>
      </c>
      <c r="G570" s="256" t="s">
        <v>2724</v>
      </c>
      <c r="H570" s="256" t="s">
        <v>2762</v>
      </c>
      <c r="I570" s="256" t="s">
        <v>5011</v>
      </c>
    </row>
    <row r="571" spans="1:9">
      <c r="A571" s="256" t="s">
        <v>5010</v>
      </c>
      <c r="B571" s="256" t="s">
        <v>5007</v>
      </c>
      <c r="C571" s="256" t="s">
        <v>5008</v>
      </c>
      <c r="D571" s="256" t="s">
        <v>2730</v>
      </c>
      <c r="E571" s="433">
        <v>82104</v>
      </c>
      <c r="F571" s="256" t="s">
        <v>5009</v>
      </c>
      <c r="G571" s="256" t="s">
        <v>2761</v>
      </c>
      <c r="H571" s="256" t="s">
        <v>2762</v>
      </c>
      <c r="I571" s="256" t="s">
        <v>5011</v>
      </c>
    </row>
    <row r="572" spans="1:9">
      <c r="A572" s="256" t="s">
        <v>5012</v>
      </c>
      <c r="C572" s="256" t="s">
        <v>5013</v>
      </c>
      <c r="D572" s="256" t="s">
        <v>5014</v>
      </c>
      <c r="E572" s="433">
        <v>94106</v>
      </c>
      <c r="F572" s="256" t="s">
        <v>5015</v>
      </c>
      <c r="G572" s="256" t="s">
        <v>2732</v>
      </c>
      <c r="H572" s="256" t="s">
        <v>2733</v>
      </c>
      <c r="I572" s="256" t="s">
        <v>5016</v>
      </c>
    </row>
    <row r="573" spans="1:9">
      <c r="A573" s="256" t="s">
        <v>5017</v>
      </c>
      <c r="B573" s="256" t="s">
        <v>5018</v>
      </c>
      <c r="C573" s="256" t="s">
        <v>5019</v>
      </c>
      <c r="D573" s="256" t="s">
        <v>5020</v>
      </c>
      <c r="E573" s="433">
        <v>6511</v>
      </c>
      <c r="F573" s="256" t="s">
        <v>5021</v>
      </c>
      <c r="G573" s="256" t="s">
        <v>2724</v>
      </c>
      <c r="H573" s="256" t="s">
        <v>2812</v>
      </c>
      <c r="I573" s="256" t="s">
        <v>5022</v>
      </c>
    </row>
    <row r="574" spans="1:9">
      <c r="A574" s="256" t="s">
        <v>5023</v>
      </c>
      <c r="B574" s="256" t="s">
        <v>5018</v>
      </c>
      <c r="C574" s="256" t="s">
        <v>5019</v>
      </c>
      <c r="D574" s="256" t="s">
        <v>5020</v>
      </c>
      <c r="E574" s="433">
        <v>6511</v>
      </c>
      <c r="F574" s="256" t="s">
        <v>5021</v>
      </c>
      <c r="G574" s="256" t="s">
        <v>2732</v>
      </c>
      <c r="H574" s="256" t="s">
        <v>2733</v>
      </c>
      <c r="I574" s="256" t="s">
        <v>5024</v>
      </c>
    </row>
    <row r="575" spans="1:9">
      <c r="A575" s="256" t="s">
        <v>5025</v>
      </c>
      <c r="B575" s="256" t="s">
        <v>5018</v>
      </c>
      <c r="C575" s="256" t="s">
        <v>5019</v>
      </c>
      <c r="D575" s="256" t="s">
        <v>5020</v>
      </c>
      <c r="E575" s="433">
        <v>6511</v>
      </c>
      <c r="F575" s="256" t="s">
        <v>5021</v>
      </c>
      <c r="G575" s="256" t="s">
        <v>2724</v>
      </c>
      <c r="H575" s="256" t="s">
        <v>2994</v>
      </c>
      <c r="I575" s="256" t="s">
        <v>5026</v>
      </c>
    </row>
    <row r="576" spans="1:9">
      <c r="A576" s="256" t="s">
        <v>5027</v>
      </c>
      <c r="B576" s="256" t="s">
        <v>5018</v>
      </c>
      <c r="C576" s="256" t="s">
        <v>5019</v>
      </c>
      <c r="D576" s="256" t="s">
        <v>5020</v>
      </c>
      <c r="E576" s="433">
        <v>6511</v>
      </c>
      <c r="F576" s="256" t="s">
        <v>5021</v>
      </c>
      <c r="G576" s="256" t="s">
        <v>2724</v>
      </c>
      <c r="H576" s="256" t="s">
        <v>2725</v>
      </c>
      <c r="I576" s="256" t="s">
        <v>5026</v>
      </c>
    </row>
    <row r="577" spans="1:9">
      <c r="A577" s="256" t="s">
        <v>5028</v>
      </c>
      <c r="B577" s="256" t="s">
        <v>5029</v>
      </c>
      <c r="C577" s="256" t="s">
        <v>5030</v>
      </c>
      <c r="D577" s="256" t="s">
        <v>91</v>
      </c>
      <c r="E577" s="433">
        <v>81104</v>
      </c>
      <c r="F577" s="256" t="s">
        <v>5031</v>
      </c>
      <c r="G577" s="256" t="s">
        <v>2780</v>
      </c>
      <c r="H577" s="256" t="s">
        <v>2847</v>
      </c>
      <c r="I577" s="256" t="s">
        <v>5032</v>
      </c>
    </row>
    <row r="578" spans="1:9">
      <c r="A578" s="256" t="s">
        <v>5033</v>
      </c>
      <c r="B578" s="256" t="s">
        <v>5029</v>
      </c>
      <c r="C578" s="256" t="s">
        <v>5030</v>
      </c>
      <c r="D578" s="256" t="s">
        <v>91</v>
      </c>
      <c r="E578" s="433">
        <v>81104</v>
      </c>
      <c r="F578" s="256" t="s">
        <v>5031</v>
      </c>
      <c r="G578" s="256" t="s">
        <v>2936</v>
      </c>
      <c r="H578" s="256" t="s">
        <v>2937</v>
      </c>
      <c r="I578" s="256" t="s">
        <v>5034</v>
      </c>
    </row>
    <row r="579" spans="1:9">
      <c r="A579" s="256" t="s">
        <v>5035</v>
      </c>
      <c r="B579" s="256" t="s">
        <v>5029</v>
      </c>
      <c r="C579" s="256" t="s">
        <v>5030</v>
      </c>
      <c r="D579" s="256" t="s">
        <v>91</v>
      </c>
      <c r="E579" s="433">
        <v>81104</v>
      </c>
      <c r="F579" s="256" t="s">
        <v>5031</v>
      </c>
      <c r="G579" s="256" t="s">
        <v>2732</v>
      </c>
      <c r="H579" s="256" t="s">
        <v>2733</v>
      </c>
      <c r="I579" s="256" t="s">
        <v>5032</v>
      </c>
    </row>
    <row r="580" spans="1:9">
      <c r="A580" s="256" t="s">
        <v>5036</v>
      </c>
      <c r="B580" s="256" t="s">
        <v>5029</v>
      </c>
      <c r="C580" s="256" t="s">
        <v>5030</v>
      </c>
      <c r="D580" s="256" t="s">
        <v>91</v>
      </c>
      <c r="E580" s="433">
        <v>81104</v>
      </c>
      <c r="F580" s="256" t="s">
        <v>5031</v>
      </c>
      <c r="G580" s="256" t="s">
        <v>2780</v>
      </c>
      <c r="H580" s="256" t="s">
        <v>2781</v>
      </c>
      <c r="I580" s="256" t="s">
        <v>4289</v>
      </c>
    </row>
    <row r="581" spans="1:9">
      <c r="A581" s="256" t="s">
        <v>5037</v>
      </c>
      <c r="B581" s="256" t="s">
        <v>5029</v>
      </c>
      <c r="C581" s="256" t="s">
        <v>5030</v>
      </c>
      <c r="D581" s="256" t="s">
        <v>91</v>
      </c>
      <c r="E581" s="433">
        <v>81104</v>
      </c>
      <c r="F581" s="256" t="s">
        <v>5031</v>
      </c>
      <c r="G581" s="256" t="s">
        <v>2732</v>
      </c>
      <c r="H581" s="256" t="s">
        <v>3196</v>
      </c>
      <c r="I581" s="256" t="s">
        <v>4289</v>
      </c>
    </row>
    <row r="582" spans="1:9">
      <c r="A582" s="256" t="s">
        <v>5038</v>
      </c>
      <c r="B582" s="256" t="s">
        <v>5029</v>
      </c>
      <c r="C582" s="256" t="s">
        <v>5030</v>
      </c>
      <c r="D582" s="256" t="s">
        <v>91</v>
      </c>
      <c r="E582" s="433">
        <v>81104</v>
      </c>
      <c r="F582" s="256" t="s">
        <v>5031</v>
      </c>
      <c r="G582" s="256" t="s">
        <v>2936</v>
      </c>
      <c r="H582" s="256" t="s">
        <v>4186</v>
      </c>
      <c r="I582" s="256" t="s">
        <v>4289</v>
      </c>
    </row>
    <row r="583" spans="1:9">
      <c r="A583" s="256" t="s">
        <v>5039</v>
      </c>
      <c r="B583" s="256" t="s">
        <v>5040</v>
      </c>
      <c r="C583" s="256" t="s">
        <v>5041</v>
      </c>
      <c r="D583" s="256" t="s">
        <v>4742</v>
      </c>
      <c r="E583" s="433">
        <v>90701</v>
      </c>
      <c r="F583" s="256" t="s">
        <v>5042</v>
      </c>
      <c r="G583" s="256" t="s">
        <v>2761</v>
      </c>
      <c r="H583" s="256" t="s">
        <v>2762</v>
      </c>
      <c r="I583" s="256" t="s">
        <v>5043</v>
      </c>
    </row>
    <row r="584" spans="1:9">
      <c r="A584" s="256" t="s">
        <v>5044</v>
      </c>
      <c r="B584" s="256" t="s">
        <v>5045</v>
      </c>
      <c r="C584" s="256" t="s">
        <v>5046</v>
      </c>
      <c r="D584" s="256" t="s">
        <v>5047</v>
      </c>
      <c r="E584" s="433">
        <v>82106</v>
      </c>
      <c r="F584" s="256" t="s">
        <v>5048</v>
      </c>
      <c r="G584" s="256" t="s">
        <v>2780</v>
      </c>
      <c r="H584" s="256" t="s">
        <v>2847</v>
      </c>
      <c r="I584" s="256" t="s">
        <v>5049</v>
      </c>
    </row>
    <row r="585" spans="1:9">
      <c r="A585" s="256" t="s">
        <v>5050</v>
      </c>
      <c r="B585" s="256" t="s">
        <v>5045</v>
      </c>
      <c r="C585" s="256" t="s">
        <v>5046</v>
      </c>
      <c r="D585" s="256" t="s">
        <v>5047</v>
      </c>
      <c r="E585" s="433">
        <v>82106</v>
      </c>
      <c r="F585" s="256" t="s">
        <v>5048</v>
      </c>
      <c r="G585" s="256" t="s">
        <v>2732</v>
      </c>
      <c r="H585" s="256" t="s">
        <v>2733</v>
      </c>
      <c r="I585" s="256" t="s">
        <v>5051</v>
      </c>
    </row>
    <row r="586" spans="1:9">
      <c r="A586" s="256" t="s">
        <v>5052</v>
      </c>
      <c r="B586" s="256" t="s">
        <v>5053</v>
      </c>
      <c r="C586" s="256" t="s">
        <v>5054</v>
      </c>
      <c r="D586" s="256" t="s">
        <v>5055</v>
      </c>
      <c r="E586" s="433">
        <v>93101</v>
      </c>
      <c r="F586" s="256" t="s">
        <v>5056</v>
      </c>
      <c r="G586" s="256" t="s">
        <v>2724</v>
      </c>
      <c r="H586" s="256" t="s">
        <v>2812</v>
      </c>
      <c r="I586" s="256" t="s">
        <v>5057</v>
      </c>
    </row>
    <row r="587" spans="1:9">
      <c r="A587" s="256" t="s">
        <v>5058</v>
      </c>
      <c r="C587" s="256" t="s">
        <v>5059</v>
      </c>
      <c r="D587" s="256" t="s">
        <v>3524</v>
      </c>
      <c r="E587" s="433">
        <v>1040</v>
      </c>
      <c r="F587" s="256" t="s">
        <v>5060</v>
      </c>
      <c r="G587" s="256" t="s">
        <v>2936</v>
      </c>
      <c r="H587" s="256" t="s">
        <v>2937</v>
      </c>
      <c r="I587" s="256" t="s">
        <v>3360</v>
      </c>
    </row>
    <row r="588" spans="1:9">
      <c r="A588" s="256" t="s">
        <v>5061</v>
      </c>
      <c r="B588" s="256" t="s">
        <v>5062</v>
      </c>
      <c r="C588" s="256" t="s">
        <v>5063</v>
      </c>
      <c r="D588" s="256" t="s">
        <v>3974</v>
      </c>
      <c r="E588" s="433">
        <v>82103</v>
      </c>
      <c r="F588" s="256" t="s">
        <v>5064</v>
      </c>
      <c r="G588" s="256" t="s">
        <v>2732</v>
      </c>
      <c r="H588" s="256" t="s">
        <v>2733</v>
      </c>
      <c r="I588" s="256" t="s">
        <v>5065</v>
      </c>
    </row>
    <row r="589" spans="1:9">
      <c r="A589" s="256" t="s">
        <v>5066</v>
      </c>
      <c r="B589" s="256" t="s">
        <v>5062</v>
      </c>
      <c r="C589" s="256" t="s">
        <v>5063</v>
      </c>
      <c r="D589" s="256" t="s">
        <v>3974</v>
      </c>
      <c r="E589" s="433">
        <v>82103</v>
      </c>
      <c r="F589" s="256" t="s">
        <v>5064</v>
      </c>
      <c r="G589" s="256" t="s">
        <v>2936</v>
      </c>
      <c r="H589" s="256" t="s">
        <v>2937</v>
      </c>
      <c r="I589" s="256" t="s">
        <v>5067</v>
      </c>
    </row>
    <row r="590" spans="1:9">
      <c r="A590" s="256" t="s">
        <v>5068</v>
      </c>
      <c r="B590" s="256" t="s">
        <v>5062</v>
      </c>
      <c r="C590" s="256" t="s">
        <v>5063</v>
      </c>
      <c r="D590" s="256" t="s">
        <v>3974</v>
      </c>
      <c r="E590" s="433">
        <v>82103</v>
      </c>
      <c r="F590" s="256" t="s">
        <v>5064</v>
      </c>
      <c r="G590" s="256" t="s">
        <v>2780</v>
      </c>
      <c r="H590" s="256" t="s">
        <v>2847</v>
      </c>
      <c r="I590" s="256" t="s">
        <v>5069</v>
      </c>
    </row>
    <row r="591" spans="1:9">
      <c r="A591" s="256" t="s">
        <v>5070</v>
      </c>
      <c r="B591" s="256" t="s">
        <v>5071</v>
      </c>
      <c r="C591" s="256" t="s">
        <v>5072</v>
      </c>
      <c r="D591" s="256" t="s">
        <v>4491</v>
      </c>
      <c r="E591" s="433">
        <v>4011</v>
      </c>
      <c r="F591" s="256" t="s">
        <v>5073</v>
      </c>
      <c r="G591" s="256" t="s">
        <v>2936</v>
      </c>
      <c r="H591" s="256" t="s">
        <v>2937</v>
      </c>
      <c r="I591" s="256" t="s">
        <v>3520</v>
      </c>
    </row>
    <row r="592" spans="1:9">
      <c r="A592" s="256" t="s">
        <v>5074</v>
      </c>
      <c r="B592" s="256" t="s">
        <v>5071</v>
      </c>
      <c r="C592" s="256" t="s">
        <v>5072</v>
      </c>
      <c r="D592" s="256" t="s">
        <v>4491</v>
      </c>
      <c r="E592" s="433">
        <v>4011</v>
      </c>
      <c r="F592" s="256" t="s">
        <v>5073</v>
      </c>
      <c r="G592" s="256" t="s">
        <v>2732</v>
      </c>
      <c r="H592" s="256" t="s">
        <v>3196</v>
      </c>
      <c r="I592" s="256" t="s">
        <v>5075</v>
      </c>
    </row>
    <row r="593" spans="1:9">
      <c r="A593" s="256" t="s">
        <v>5076</v>
      </c>
      <c r="B593" s="256" t="s">
        <v>5071</v>
      </c>
      <c r="C593" s="256" t="s">
        <v>5072</v>
      </c>
      <c r="D593" s="256" t="s">
        <v>4491</v>
      </c>
      <c r="E593" s="433">
        <v>4011</v>
      </c>
      <c r="F593" s="256" t="s">
        <v>5073</v>
      </c>
      <c r="G593" s="256" t="s">
        <v>2780</v>
      </c>
      <c r="H593" s="256" t="s">
        <v>2781</v>
      </c>
      <c r="I593" s="256" t="s">
        <v>5075</v>
      </c>
    </row>
    <row r="594" spans="1:9">
      <c r="A594" s="256" t="s">
        <v>5077</v>
      </c>
      <c r="B594" s="256" t="s">
        <v>5071</v>
      </c>
      <c r="C594" s="256" t="s">
        <v>5072</v>
      </c>
      <c r="D594" s="256" t="s">
        <v>4491</v>
      </c>
      <c r="E594" s="433">
        <v>4011</v>
      </c>
      <c r="F594" s="256" t="s">
        <v>5073</v>
      </c>
      <c r="G594" s="256" t="s">
        <v>2936</v>
      </c>
      <c r="H594" s="256" t="s">
        <v>4186</v>
      </c>
      <c r="I594" s="256" t="s">
        <v>5075</v>
      </c>
    </row>
    <row r="595" spans="1:9">
      <c r="A595" s="256" t="s">
        <v>5078</v>
      </c>
      <c r="B595" s="256" t="s">
        <v>5071</v>
      </c>
      <c r="C595" s="256" t="s">
        <v>5072</v>
      </c>
      <c r="D595" s="256" t="s">
        <v>4491</v>
      </c>
      <c r="E595" s="433">
        <v>4011</v>
      </c>
      <c r="F595" s="256" t="s">
        <v>5073</v>
      </c>
      <c r="G595" s="256" t="s">
        <v>2732</v>
      </c>
      <c r="H595" s="256" t="s">
        <v>2733</v>
      </c>
      <c r="I595" s="256" t="s">
        <v>5079</v>
      </c>
    </row>
    <row r="596" spans="1:9">
      <c r="A596" s="256" t="s">
        <v>5080</v>
      </c>
      <c r="B596" s="256" t="s">
        <v>5081</v>
      </c>
      <c r="C596" s="256" t="s">
        <v>5082</v>
      </c>
      <c r="D596" s="256" t="s">
        <v>91</v>
      </c>
      <c r="E596" s="433">
        <v>85203</v>
      </c>
      <c r="F596" s="256" t="s">
        <v>5083</v>
      </c>
      <c r="G596" s="256" t="s">
        <v>2732</v>
      </c>
      <c r="H596" s="256" t="s">
        <v>2733</v>
      </c>
      <c r="I596" s="256" t="s">
        <v>5084</v>
      </c>
    </row>
    <row r="597" spans="1:9">
      <c r="A597" s="256" t="s">
        <v>5085</v>
      </c>
      <c r="B597" s="256" t="s">
        <v>5086</v>
      </c>
      <c r="C597" s="256" t="s">
        <v>5087</v>
      </c>
      <c r="D597" s="256" t="s">
        <v>2730</v>
      </c>
      <c r="E597" s="433">
        <v>82105</v>
      </c>
      <c r="F597" s="256" t="s">
        <v>5088</v>
      </c>
      <c r="G597" s="256" t="s">
        <v>2761</v>
      </c>
      <c r="H597" s="256" t="s">
        <v>2762</v>
      </c>
      <c r="I597" s="256" t="s">
        <v>5089</v>
      </c>
    </row>
    <row r="598" spans="1:9">
      <c r="A598" s="256" t="s">
        <v>5090</v>
      </c>
      <c r="B598" s="256" t="s">
        <v>5091</v>
      </c>
      <c r="C598" s="256" t="s">
        <v>5092</v>
      </c>
      <c r="D598" s="256" t="s">
        <v>97</v>
      </c>
      <c r="E598" s="433">
        <v>4314</v>
      </c>
      <c r="F598" s="256" t="s">
        <v>5093</v>
      </c>
      <c r="G598" s="256" t="s">
        <v>2732</v>
      </c>
      <c r="H598" s="256" t="s">
        <v>2733</v>
      </c>
      <c r="I598" s="256" t="s">
        <v>5094</v>
      </c>
    </row>
    <row r="599" spans="1:9">
      <c r="A599" s="256" t="s">
        <v>5095</v>
      </c>
      <c r="B599" s="256" t="s">
        <v>5096</v>
      </c>
      <c r="C599" s="256" t="s">
        <v>5097</v>
      </c>
      <c r="D599" s="256" t="s">
        <v>3597</v>
      </c>
      <c r="E599" s="433">
        <v>4011</v>
      </c>
      <c r="F599" s="256" t="s">
        <v>5098</v>
      </c>
      <c r="G599" s="256" t="s">
        <v>2732</v>
      </c>
      <c r="H599" s="256" t="s">
        <v>2733</v>
      </c>
      <c r="I599" s="256" t="s">
        <v>5099</v>
      </c>
    </row>
    <row r="600" spans="1:9">
      <c r="A600" s="256" t="s">
        <v>5100</v>
      </c>
      <c r="B600" s="256" t="s">
        <v>5101</v>
      </c>
      <c r="C600" s="256" t="s">
        <v>5102</v>
      </c>
      <c r="D600" s="256" t="s">
        <v>97</v>
      </c>
      <c r="E600" s="433">
        <v>4001</v>
      </c>
      <c r="F600" s="256" t="s">
        <v>5103</v>
      </c>
      <c r="G600" s="256" t="s">
        <v>2732</v>
      </c>
      <c r="H600" s="256" t="s">
        <v>2733</v>
      </c>
      <c r="I600" s="256" t="s">
        <v>5104</v>
      </c>
    </row>
    <row r="601" spans="1:9">
      <c r="A601" s="256" t="s">
        <v>5105</v>
      </c>
      <c r="B601" s="256" t="s">
        <v>5106</v>
      </c>
      <c r="C601" s="256" t="s">
        <v>5107</v>
      </c>
      <c r="D601" s="256" t="s">
        <v>5108</v>
      </c>
      <c r="E601" s="433">
        <v>4012</v>
      </c>
      <c r="F601" s="256" t="s">
        <v>5109</v>
      </c>
      <c r="G601" s="256" t="s">
        <v>2761</v>
      </c>
      <c r="H601" s="256" t="s">
        <v>2994</v>
      </c>
      <c r="I601" s="256" t="s">
        <v>4052</v>
      </c>
    </row>
    <row r="602" spans="1:9">
      <c r="A602" s="256" t="s">
        <v>5110</v>
      </c>
      <c r="B602" s="256" t="s">
        <v>5106</v>
      </c>
      <c r="C602" s="256" t="s">
        <v>5107</v>
      </c>
      <c r="D602" s="256" t="s">
        <v>5108</v>
      </c>
      <c r="E602" s="433">
        <v>4012</v>
      </c>
      <c r="F602" s="256" t="s">
        <v>5109</v>
      </c>
      <c r="G602" s="256" t="s">
        <v>2761</v>
      </c>
      <c r="H602" s="256" t="s">
        <v>2762</v>
      </c>
      <c r="I602" s="256" t="s">
        <v>5111</v>
      </c>
    </row>
    <row r="603" spans="1:9">
      <c r="A603" s="256" t="s">
        <v>5110</v>
      </c>
      <c r="B603" s="256" t="s">
        <v>5106</v>
      </c>
      <c r="C603" s="256" t="s">
        <v>5107</v>
      </c>
      <c r="D603" s="256" t="s">
        <v>5108</v>
      </c>
      <c r="E603" s="433">
        <v>4012</v>
      </c>
      <c r="F603" s="256" t="s">
        <v>5109</v>
      </c>
      <c r="G603" s="256" t="s">
        <v>2794</v>
      </c>
      <c r="H603" s="256" t="s">
        <v>2762</v>
      </c>
      <c r="I603" s="256" t="s">
        <v>5111</v>
      </c>
    </row>
    <row r="604" spans="1:9">
      <c r="A604" s="256" t="s">
        <v>5112</v>
      </c>
      <c r="B604" s="256" t="s">
        <v>5113</v>
      </c>
      <c r="C604" s="256" t="s">
        <v>5114</v>
      </c>
      <c r="D604" s="256" t="s">
        <v>5115</v>
      </c>
      <c r="E604" s="433">
        <v>97633</v>
      </c>
      <c r="F604" s="256" t="s">
        <v>5116</v>
      </c>
      <c r="G604" s="256" t="s">
        <v>2724</v>
      </c>
      <c r="H604" s="256" t="s">
        <v>2762</v>
      </c>
      <c r="I604" s="256" t="s">
        <v>5117</v>
      </c>
    </row>
    <row r="605" spans="1:9">
      <c r="A605" s="256" t="s">
        <v>5118</v>
      </c>
      <c r="B605" s="256" t="s">
        <v>5119</v>
      </c>
      <c r="C605" s="256" t="s">
        <v>5120</v>
      </c>
      <c r="D605" s="256" t="s">
        <v>5121</v>
      </c>
      <c r="E605" s="433">
        <v>3101</v>
      </c>
      <c r="F605" s="256" t="s">
        <v>5122</v>
      </c>
      <c r="G605" s="256" t="s">
        <v>2761</v>
      </c>
      <c r="H605" s="256" t="s">
        <v>2762</v>
      </c>
      <c r="I605" s="256" t="s">
        <v>5123</v>
      </c>
    </row>
    <row r="606" spans="1:9">
      <c r="A606" s="256" t="s">
        <v>5124</v>
      </c>
      <c r="B606" s="256" t="s">
        <v>5119</v>
      </c>
      <c r="C606" s="256" t="s">
        <v>5120</v>
      </c>
      <c r="D606" s="256" t="s">
        <v>5121</v>
      </c>
      <c r="E606" s="433">
        <v>3101</v>
      </c>
      <c r="F606" s="256" t="s">
        <v>5122</v>
      </c>
      <c r="G606" s="256" t="s">
        <v>2732</v>
      </c>
      <c r="H606" s="256" t="s">
        <v>2733</v>
      </c>
      <c r="I606" s="256" t="s">
        <v>5125</v>
      </c>
    </row>
    <row r="607" spans="1:9">
      <c r="A607" s="256" t="s">
        <v>5126</v>
      </c>
      <c r="B607" s="256" t="s">
        <v>5127</v>
      </c>
      <c r="C607" s="256" t="s">
        <v>5128</v>
      </c>
      <c r="D607" s="256" t="s">
        <v>91</v>
      </c>
      <c r="E607" s="433">
        <v>84102</v>
      </c>
      <c r="F607" s="256" t="s">
        <v>5129</v>
      </c>
      <c r="G607" s="256" t="s">
        <v>2761</v>
      </c>
      <c r="H607" s="256" t="s">
        <v>2994</v>
      </c>
      <c r="I607" s="256" t="s">
        <v>3097</v>
      </c>
    </row>
    <row r="608" spans="1:9">
      <c r="A608" s="256" t="s">
        <v>5130</v>
      </c>
      <c r="B608" s="256" t="s">
        <v>5127</v>
      </c>
      <c r="C608" s="256" t="s">
        <v>5128</v>
      </c>
      <c r="D608" s="256" t="s">
        <v>91</v>
      </c>
      <c r="E608" s="433">
        <v>84102</v>
      </c>
      <c r="F608" s="256" t="s">
        <v>5129</v>
      </c>
      <c r="G608" s="256" t="s">
        <v>2761</v>
      </c>
      <c r="H608" s="256" t="s">
        <v>2762</v>
      </c>
      <c r="I608" s="256" t="s">
        <v>5131</v>
      </c>
    </row>
    <row r="609" spans="1:9">
      <c r="A609" s="256" t="s">
        <v>5132</v>
      </c>
      <c r="B609" s="256" t="s">
        <v>5127</v>
      </c>
      <c r="C609" s="256" t="s">
        <v>5128</v>
      </c>
      <c r="D609" s="256" t="s">
        <v>91</v>
      </c>
      <c r="E609" s="433">
        <v>84102</v>
      </c>
      <c r="F609" s="256" t="s">
        <v>5129</v>
      </c>
      <c r="G609" s="256" t="s">
        <v>2794</v>
      </c>
      <c r="H609" s="256" t="s">
        <v>2725</v>
      </c>
      <c r="I609" s="256" t="s">
        <v>3909</v>
      </c>
    </row>
    <row r="610" spans="1:9">
      <c r="A610" s="256" t="s">
        <v>5132</v>
      </c>
      <c r="B610" s="256" t="s">
        <v>5127</v>
      </c>
      <c r="C610" s="256" t="s">
        <v>5128</v>
      </c>
      <c r="D610" s="256" t="s">
        <v>91</v>
      </c>
      <c r="E610" s="433">
        <v>84102</v>
      </c>
      <c r="F610" s="256" t="s">
        <v>5129</v>
      </c>
      <c r="G610" s="256" t="s">
        <v>2761</v>
      </c>
      <c r="H610" s="256" t="s">
        <v>2725</v>
      </c>
      <c r="I610" s="256" t="s">
        <v>3097</v>
      </c>
    </row>
    <row r="611" spans="1:9">
      <c r="A611" s="256" t="s">
        <v>5133</v>
      </c>
      <c r="B611" s="256" t="s">
        <v>5134</v>
      </c>
      <c r="C611" s="256" t="s">
        <v>5135</v>
      </c>
      <c r="D611" s="256" t="s">
        <v>5121</v>
      </c>
      <c r="E611" s="433">
        <v>3101</v>
      </c>
      <c r="F611" s="256" t="s">
        <v>5136</v>
      </c>
      <c r="G611" s="256" t="s">
        <v>2732</v>
      </c>
      <c r="H611" s="256" t="s">
        <v>2733</v>
      </c>
      <c r="I611" s="256" t="s">
        <v>5137</v>
      </c>
    </row>
    <row r="612" spans="1:9">
      <c r="A612" s="256" t="s">
        <v>5138</v>
      </c>
      <c r="B612" s="256" t="s">
        <v>5139</v>
      </c>
      <c r="C612" s="256" t="s">
        <v>5140</v>
      </c>
      <c r="D612" s="256" t="s">
        <v>5055</v>
      </c>
      <c r="E612" s="433">
        <v>93101</v>
      </c>
      <c r="F612" s="256" t="s">
        <v>5056</v>
      </c>
      <c r="G612" s="256" t="s">
        <v>2724</v>
      </c>
      <c r="H612" s="256" t="s">
        <v>2812</v>
      </c>
      <c r="I612" s="256" t="s">
        <v>5141</v>
      </c>
    </row>
    <row r="613" spans="1:9">
      <c r="A613" s="256" t="s">
        <v>5142</v>
      </c>
      <c r="B613" s="256" t="s">
        <v>5143</v>
      </c>
      <c r="C613" s="256" t="s">
        <v>5144</v>
      </c>
      <c r="D613" s="256" t="s">
        <v>5145</v>
      </c>
      <c r="E613" s="433">
        <v>91324</v>
      </c>
      <c r="F613" s="256" t="s">
        <v>5146</v>
      </c>
      <c r="G613" s="256" t="s">
        <v>2936</v>
      </c>
      <c r="H613" s="256" t="s">
        <v>2937</v>
      </c>
      <c r="I613" s="256" t="s">
        <v>5147</v>
      </c>
    </row>
    <row r="614" spans="1:9">
      <c r="A614" s="256" t="s">
        <v>5148</v>
      </c>
      <c r="B614" s="256" t="s">
        <v>5149</v>
      </c>
      <c r="C614" s="256" t="s">
        <v>5150</v>
      </c>
      <c r="D614" s="256" t="s">
        <v>91</v>
      </c>
      <c r="E614" s="433">
        <v>81103</v>
      </c>
      <c r="F614" s="256" t="s">
        <v>5151</v>
      </c>
      <c r="G614" s="256" t="s">
        <v>2732</v>
      </c>
      <c r="H614" s="256" t="s">
        <v>2733</v>
      </c>
      <c r="I614" s="256" t="s">
        <v>5152</v>
      </c>
    </row>
    <row r="615" spans="1:9">
      <c r="A615" s="256" t="s">
        <v>5153</v>
      </c>
      <c r="B615" s="256" t="s">
        <v>5154</v>
      </c>
      <c r="C615" s="256" t="s">
        <v>5155</v>
      </c>
      <c r="D615" s="256" t="s">
        <v>5156</v>
      </c>
      <c r="E615" s="433">
        <v>1311</v>
      </c>
      <c r="F615" s="256" t="s">
        <v>5157</v>
      </c>
      <c r="G615" s="256" t="s">
        <v>2732</v>
      </c>
      <c r="H615" s="256" t="s">
        <v>3196</v>
      </c>
      <c r="I615" s="256" t="s">
        <v>5158</v>
      </c>
    </row>
    <row r="616" spans="1:9">
      <c r="A616" s="256" t="s">
        <v>5159</v>
      </c>
      <c r="B616" s="256" t="s">
        <v>5154</v>
      </c>
      <c r="C616" s="256" t="s">
        <v>5155</v>
      </c>
      <c r="D616" s="256" t="s">
        <v>5156</v>
      </c>
      <c r="E616" s="433">
        <v>1311</v>
      </c>
      <c r="F616" s="256" t="s">
        <v>5157</v>
      </c>
      <c r="G616" s="256" t="s">
        <v>2936</v>
      </c>
      <c r="H616" s="256" t="s">
        <v>4186</v>
      </c>
      <c r="I616" s="256" t="s">
        <v>4289</v>
      </c>
    </row>
    <row r="617" spans="1:9">
      <c r="A617" s="256" t="s">
        <v>5160</v>
      </c>
      <c r="B617" s="256" t="s">
        <v>5161</v>
      </c>
      <c r="C617" s="256" t="s">
        <v>5162</v>
      </c>
      <c r="D617" s="256" t="s">
        <v>5163</v>
      </c>
      <c r="E617" s="433">
        <v>91442</v>
      </c>
      <c r="F617" s="256" t="s">
        <v>5164</v>
      </c>
      <c r="G617" s="256" t="s">
        <v>2780</v>
      </c>
      <c r="H617" s="256" t="s">
        <v>2781</v>
      </c>
      <c r="I617" s="256" t="s">
        <v>5165</v>
      </c>
    </row>
    <row r="618" spans="1:9">
      <c r="A618" s="256" t="s">
        <v>5166</v>
      </c>
      <c r="B618" s="256" t="s">
        <v>5161</v>
      </c>
      <c r="C618" s="256" t="s">
        <v>5162</v>
      </c>
      <c r="D618" s="256" t="s">
        <v>5163</v>
      </c>
      <c r="E618" s="433">
        <v>91442</v>
      </c>
      <c r="F618" s="256" t="s">
        <v>5164</v>
      </c>
      <c r="G618" s="256" t="s">
        <v>2936</v>
      </c>
      <c r="H618" s="256" t="s">
        <v>4186</v>
      </c>
      <c r="I618" s="256" t="s">
        <v>5165</v>
      </c>
    </row>
    <row r="619" spans="1:9">
      <c r="A619" s="256" t="s">
        <v>5167</v>
      </c>
      <c r="B619" s="256" t="s">
        <v>5161</v>
      </c>
      <c r="C619" s="256" t="s">
        <v>5162</v>
      </c>
      <c r="D619" s="256" t="s">
        <v>5163</v>
      </c>
      <c r="E619" s="433">
        <v>91442</v>
      </c>
      <c r="F619" s="256" t="s">
        <v>5164</v>
      </c>
      <c r="G619" s="256" t="s">
        <v>2936</v>
      </c>
      <c r="H619" s="256" t="s">
        <v>2937</v>
      </c>
      <c r="I619" s="256" t="s">
        <v>5034</v>
      </c>
    </row>
    <row r="620" spans="1:9">
      <c r="A620" s="256" t="s">
        <v>5168</v>
      </c>
      <c r="B620" s="256" t="s">
        <v>5161</v>
      </c>
      <c r="C620" s="256" t="s">
        <v>5162</v>
      </c>
      <c r="D620" s="256" t="s">
        <v>5163</v>
      </c>
      <c r="E620" s="433">
        <v>91442</v>
      </c>
      <c r="F620" s="256" t="s">
        <v>5164</v>
      </c>
      <c r="G620" s="256" t="s">
        <v>2732</v>
      </c>
      <c r="H620" s="256" t="s">
        <v>3196</v>
      </c>
      <c r="I620" s="256" t="s">
        <v>5165</v>
      </c>
    </row>
    <row r="621" spans="1:9">
      <c r="A621" s="256" t="s">
        <v>5169</v>
      </c>
      <c r="B621" s="256" t="s">
        <v>5170</v>
      </c>
      <c r="C621" s="256" t="s">
        <v>5171</v>
      </c>
      <c r="D621" s="256" t="s">
        <v>5172</v>
      </c>
      <c r="E621" s="433">
        <v>83102</v>
      </c>
      <c r="F621" s="256" t="s">
        <v>5173</v>
      </c>
      <c r="G621" s="256" t="s">
        <v>2724</v>
      </c>
      <c r="H621" s="256" t="s">
        <v>2762</v>
      </c>
      <c r="I621" s="256" t="s">
        <v>5174</v>
      </c>
    </row>
    <row r="622" spans="1:9">
      <c r="A622" s="256" t="s">
        <v>5175</v>
      </c>
      <c r="C622" s="256" t="s">
        <v>5176</v>
      </c>
      <c r="D622" s="256" t="s">
        <v>5177</v>
      </c>
      <c r="E622" s="433">
        <v>9000</v>
      </c>
      <c r="F622" s="256" t="s">
        <v>5178</v>
      </c>
      <c r="G622" s="256" t="s">
        <v>2732</v>
      </c>
      <c r="H622" s="256" t="s">
        <v>2733</v>
      </c>
      <c r="I622" s="256" t="s">
        <v>5179</v>
      </c>
    </row>
    <row r="623" spans="1:9">
      <c r="A623" s="256" t="s">
        <v>5180</v>
      </c>
      <c r="C623" s="256" t="s">
        <v>5176</v>
      </c>
      <c r="D623" s="256" t="s">
        <v>5177</v>
      </c>
      <c r="E623" s="433">
        <v>9000</v>
      </c>
      <c r="F623" s="256" t="s">
        <v>5178</v>
      </c>
      <c r="G623" s="256" t="s">
        <v>2780</v>
      </c>
      <c r="H623" s="256" t="s">
        <v>2847</v>
      </c>
      <c r="I623" s="256" t="s">
        <v>5179</v>
      </c>
    </row>
    <row r="624" spans="1:9">
      <c r="A624" s="256" t="s">
        <v>5181</v>
      </c>
      <c r="B624" s="256" t="s">
        <v>5182</v>
      </c>
      <c r="C624" s="256" t="s">
        <v>5183</v>
      </c>
      <c r="D624" s="256" t="s">
        <v>579</v>
      </c>
      <c r="E624" s="433">
        <v>91105</v>
      </c>
      <c r="F624" s="256" t="s">
        <v>5184</v>
      </c>
      <c r="G624" s="256" t="s">
        <v>2761</v>
      </c>
      <c r="H624" s="256" t="s">
        <v>2762</v>
      </c>
      <c r="I624" s="256" t="s">
        <v>5185</v>
      </c>
    </row>
    <row r="625" spans="1:9">
      <c r="A625" s="256" t="s">
        <v>5186</v>
      </c>
      <c r="B625" s="256" t="s">
        <v>5187</v>
      </c>
      <c r="C625" s="256" t="s">
        <v>5188</v>
      </c>
      <c r="D625" s="256" t="s">
        <v>91</v>
      </c>
      <c r="E625" s="433">
        <v>85101</v>
      </c>
      <c r="F625" s="256" t="s">
        <v>5189</v>
      </c>
      <c r="G625" s="256" t="s">
        <v>2780</v>
      </c>
      <c r="H625" s="256" t="s">
        <v>2847</v>
      </c>
      <c r="I625" s="256" t="s">
        <v>5190</v>
      </c>
    </row>
    <row r="626" spans="1:9">
      <c r="A626" s="256" t="s">
        <v>5191</v>
      </c>
      <c r="B626" s="256" t="s">
        <v>5192</v>
      </c>
      <c r="C626" s="256" t="s">
        <v>5193</v>
      </c>
      <c r="D626" s="256" t="s">
        <v>91</v>
      </c>
      <c r="E626" s="433">
        <v>81107</v>
      </c>
      <c r="F626" s="256" t="s">
        <v>5194</v>
      </c>
      <c r="G626" s="256" t="s">
        <v>2732</v>
      </c>
      <c r="H626" s="256" t="s">
        <v>3196</v>
      </c>
      <c r="I626" s="256" t="s">
        <v>5195</v>
      </c>
    </row>
    <row r="627" spans="1:9">
      <c r="A627" s="256" t="s">
        <v>5196</v>
      </c>
      <c r="B627" s="256" t="s">
        <v>5197</v>
      </c>
      <c r="C627" s="256" t="s">
        <v>5198</v>
      </c>
      <c r="D627" s="256" t="s">
        <v>5199</v>
      </c>
      <c r="E627" s="433">
        <v>83106</v>
      </c>
      <c r="F627" s="256" t="s">
        <v>5200</v>
      </c>
      <c r="G627" s="256" t="s">
        <v>2732</v>
      </c>
      <c r="H627" s="256" t="s">
        <v>2733</v>
      </c>
      <c r="I627" s="256" t="s">
        <v>5201</v>
      </c>
    </row>
    <row r="628" spans="1:9">
      <c r="A628" s="256" t="s">
        <v>5202</v>
      </c>
      <c r="B628" s="256" t="s">
        <v>5203</v>
      </c>
      <c r="C628" s="256" t="s">
        <v>5204</v>
      </c>
      <c r="D628" s="256" t="s">
        <v>5205</v>
      </c>
      <c r="E628" s="433">
        <v>8301</v>
      </c>
      <c r="F628" s="256" t="s">
        <v>5206</v>
      </c>
      <c r="G628" s="256" t="s">
        <v>2732</v>
      </c>
      <c r="H628" s="256" t="s">
        <v>2733</v>
      </c>
      <c r="I628" s="256" t="s">
        <v>5207</v>
      </c>
    </row>
    <row r="629" spans="1:9">
      <c r="A629" s="256" t="s">
        <v>5208</v>
      </c>
      <c r="B629" s="256" t="s">
        <v>5209</v>
      </c>
      <c r="C629" s="256" t="s">
        <v>5210</v>
      </c>
      <c r="D629" s="256" t="s">
        <v>5205</v>
      </c>
      <c r="E629" s="433">
        <v>8301</v>
      </c>
      <c r="F629" s="256" t="s">
        <v>5206</v>
      </c>
      <c r="G629" s="256" t="s">
        <v>2732</v>
      </c>
      <c r="H629" s="256" t="s">
        <v>2733</v>
      </c>
      <c r="I629" s="256" t="s">
        <v>5207</v>
      </c>
    </row>
    <row r="630" spans="1:9">
      <c r="A630" s="256" t="s">
        <v>5211</v>
      </c>
      <c r="B630" s="256" t="s">
        <v>5212</v>
      </c>
      <c r="C630" s="256" t="s">
        <v>5213</v>
      </c>
      <c r="D630" s="256" t="s">
        <v>2982</v>
      </c>
      <c r="E630" s="433">
        <v>81101</v>
      </c>
      <c r="F630" s="256" t="s">
        <v>5214</v>
      </c>
      <c r="G630" s="256" t="s">
        <v>2732</v>
      </c>
      <c r="H630" s="256" t="s">
        <v>2733</v>
      </c>
      <c r="I630" s="256" t="s">
        <v>5215</v>
      </c>
    </row>
    <row r="631" spans="1:9">
      <c r="A631" s="256" t="s">
        <v>5216</v>
      </c>
      <c r="B631" s="256" t="s">
        <v>5217</v>
      </c>
      <c r="C631" s="256" t="s">
        <v>5218</v>
      </c>
      <c r="D631" s="256" t="s">
        <v>2982</v>
      </c>
      <c r="E631" s="433">
        <v>81101</v>
      </c>
      <c r="F631" s="256" t="s">
        <v>5214</v>
      </c>
      <c r="G631" s="256" t="s">
        <v>2732</v>
      </c>
      <c r="H631" s="256" t="s">
        <v>2733</v>
      </c>
      <c r="I631" s="256" t="s">
        <v>5215</v>
      </c>
    </row>
    <row r="632" spans="1:9">
      <c r="A632" s="256" t="s">
        <v>5219</v>
      </c>
      <c r="B632" s="256" t="s">
        <v>5220</v>
      </c>
      <c r="C632" s="256" t="s">
        <v>5221</v>
      </c>
      <c r="D632" s="256" t="s">
        <v>91</v>
      </c>
      <c r="E632" s="433">
        <v>82109</v>
      </c>
      <c r="F632" s="256" t="s">
        <v>5222</v>
      </c>
      <c r="G632" s="256" t="s">
        <v>2761</v>
      </c>
      <c r="H632" s="256" t="s">
        <v>2725</v>
      </c>
      <c r="I632" s="256" t="s">
        <v>4115</v>
      </c>
    </row>
    <row r="633" spans="1:9">
      <c r="A633" s="256" t="s">
        <v>5223</v>
      </c>
      <c r="B633" s="256" t="s">
        <v>5220</v>
      </c>
      <c r="C633" s="256" t="s">
        <v>5221</v>
      </c>
      <c r="D633" s="256" t="s">
        <v>91</v>
      </c>
      <c r="E633" s="433">
        <v>82109</v>
      </c>
      <c r="F633" s="256" t="s">
        <v>5222</v>
      </c>
      <c r="G633" s="256" t="s">
        <v>2761</v>
      </c>
      <c r="H633" s="256" t="s">
        <v>2994</v>
      </c>
      <c r="I633" s="256" t="s">
        <v>4115</v>
      </c>
    </row>
    <row r="634" spans="1:9">
      <c r="A634" s="256" t="s">
        <v>5224</v>
      </c>
      <c r="B634" s="256" t="s">
        <v>5225</v>
      </c>
      <c r="C634" s="256" t="s">
        <v>5226</v>
      </c>
      <c r="D634" s="256" t="s">
        <v>5227</v>
      </c>
      <c r="E634" s="433">
        <v>91321</v>
      </c>
      <c r="F634" s="256" t="s">
        <v>1765</v>
      </c>
      <c r="G634" s="256" t="s">
        <v>2824</v>
      </c>
      <c r="H634" s="256" t="s">
        <v>2725</v>
      </c>
      <c r="I634" s="256" t="s">
        <v>3097</v>
      </c>
    </row>
    <row r="635" spans="1:9">
      <c r="A635" s="256" t="s">
        <v>5228</v>
      </c>
      <c r="B635" s="256" t="s">
        <v>5229</v>
      </c>
      <c r="C635" s="256" t="s">
        <v>5230</v>
      </c>
      <c r="D635" s="256" t="s">
        <v>97</v>
      </c>
      <c r="E635" s="433">
        <v>4001</v>
      </c>
      <c r="F635" s="256" t="s">
        <v>5231</v>
      </c>
      <c r="G635" s="256" t="s">
        <v>2761</v>
      </c>
      <c r="H635" s="256" t="s">
        <v>2994</v>
      </c>
      <c r="I635" s="256" t="s">
        <v>5137</v>
      </c>
    </row>
    <row r="636" spans="1:9">
      <c r="A636" s="256" t="s">
        <v>5232</v>
      </c>
      <c r="B636" s="256" t="s">
        <v>5229</v>
      </c>
      <c r="C636" s="256" t="s">
        <v>5230</v>
      </c>
      <c r="D636" s="256" t="s">
        <v>97</v>
      </c>
      <c r="E636" s="433">
        <v>4001</v>
      </c>
      <c r="F636" s="256" t="s">
        <v>5231</v>
      </c>
      <c r="G636" s="256" t="s">
        <v>2761</v>
      </c>
      <c r="H636" s="256" t="s">
        <v>2725</v>
      </c>
      <c r="I636" s="256" t="s">
        <v>5137</v>
      </c>
    </row>
    <row r="637" spans="1:9">
      <c r="A637" s="256" t="s">
        <v>5233</v>
      </c>
      <c r="B637" s="256" t="s">
        <v>5229</v>
      </c>
      <c r="C637" s="256" t="s">
        <v>5230</v>
      </c>
      <c r="D637" s="256" t="s">
        <v>97</v>
      </c>
      <c r="E637" s="433">
        <v>4001</v>
      </c>
      <c r="F637" s="256" t="s">
        <v>5231</v>
      </c>
      <c r="G637" s="256" t="s">
        <v>2761</v>
      </c>
      <c r="H637" s="256" t="s">
        <v>2762</v>
      </c>
      <c r="I637" s="256" t="s">
        <v>4410</v>
      </c>
    </row>
    <row r="638" spans="1:9">
      <c r="A638" s="256" t="s">
        <v>5234</v>
      </c>
      <c r="B638" s="256" t="s">
        <v>5235</v>
      </c>
      <c r="C638" s="256" t="s">
        <v>5236</v>
      </c>
      <c r="D638" s="256" t="s">
        <v>5237</v>
      </c>
      <c r="E638" s="433">
        <v>90026</v>
      </c>
      <c r="F638" s="256" t="s">
        <v>5238</v>
      </c>
      <c r="G638" s="256" t="s">
        <v>2761</v>
      </c>
      <c r="H638" s="256" t="s">
        <v>2762</v>
      </c>
      <c r="I638" s="256" t="s">
        <v>5239</v>
      </c>
    </row>
    <row r="639" spans="1:9">
      <c r="A639" s="256" t="s">
        <v>5240</v>
      </c>
      <c r="B639" s="256" t="s">
        <v>5241</v>
      </c>
      <c r="C639" s="256" t="s">
        <v>5242</v>
      </c>
      <c r="D639" s="256" t="s">
        <v>5237</v>
      </c>
      <c r="E639" s="433">
        <v>90026</v>
      </c>
      <c r="F639" s="256" t="s">
        <v>5243</v>
      </c>
      <c r="G639" s="256" t="s">
        <v>2724</v>
      </c>
      <c r="H639" s="256" t="s">
        <v>2762</v>
      </c>
      <c r="I639" s="256" t="s">
        <v>3689</v>
      </c>
    </row>
    <row r="640" spans="1:9">
      <c r="A640" s="256" t="s">
        <v>5244</v>
      </c>
      <c r="B640" s="256" t="s">
        <v>5241</v>
      </c>
      <c r="C640" s="256" t="s">
        <v>5242</v>
      </c>
      <c r="D640" s="256" t="s">
        <v>5237</v>
      </c>
      <c r="E640" s="433">
        <v>90026</v>
      </c>
      <c r="F640" s="256" t="s">
        <v>5243</v>
      </c>
      <c r="G640" s="256" t="s">
        <v>2761</v>
      </c>
      <c r="H640" s="256" t="s">
        <v>2812</v>
      </c>
      <c r="I640" s="256" t="s">
        <v>5245</v>
      </c>
    </row>
    <row r="641" spans="1:9">
      <c r="A641" s="256" t="s">
        <v>5246</v>
      </c>
      <c r="B641" s="256" t="s">
        <v>5241</v>
      </c>
      <c r="C641" s="256" t="s">
        <v>5242</v>
      </c>
      <c r="D641" s="256" t="s">
        <v>5237</v>
      </c>
      <c r="E641" s="433">
        <v>90026</v>
      </c>
      <c r="F641" s="256" t="s">
        <v>5243</v>
      </c>
      <c r="G641" s="256" t="s">
        <v>2761</v>
      </c>
      <c r="H641" s="256" t="s">
        <v>2725</v>
      </c>
      <c r="I641" s="256" t="s">
        <v>4965</v>
      </c>
    </row>
    <row r="642" spans="1:9">
      <c r="A642" s="256" t="s">
        <v>5247</v>
      </c>
      <c r="B642" s="256" t="s">
        <v>5241</v>
      </c>
      <c r="C642" s="256" t="s">
        <v>5242</v>
      </c>
      <c r="D642" s="256" t="s">
        <v>5237</v>
      </c>
      <c r="E642" s="433">
        <v>90026</v>
      </c>
      <c r="F642" s="256" t="s">
        <v>5243</v>
      </c>
      <c r="G642" s="256" t="s">
        <v>2724</v>
      </c>
      <c r="H642" s="256" t="s">
        <v>2994</v>
      </c>
      <c r="I642" s="256" t="s">
        <v>4016</v>
      </c>
    </row>
    <row r="643" spans="1:9">
      <c r="A643" s="256" t="s">
        <v>5246</v>
      </c>
      <c r="B643" s="256" t="s">
        <v>5241</v>
      </c>
      <c r="C643" s="256" t="s">
        <v>5242</v>
      </c>
      <c r="D643" s="256" t="s">
        <v>5237</v>
      </c>
      <c r="E643" s="433">
        <v>90026</v>
      </c>
      <c r="F643" s="256" t="s">
        <v>5243</v>
      </c>
      <c r="G643" s="256" t="s">
        <v>2724</v>
      </c>
      <c r="H643" s="256" t="s">
        <v>2725</v>
      </c>
      <c r="I643" s="256" t="s">
        <v>4016</v>
      </c>
    </row>
    <row r="644" spans="1:9">
      <c r="A644" s="256" t="s">
        <v>5248</v>
      </c>
      <c r="B644" s="256" t="s">
        <v>5249</v>
      </c>
      <c r="C644" s="256" t="s">
        <v>5250</v>
      </c>
      <c r="D644" s="256" t="s">
        <v>3065</v>
      </c>
      <c r="E644" s="433">
        <v>6633</v>
      </c>
      <c r="F644" s="256" t="s">
        <v>5251</v>
      </c>
      <c r="G644" s="256" t="s">
        <v>2732</v>
      </c>
      <c r="H644" s="256" t="s">
        <v>2733</v>
      </c>
      <c r="I644" s="256" t="s">
        <v>3520</v>
      </c>
    </row>
    <row r="645" spans="1:9">
      <c r="A645" s="256" t="s">
        <v>5252</v>
      </c>
      <c r="B645" s="256" t="s">
        <v>5249</v>
      </c>
      <c r="C645" s="256" t="s">
        <v>5250</v>
      </c>
      <c r="D645" s="256" t="s">
        <v>3065</v>
      </c>
      <c r="E645" s="433">
        <v>6633</v>
      </c>
      <c r="F645" s="256" t="s">
        <v>5251</v>
      </c>
      <c r="G645" s="256" t="s">
        <v>2936</v>
      </c>
      <c r="H645" s="256" t="s">
        <v>4186</v>
      </c>
      <c r="I645" s="256" t="s">
        <v>5253</v>
      </c>
    </row>
    <row r="646" spans="1:9">
      <c r="A646" s="256" t="s">
        <v>5254</v>
      </c>
      <c r="B646" s="256" t="s">
        <v>5249</v>
      </c>
      <c r="C646" s="256" t="s">
        <v>5250</v>
      </c>
      <c r="D646" s="256" t="s">
        <v>3065</v>
      </c>
      <c r="E646" s="433">
        <v>6633</v>
      </c>
      <c r="F646" s="256" t="s">
        <v>5251</v>
      </c>
      <c r="G646" s="256" t="s">
        <v>2936</v>
      </c>
      <c r="H646" s="256" t="s">
        <v>2937</v>
      </c>
      <c r="I646" s="256" t="s">
        <v>5255</v>
      </c>
    </row>
    <row r="647" spans="1:9">
      <c r="A647" s="256" t="s">
        <v>5256</v>
      </c>
      <c r="B647" s="256" t="s">
        <v>5249</v>
      </c>
      <c r="C647" s="256" t="s">
        <v>5250</v>
      </c>
      <c r="D647" s="256" t="s">
        <v>3065</v>
      </c>
      <c r="E647" s="433">
        <v>6633</v>
      </c>
      <c r="F647" s="256" t="s">
        <v>5251</v>
      </c>
      <c r="G647" s="256" t="s">
        <v>2780</v>
      </c>
      <c r="H647" s="256" t="s">
        <v>2781</v>
      </c>
      <c r="I647" s="256" t="s">
        <v>5257</v>
      </c>
    </row>
    <row r="648" spans="1:9">
      <c r="A648" s="256" t="s">
        <v>5258</v>
      </c>
      <c r="B648" s="256" t="s">
        <v>5249</v>
      </c>
      <c r="C648" s="256" t="s">
        <v>5250</v>
      </c>
      <c r="D648" s="256" t="s">
        <v>3065</v>
      </c>
      <c r="E648" s="433">
        <v>6633</v>
      </c>
      <c r="F648" s="256" t="s">
        <v>5251</v>
      </c>
      <c r="G648" s="256" t="s">
        <v>2732</v>
      </c>
      <c r="H648" s="256" t="s">
        <v>3196</v>
      </c>
      <c r="I648" s="256" t="s">
        <v>5253</v>
      </c>
    </row>
    <row r="649" spans="1:9">
      <c r="A649" s="256" t="s">
        <v>5259</v>
      </c>
      <c r="B649" s="256" t="s">
        <v>5249</v>
      </c>
      <c r="C649" s="256" t="s">
        <v>5250</v>
      </c>
      <c r="D649" s="256" t="s">
        <v>3065</v>
      </c>
      <c r="E649" s="433">
        <v>6633</v>
      </c>
      <c r="F649" s="256" t="s">
        <v>5251</v>
      </c>
      <c r="G649" s="256" t="s">
        <v>2780</v>
      </c>
      <c r="H649" s="256" t="s">
        <v>2847</v>
      </c>
      <c r="I649" s="256" t="s">
        <v>5260</v>
      </c>
    </row>
    <row r="650" spans="1:9">
      <c r="A650" s="256" t="s">
        <v>5261</v>
      </c>
      <c r="B650" s="256" t="s">
        <v>5262</v>
      </c>
      <c r="C650" s="256" t="s">
        <v>5263</v>
      </c>
      <c r="D650" s="256" t="s">
        <v>5264</v>
      </c>
      <c r="E650" s="433">
        <v>91904</v>
      </c>
      <c r="F650" s="256" t="s">
        <v>5265</v>
      </c>
      <c r="G650" s="256" t="s">
        <v>2824</v>
      </c>
      <c r="H650" s="256" t="s">
        <v>2762</v>
      </c>
      <c r="I650" s="256" t="s">
        <v>5266</v>
      </c>
    </row>
    <row r="651" spans="1:9">
      <c r="A651" s="256" t="s">
        <v>5267</v>
      </c>
      <c r="B651" s="256" t="s">
        <v>5262</v>
      </c>
      <c r="C651" s="256" t="s">
        <v>5263</v>
      </c>
      <c r="D651" s="256" t="s">
        <v>5264</v>
      </c>
      <c r="E651" s="433">
        <v>91904</v>
      </c>
      <c r="F651" s="256" t="s">
        <v>5265</v>
      </c>
      <c r="G651" s="256" t="s">
        <v>2732</v>
      </c>
      <c r="H651" s="256" t="s">
        <v>2733</v>
      </c>
      <c r="I651" s="256" t="s">
        <v>4392</v>
      </c>
    </row>
    <row r="652" spans="1:9">
      <c r="A652" s="256" t="s">
        <v>5268</v>
      </c>
      <c r="B652" s="256" t="s">
        <v>5269</v>
      </c>
      <c r="C652" s="256" t="s">
        <v>5270</v>
      </c>
      <c r="D652" s="256" t="s">
        <v>5271</v>
      </c>
      <c r="E652" s="433">
        <v>5921</v>
      </c>
      <c r="F652" s="256" t="s">
        <v>5272</v>
      </c>
      <c r="G652" s="256" t="s">
        <v>2732</v>
      </c>
      <c r="H652" s="256" t="s">
        <v>3196</v>
      </c>
      <c r="I652" s="256" t="s">
        <v>5273</v>
      </c>
    </row>
    <row r="653" spans="1:9">
      <c r="A653" s="256" t="s">
        <v>5274</v>
      </c>
      <c r="B653" s="256" t="s">
        <v>5269</v>
      </c>
      <c r="C653" s="256" t="s">
        <v>5270</v>
      </c>
      <c r="D653" s="256" t="s">
        <v>5271</v>
      </c>
      <c r="E653" s="433">
        <v>5921</v>
      </c>
      <c r="F653" s="256" t="s">
        <v>5272</v>
      </c>
      <c r="G653" s="256" t="s">
        <v>2780</v>
      </c>
      <c r="H653" s="256" t="s">
        <v>2781</v>
      </c>
      <c r="I653" s="256" t="s">
        <v>5273</v>
      </c>
    </row>
    <row r="654" spans="1:9">
      <c r="A654" s="256" t="s">
        <v>5275</v>
      </c>
      <c r="B654" s="256" t="s">
        <v>5269</v>
      </c>
      <c r="C654" s="256" t="s">
        <v>5270</v>
      </c>
      <c r="D654" s="256" t="s">
        <v>5271</v>
      </c>
      <c r="E654" s="433">
        <v>5921</v>
      </c>
      <c r="F654" s="256" t="s">
        <v>5272</v>
      </c>
      <c r="G654" s="256" t="s">
        <v>2732</v>
      </c>
      <c r="H654" s="256" t="s">
        <v>2733</v>
      </c>
      <c r="I654" s="256" t="s">
        <v>5276</v>
      </c>
    </row>
    <row r="655" spans="1:9">
      <c r="A655" s="256" t="s">
        <v>5277</v>
      </c>
      <c r="B655" s="256" t="s">
        <v>5269</v>
      </c>
      <c r="C655" s="256" t="s">
        <v>5270</v>
      </c>
      <c r="D655" s="256" t="s">
        <v>5271</v>
      </c>
      <c r="E655" s="433">
        <v>5921</v>
      </c>
      <c r="F655" s="256" t="s">
        <v>5272</v>
      </c>
      <c r="G655" s="256" t="s">
        <v>2780</v>
      </c>
      <c r="H655" s="256" t="s">
        <v>2847</v>
      </c>
      <c r="I655" s="256" t="s">
        <v>5276</v>
      </c>
    </row>
    <row r="656" spans="1:9">
      <c r="A656" s="256" t="s">
        <v>5278</v>
      </c>
      <c r="B656" s="256" t="s">
        <v>5279</v>
      </c>
      <c r="C656" s="256" t="s">
        <v>5280</v>
      </c>
      <c r="D656" s="256" t="s">
        <v>5271</v>
      </c>
      <c r="E656" s="433">
        <v>5921</v>
      </c>
      <c r="F656" s="256" t="s">
        <v>5272</v>
      </c>
      <c r="G656" s="256" t="s">
        <v>2724</v>
      </c>
      <c r="H656" s="256" t="s">
        <v>2762</v>
      </c>
      <c r="I656" s="256" t="s">
        <v>5281</v>
      </c>
    </row>
    <row r="657" spans="1:9">
      <c r="A657" s="256" t="s">
        <v>5282</v>
      </c>
      <c r="B657" s="256" t="s">
        <v>5283</v>
      </c>
      <c r="C657" s="256" t="s">
        <v>5284</v>
      </c>
      <c r="D657" s="256" t="s">
        <v>5271</v>
      </c>
      <c r="E657" s="433">
        <v>5921</v>
      </c>
      <c r="F657" s="256" t="s">
        <v>5272</v>
      </c>
      <c r="G657" s="256" t="s">
        <v>2732</v>
      </c>
      <c r="H657" s="256" t="s">
        <v>3196</v>
      </c>
      <c r="I657" s="256" t="s">
        <v>5285</v>
      </c>
    </row>
    <row r="658" spans="1:9">
      <c r="A658" s="256" t="s">
        <v>5286</v>
      </c>
      <c r="B658" s="256" t="s">
        <v>5287</v>
      </c>
      <c r="C658" s="256" t="s">
        <v>5288</v>
      </c>
      <c r="D658" s="256" t="s">
        <v>2982</v>
      </c>
      <c r="E658" s="433">
        <v>81104</v>
      </c>
      <c r="F658" s="256" t="s">
        <v>5289</v>
      </c>
      <c r="G658" s="256" t="s">
        <v>2761</v>
      </c>
      <c r="H658" s="256" t="s">
        <v>2762</v>
      </c>
      <c r="I658" s="256" t="s">
        <v>5290</v>
      </c>
    </row>
    <row r="659" spans="1:9">
      <c r="A659" s="256" t="s">
        <v>5291</v>
      </c>
      <c r="B659" s="256" t="s">
        <v>5292</v>
      </c>
      <c r="C659" s="256" t="s">
        <v>5293</v>
      </c>
      <c r="D659" s="256" t="s">
        <v>99</v>
      </c>
      <c r="E659" s="433">
        <v>94901</v>
      </c>
      <c r="F659" s="256" t="s">
        <v>5294</v>
      </c>
      <c r="G659" s="256" t="s">
        <v>3938</v>
      </c>
      <c r="H659" s="256" t="s">
        <v>2762</v>
      </c>
      <c r="I659" s="256" t="s">
        <v>5295</v>
      </c>
    </row>
    <row r="660" spans="1:9">
      <c r="A660" s="256" t="s">
        <v>5296</v>
      </c>
      <c r="B660" s="256" t="s">
        <v>5297</v>
      </c>
      <c r="C660" s="256" t="s">
        <v>5298</v>
      </c>
      <c r="D660" s="256" t="s">
        <v>5299</v>
      </c>
      <c r="E660" s="433">
        <v>91601</v>
      </c>
      <c r="F660" s="256" t="s">
        <v>5300</v>
      </c>
      <c r="G660" s="256" t="s">
        <v>2780</v>
      </c>
      <c r="H660" s="256" t="s">
        <v>2847</v>
      </c>
      <c r="I660" s="256" t="s">
        <v>5276</v>
      </c>
    </row>
    <row r="661" spans="1:9">
      <c r="A661" s="256" t="s">
        <v>5301</v>
      </c>
      <c r="B661" s="256" t="s">
        <v>5297</v>
      </c>
      <c r="C661" s="256" t="s">
        <v>5298</v>
      </c>
      <c r="D661" s="256" t="s">
        <v>5299</v>
      </c>
      <c r="E661" s="433">
        <v>91601</v>
      </c>
      <c r="F661" s="256" t="s">
        <v>5300</v>
      </c>
      <c r="G661" s="256" t="s">
        <v>2732</v>
      </c>
      <c r="H661" s="256" t="s">
        <v>2733</v>
      </c>
      <c r="I661" s="256" t="s">
        <v>5276</v>
      </c>
    </row>
    <row r="662" spans="1:9">
      <c r="A662" s="256" t="s">
        <v>5302</v>
      </c>
      <c r="B662" s="256" t="s">
        <v>5303</v>
      </c>
      <c r="C662" s="256" t="s">
        <v>5304</v>
      </c>
      <c r="D662" s="256" t="s">
        <v>5299</v>
      </c>
      <c r="E662" s="433">
        <v>91601</v>
      </c>
      <c r="F662" s="256" t="s">
        <v>5300</v>
      </c>
      <c r="G662" s="256" t="s">
        <v>2732</v>
      </c>
      <c r="H662" s="256" t="s">
        <v>2733</v>
      </c>
      <c r="I662" s="256" t="s">
        <v>5305</v>
      </c>
    </row>
    <row r="663" spans="1:9">
      <c r="A663" s="256" t="s">
        <v>5306</v>
      </c>
      <c r="B663" s="256" t="s">
        <v>5303</v>
      </c>
      <c r="C663" s="256" t="s">
        <v>5304</v>
      </c>
      <c r="D663" s="256" t="s">
        <v>5299</v>
      </c>
      <c r="E663" s="433">
        <v>91601</v>
      </c>
      <c r="F663" s="256" t="s">
        <v>5300</v>
      </c>
      <c r="G663" s="256" t="s">
        <v>2780</v>
      </c>
      <c r="H663" s="256" t="s">
        <v>2781</v>
      </c>
      <c r="I663" s="256" t="s">
        <v>5174</v>
      </c>
    </row>
    <row r="664" spans="1:9">
      <c r="A664" s="256" t="s">
        <v>5307</v>
      </c>
      <c r="B664" s="256" t="s">
        <v>5308</v>
      </c>
      <c r="C664" s="256" t="s">
        <v>5309</v>
      </c>
      <c r="D664" s="256" t="s">
        <v>99</v>
      </c>
      <c r="E664" s="433">
        <v>94901</v>
      </c>
      <c r="F664" s="256" t="s">
        <v>5310</v>
      </c>
      <c r="G664" s="256" t="s">
        <v>2732</v>
      </c>
      <c r="H664" s="256" t="s">
        <v>2733</v>
      </c>
      <c r="I664" s="256" t="s">
        <v>5311</v>
      </c>
    </row>
    <row r="665" spans="1:9">
      <c r="A665" s="256" t="s">
        <v>5312</v>
      </c>
      <c r="C665" s="256" t="s">
        <v>5313</v>
      </c>
      <c r="D665" s="256" t="s">
        <v>5314</v>
      </c>
      <c r="E665" s="433">
        <v>3803</v>
      </c>
      <c r="F665" s="256" t="s">
        <v>1763</v>
      </c>
      <c r="G665" s="256" t="s">
        <v>2732</v>
      </c>
      <c r="H665" s="256" t="s">
        <v>2733</v>
      </c>
      <c r="I665" s="256" t="s">
        <v>5315</v>
      </c>
    </row>
    <row r="666" spans="1:9">
      <c r="A666" s="256" t="s">
        <v>5316</v>
      </c>
      <c r="B666" s="256" t="s">
        <v>5317</v>
      </c>
      <c r="C666" s="256" t="s">
        <v>5318</v>
      </c>
      <c r="D666" s="256" t="s">
        <v>5319</v>
      </c>
      <c r="E666" s="433">
        <v>7501</v>
      </c>
      <c r="F666" s="256" t="s">
        <v>5320</v>
      </c>
      <c r="G666" s="256" t="s">
        <v>2724</v>
      </c>
      <c r="H666" s="256" t="s">
        <v>2725</v>
      </c>
      <c r="I666" s="256" t="s">
        <v>2797</v>
      </c>
    </row>
    <row r="667" spans="1:9">
      <c r="A667" s="256" t="s">
        <v>5321</v>
      </c>
      <c r="B667" s="256" t="s">
        <v>5322</v>
      </c>
      <c r="C667" s="256" t="s">
        <v>5323</v>
      </c>
      <c r="D667" s="256" t="s">
        <v>101</v>
      </c>
      <c r="E667" s="433">
        <v>97411</v>
      </c>
      <c r="F667" s="256" t="s">
        <v>5324</v>
      </c>
      <c r="G667" s="256" t="s">
        <v>2761</v>
      </c>
      <c r="H667" s="256" t="s">
        <v>2762</v>
      </c>
      <c r="I667" s="256" t="s">
        <v>5325</v>
      </c>
    </row>
    <row r="668" spans="1:9">
      <c r="A668" s="256" t="s">
        <v>5326</v>
      </c>
      <c r="C668" s="256" t="s">
        <v>5327</v>
      </c>
      <c r="D668" s="256" t="s">
        <v>5328</v>
      </c>
      <c r="E668" s="256" t="s">
        <v>5329</v>
      </c>
      <c r="F668" s="256" t="s">
        <v>5330</v>
      </c>
      <c r="G668" s="256" t="s">
        <v>2732</v>
      </c>
      <c r="H668" s="256" t="s">
        <v>2733</v>
      </c>
      <c r="I668" s="256" t="s">
        <v>5331</v>
      </c>
    </row>
    <row r="669" spans="1:9">
      <c r="A669" s="256" t="s">
        <v>5332</v>
      </c>
      <c r="B669" s="256" t="s">
        <v>5333</v>
      </c>
      <c r="C669" s="256" t="s">
        <v>5334</v>
      </c>
      <c r="D669" s="256" t="s">
        <v>91</v>
      </c>
      <c r="E669" s="433">
        <v>82103</v>
      </c>
      <c r="F669" s="256" t="s">
        <v>5335</v>
      </c>
      <c r="G669" s="256" t="s">
        <v>2732</v>
      </c>
      <c r="H669" s="256" t="s">
        <v>2733</v>
      </c>
      <c r="I669" s="256" t="s">
        <v>4768</v>
      </c>
    </row>
    <row r="670" spans="1:9">
      <c r="A670" s="256" t="s">
        <v>5336</v>
      </c>
      <c r="C670" s="256" t="s">
        <v>5337</v>
      </c>
      <c r="D670" s="256" t="s">
        <v>5338</v>
      </c>
      <c r="E670" s="433">
        <v>14000</v>
      </c>
      <c r="F670" s="256" t="s">
        <v>5339</v>
      </c>
      <c r="G670" s="256" t="s">
        <v>2732</v>
      </c>
      <c r="H670" s="256" t="s">
        <v>3196</v>
      </c>
      <c r="I670" s="256" t="s">
        <v>5340</v>
      </c>
    </row>
    <row r="671" spans="1:9">
      <c r="A671" s="256" t="s">
        <v>5341</v>
      </c>
      <c r="B671" s="256" t="s">
        <v>5342</v>
      </c>
      <c r="C671" s="256" t="s">
        <v>5343</v>
      </c>
      <c r="D671" s="256" t="s">
        <v>4742</v>
      </c>
      <c r="E671" s="433">
        <v>90701</v>
      </c>
      <c r="F671" s="256" t="s">
        <v>5344</v>
      </c>
      <c r="G671" s="256" t="s">
        <v>2732</v>
      </c>
      <c r="H671" s="256" t="s">
        <v>2733</v>
      </c>
      <c r="I671" s="256" t="s">
        <v>5345</v>
      </c>
    </row>
    <row r="672" spans="1:9">
      <c r="A672" s="256" t="s">
        <v>5346</v>
      </c>
      <c r="B672" s="256" t="s">
        <v>5347</v>
      </c>
      <c r="C672" s="256" t="s">
        <v>5348</v>
      </c>
      <c r="D672" s="256" t="s">
        <v>5349</v>
      </c>
      <c r="E672" s="433">
        <v>9422</v>
      </c>
      <c r="F672" s="256" t="s">
        <v>5350</v>
      </c>
      <c r="G672" s="256" t="s">
        <v>2732</v>
      </c>
      <c r="H672" s="256" t="s">
        <v>2733</v>
      </c>
      <c r="I672" s="256" t="s">
        <v>5351</v>
      </c>
    </row>
    <row r="673" spans="1:9">
      <c r="A673" s="256" t="s">
        <v>5352</v>
      </c>
      <c r="B673" s="256" t="s">
        <v>5353</v>
      </c>
      <c r="C673" s="256" t="s">
        <v>5354</v>
      </c>
      <c r="D673" s="256" t="s">
        <v>91</v>
      </c>
      <c r="E673" s="433">
        <v>81102</v>
      </c>
      <c r="F673" s="256" t="s">
        <v>5355</v>
      </c>
      <c r="G673" s="256" t="s">
        <v>2732</v>
      </c>
      <c r="H673" s="256" t="s">
        <v>2733</v>
      </c>
      <c r="I673" s="256" t="s">
        <v>5356</v>
      </c>
    </row>
    <row r="674" spans="1:9">
      <c r="A674" s="256" t="s">
        <v>5357</v>
      </c>
      <c r="B674" s="256" t="s">
        <v>5358</v>
      </c>
      <c r="C674" s="256" t="s">
        <v>5359</v>
      </c>
      <c r="D674" s="256" t="s">
        <v>91</v>
      </c>
      <c r="E674" s="433">
        <v>81104</v>
      </c>
      <c r="F674" s="256" t="s">
        <v>5360</v>
      </c>
      <c r="G674" s="256" t="s">
        <v>2732</v>
      </c>
      <c r="H674" s="256" t="s">
        <v>2733</v>
      </c>
      <c r="I674" s="256" t="s">
        <v>5361</v>
      </c>
    </row>
    <row r="675" spans="1:9">
      <c r="A675" s="256" t="s">
        <v>5362</v>
      </c>
      <c r="B675" s="256" t="s">
        <v>5358</v>
      </c>
      <c r="C675" s="256" t="s">
        <v>5359</v>
      </c>
      <c r="D675" s="256" t="s">
        <v>91</v>
      </c>
      <c r="E675" s="433">
        <v>81104</v>
      </c>
      <c r="F675" s="256" t="s">
        <v>5360</v>
      </c>
      <c r="G675" s="256" t="s">
        <v>2780</v>
      </c>
      <c r="H675" s="256" t="s">
        <v>2847</v>
      </c>
      <c r="I675" s="256" t="s">
        <v>5363</v>
      </c>
    </row>
    <row r="676" spans="1:9">
      <c r="A676" s="256" t="s">
        <v>5364</v>
      </c>
      <c r="B676" s="256" t="s">
        <v>5365</v>
      </c>
      <c r="C676" s="256" t="s">
        <v>5366</v>
      </c>
      <c r="D676" s="256" t="s">
        <v>500</v>
      </c>
      <c r="E676" s="433">
        <v>93401</v>
      </c>
      <c r="F676" s="256" t="s">
        <v>5367</v>
      </c>
      <c r="G676" s="256" t="s">
        <v>2724</v>
      </c>
      <c r="H676" s="256" t="s">
        <v>2762</v>
      </c>
      <c r="I676" s="256" t="s">
        <v>5368</v>
      </c>
    </row>
    <row r="677" spans="1:9">
      <c r="A677" s="256" t="s">
        <v>5369</v>
      </c>
      <c r="B677" s="256" t="s">
        <v>5370</v>
      </c>
      <c r="C677" s="256" t="s">
        <v>5371</v>
      </c>
      <c r="D677" s="256" t="s">
        <v>91</v>
      </c>
      <c r="E677" s="433">
        <v>84102</v>
      </c>
      <c r="F677" s="256" t="s">
        <v>5372</v>
      </c>
      <c r="G677" s="256" t="s">
        <v>2732</v>
      </c>
      <c r="H677" s="256" t="s">
        <v>2733</v>
      </c>
      <c r="I677" s="256" t="s">
        <v>5373</v>
      </c>
    </row>
    <row r="678" spans="1:9">
      <c r="A678" s="256" t="s">
        <v>5374</v>
      </c>
      <c r="B678" s="256" t="s">
        <v>5375</v>
      </c>
      <c r="C678" s="256" t="s">
        <v>5376</v>
      </c>
      <c r="D678" s="256" t="s">
        <v>91</v>
      </c>
      <c r="E678" s="433">
        <v>82106</v>
      </c>
      <c r="F678" s="256" t="s">
        <v>5377</v>
      </c>
      <c r="G678" s="256" t="s">
        <v>2732</v>
      </c>
      <c r="H678" s="256" t="s">
        <v>2733</v>
      </c>
      <c r="I678" s="256" t="s">
        <v>4334</v>
      </c>
    </row>
    <row r="679" spans="1:9">
      <c r="A679" s="256" t="s">
        <v>5378</v>
      </c>
      <c r="B679" s="256" t="s">
        <v>5379</v>
      </c>
      <c r="C679" s="256" t="s">
        <v>5380</v>
      </c>
      <c r="D679" s="256" t="s">
        <v>91</v>
      </c>
      <c r="E679" s="433">
        <v>83151</v>
      </c>
      <c r="F679" s="256" t="s">
        <v>3142</v>
      </c>
      <c r="G679" s="256" t="s">
        <v>2732</v>
      </c>
      <c r="H679" s="256" t="s">
        <v>2733</v>
      </c>
      <c r="I679" s="256" t="s">
        <v>4541</v>
      </c>
    </row>
    <row r="680" spans="1:9">
      <c r="A680" s="256" t="s">
        <v>5381</v>
      </c>
      <c r="B680" s="256" t="s">
        <v>5382</v>
      </c>
      <c r="C680" s="256" t="s">
        <v>5383</v>
      </c>
      <c r="D680" s="256" t="s">
        <v>5384</v>
      </c>
      <c r="E680" s="433">
        <v>19821</v>
      </c>
      <c r="F680" s="256" t="s">
        <v>5385</v>
      </c>
      <c r="G680" s="256" t="s">
        <v>2724</v>
      </c>
      <c r="H680" s="256" t="s">
        <v>2762</v>
      </c>
      <c r="I680" s="256" t="s">
        <v>5386</v>
      </c>
    </row>
    <row r="681" spans="1:9">
      <c r="A681" s="256" t="s">
        <v>5381</v>
      </c>
      <c r="B681" s="256" t="s">
        <v>5382</v>
      </c>
      <c r="C681" s="256" t="s">
        <v>5383</v>
      </c>
      <c r="D681" s="256" t="s">
        <v>5384</v>
      </c>
      <c r="E681" s="433">
        <v>19821</v>
      </c>
      <c r="F681" s="256" t="s">
        <v>5385</v>
      </c>
      <c r="G681" s="256" t="s">
        <v>2761</v>
      </c>
      <c r="H681" s="256" t="s">
        <v>2762</v>
      </c>
      <c r="I681" s="256" t="s">
        <v>5386</v>
      </c>
    </row>
    <row r="682" spans="1:9">
      <c r="A682" s="256" t="s">
        <v>5387</v>
      </c>
      <c r="B682" s="256" t="s">
        <v>5388</v>
      </c>
      <c r="C682" s="256" t="s">
        <v>5389</v>
      </c>
      <c r="D682" s="256" t="s">
        <v>101</v>
      </c>
      <c r="E682" s="433">
        <v>97401</v>
      </c>
      <c r="F682" s="256" t="s">
        <v>5390</v>
      </c>
      <c r="G682" s="256" t="s">
        <v>2732</v>
      </c>
      <c r="H682" s="256" t="s">
        <v>2733</v>
      </c>
      <c r="I682" s="256" t="s">
        <v>5391</v>
      </c>
    </row>
    <row r="683" spans="1:9">
      <c r="A683" s="256" t="s">
        <v>5392</v>
      </c>
      <c r="B683" s="256" t="s">
        <v>5393</v>
      </c>
      <c r="C683" s="256" t="s">
        <v>5394</v>
      </c>
      <c r="D683" s="256" t="s">
        <v>96</v>
      </c>
      <c r="E683" s="433">
        <v>91748</v>
      </c>
      <c r="F683" s="256" t="s">
        <v>5395</v>
      </c>
      <c r="G683" s="256" t="s">
        <v>2732</v>
      </c>
      <c r="H683" s="256" t="s">
        <v>2733</v>
      </c>
      <c r="I683" s="256" t="s">
        <v>5396</v>
      </c>
    </row>
    <row r="684" spans="1:9">
      <c r="A684" s="256" t="s">
        <v>5397</v>
      </c>
      <c r="B684" s="256" t="s">
        <v>5393</v>
      </c>
      <c r="C684" s="256" t="s">
        <v>5394</v>
      </c>
      <c r="D684" s="256" t="s">
        <v>96</v>
      </c>
      <c r="E684" s="433">
        <v>91748</v>
      </c>
      <c r="F684" s="256" t="s">
        <v>5395</v>
      </c>
      <c r="G684" s="256" t="s">
        <v>2780</v>
      </c>
      <c r="H684" s="256" t="s">
        <v>2847</v>
      </c>
      <c r="I684" s="256" t="s">
        <v>5396</v>
      </c>
    </row>
    <row r="685" spans="1:9">
      <c r="A685" s="256" t="s">
        <v>5398</v>
      </c>
      <c r="B685" s="256" t="s">
        <v>5399</v>
      </c>
      <c r="C685" s="256" t="s">
        <v>5400</v>
      </c>
      <c r="D685" s="256" t="s">
        <v>98</v>
      </c>
      <c r="E685" s="433">
        <v>8001</v>
      </c>
      <c r="F685" s="256" t="s">
        <v>5401</v>
      </c>
      <c r="G685" s="256" t="s">
        <v>2824</v>
      </c>
      <c r="H685" s="256" t="s">
        <v>2725</v>
      </c>
      <c r="I685" s="256" t="s">
        <v>4016</v>
      </c>
    </row>
    <row r="686" spans="1:9">
      <c r="A686" s="256" t="s">
        <v>5402</v>
      </c>
      <c r="B686" s="256" t="s">
        <v>5399</v>
      </c>
      <c r="C686" s="256" t="s">
        <v>5400</v>
      </c>
      <c r="D686" s="256" t="s">
        <v>98</v>
      </c>
      <c r="E686" s="433">
        <v>8001</v>
      </c>
      <c r="F686" s="256" t="s">
        <v>5401</v>
      </c>
      <c r="G686" s="256" t="s">
        <v>2732</v>
      </c>
      <c r="H686" s="256" t="s">
        <v>2733</v>
      </c>
      <c r="I686" s="256" t="s">
        <v>5403</v>
      </c>
    </row>
    <row r="687" spans="1:9">
      <c r="A687" s="256" t="s">
        <v>5404</v>
      </c>
      <c r="B687" s="256" t="s">
        <v>5405</v>
      </c>
      <c r="C687" s="256" t="s">
        <v>5406</v>
      </c>
      <c r="D687" s="256" t="s">
        <v>91</v>
      </c>
      <c r="E687" s="433">
        <v>83103</v>
      </c>
      <c r="F687" s="256" t="s">
        <v>5407</v>
      </c>
      <c r="G687" s="256" t="s">
        <v>2761</v>
      </c>
      <c r="H687" s="256" t="s">
        <v>2762</v>
      </c>
      <c r="I687" s="256" t="s">
        <v>5408</v>
      </c>
    </row>
    <row r="688" spans="1:9">
      <c r="A688" s="256" t="s">
        <v>5409</v>
      </c>
      <c r="B688" s="256" t="s">
        <v>5410</v>
      </c>
      <c r="C688" s="256" t="s">
        <v>5411</v>
      </c>
      <c r="D688" s="256" t="s">
        <v>508</v>
      </c>
      <c r="E688" s="433">
        <v>94501</v>
      </c>
      <c r="F688" s="256" t="s">
        <v>5412</v>
      </c>
      <c r="G688" s="256" t="s">
        <v>2780</v>
      </c>
      <c r="H688" s="256" t="s">
        <v>2781</v>
      </c>
      <c r="I688" s="256" t="s">
        <v>5413</v>
      </c>
    </row>
    <row r="689" spans="1:9">
      <c r="A689" s="256" t="s">
        <v>5414</v>
      </c>
      <c r="B689" s="256" t="s">
        <v>5410</v>
      </c>
      <c r="C689" s="256" t="s">
        <v>5411</v>
      </c>
      <c r="D689" s="256" t="s">
        <v>508</v>
      </c>
      <c r="E689" s="433">
        <v>94501</v>
      </c>
      <c r="F689" s="256" t="s">
        <v>5412</v>
      </c>
      <c r="G689" s="256" t="s">
        <v>2732</v>
      </c>
      <c r="H689" s="256" t="s">
        <v>2733</v>
      </c>
      <c r="I689" s="256" t="s">
        <v>5413</v>
      </c>
    </row>
    <row r="690" spans="1:9">
      <c r="A690" s="256" t="s">
        <v>5415</v>
      </c>
      <c r="B690" s="256" t="s">
        <v>5410</v>
      </c>
      <c r="C690" s="256" t="s">
        <v>5411</v>
      </c>
      <c r="D690" s="256" t="s">
        <v>508</v>
      </c>
      <c r="E690" s="433">
        <v>94501</v>
      </c>
      <c r="F690" s="256" t="s">
        <v>5412</v>
      </c>
      <c r="G690" s="256" t="s">
        <v>2780</v>
      </c>
      <c r="H690" s="256" t="s">
        <v>2847</v>
      </c>
      <c r="I690" s="256" t="s">
        <v>5413</v>
      </c>
    </row>
    <row r="691" spans="1:9">
      <c r="A691" s="256" t="s">
        <v>5416</v>
      </c>
      <c r="C691" s="256" t="s">
        <v>5417</v>
      </c>
      <c r="D691" s="256" t="s">
        <v>5418</v>
      </c>
      <c r="E691" s="433">
        <v>69316</v>
      </c>
      <c r="F691" s="256" t="s">
        <v>5419</v>
      </c>
      <c r="G691" s="256" t="s">
        <v>2732</v>
      </c>
      <c r="H691" s="256" t="s">
        <v>2733</v>
      </c>
      <c r="I691" s="256" t="s">
        <v>5420</v>
      </c>
    </row>
    <row r="692" spans="1:9">
      <c r="A692" s="256" t="s">
        <v>5421</v>
      </c>
      <c r="B692" s="256" t="s">
        <v>5422</v>
      </c>
      <c r="C692" s="256" t="s">
        <v>5423</v>
      </c>
      <c r="D692" s="256" t="s">
        <v>91</v>
      </c>
      <c r="E692" s="433">
        <v>82109</v>
      </c>
      <c r="F692" s="256" t="s">
        <v>5424</v>
      </c>
      <c r="G692" s="256" t="s">
        <v>2732</v>
      </c>
      <c r="H692" s="256" t="s">
        <v>3196</v>
      </c>
      <c r="I692" s="256" t="s">
        <v>5253</v>
      </c>
    </row>
    <row r="693" spans="1:9">
      <c r="A693" s="256" t="s">
        <v>5425</v>
      </c>
      <c r="B693" s="256" t="s">
        <v>5422</v>
      </c>
      <c r="C693" s="256" t="s">
        <v>5423</v>
      </c>
      <c r="D693" s="256" t="s">
        <v>91</v>
      </c>
      <c r="E693" s="433">
        <v>82109</v>
      </c>
      <c r="F693" s="256" t="s">
        <v>5424</v>
      </c>
      <c r="G693" s="256" t="s">
        <v>2732</v>
      </c>
      <c r="H693" s="256" t="s">
        <v>2733</v>
      </c>
      <c r="I693" s="256" t="s">
        <v>5426</v>
      </c>
    </row>
    <row r="694" spans="1:9">
      <c r="A694" s="256" t="s">
        <v>5427</v>
      </c>
      <c r="B694" s="256" t="s">
        <v>5422</v>
      </c>
      <c r="C694" s="256" t="s">
        <v>5423</v>
      </c>
      <c r="D694" s="256" t="s">
        <v>91</v>
      </c>
      <c r="E694" s="433">
        <v>82109</v>
      </c>
      <c r="F694" s="256" t="s">
        <v>5424</v>
      </c>
      <c r="G694" s="256" t="s">
        <v>2780</v>
      </c>
      <c r="H694" s="256" t="s">
        <v>2781</v>
      </c>
      <c r="I694" s="256" t="s">
        <v>5253</v>
      </c>
    </row>
    <row r="695" spans="1:9">
      <c r="A695" s="256" t="s">
        <v>5428</v>
      </c>
      <c r="B695" s="256" t="s">
        <v>5429</v>
      </c>
      <c r="C695" s="256" t="s">
        <v>5430</v>
      </c>
      <c r="D695" s="256" t="s">
        <v>5431</v>
      </c>
      <c r="E695" s="433">
        <v>1332</v>
      </c>
      <c r="F695" s="256" t="s">
        <v>5432</v>
      </c>
      <c r="G695" s="256" t="s">
        <v>2761</v>
      </c>
      <c r="H695" s="256" t="s">
        <v>2762</v>
      </c>
      <c r="I695" s="256" t="s">
        <v>5433</v>
      </c>
    </row>
    <row r="696" spans="1:9">
      <c r="A696" s="256" t="s">
        <v>5434</v>
      </c>
      <c r="C696" s="256" t="s">
        <v>5435</v>
      </c>
      <c r="D696" s="256" t="s">
        <v>3524</v>
      </c>
      <c r="E696" s="433">
        <v>1090</v>
      </c>
      <c r="F696" s="256" t="s">
        <v>5436</v>
      </c>
      <c r="G696" s="256" t="s">
        <v>2936</v>
      </c>
      <c r="H696" s="256" t="s">
        <v>2937</v>
      </c>
      <c r="I696" s="256" t="s">
        <v>5437</v>
      </c>
    </row>
    <row r="697" spans="1:9">
      <c r="A697" s="256" t="s">
        <v>5438</v>
      </c>
      <c r="B697" s="256" t="s">
        <v>5439</v>
      </c>
      <c r="C697" s="256" t="s">
        <v>5440</v>
      </c>
      <c r="D697" s="256" t="s">
        <v>5441</v>
      </c>
      <c r="E697" s="433">
        <v>97613</v>
      </c>
      <c r="F697" s="256" t="s">
        <v>5442</v>
      </c>
      <c r="G697" s="256" t="s">
        <v>2780</v>
      </c>
      <c r="H697" s="256" t="s">
        <v>2781</v>
      </c>
      <c r="I697" s="256" t="s">
        <v>5443</v>
      </c>
    </row>
    <row r="698" spans="1:9">
      <c r="A698" s="256" t="s">
        <v>5444</v>
      </c>
      <c r="B698" s="256" t="s">
        <v>5439</v>
      </c>
      <c r="C698" s="256" t="s">
        <v>5440</v>
      </c>
      <c r="D698" s="256" t="s">
        <v>5441</v>
      </c>
      <c r="E698" s="433">
        <v>97613</v>
      </c>
      <c r="F698" s="256" t="s">
        <v>5442</v>
      </c>
      <c r="G698" s="256" t="s">
        <v>2780</v>
      </c>
      <c r="H698" s="256" t="s">
        <v>2847</v>
      </c>
      <c r="I698" s="256" t="s">
        <v>5386</v>
      </c>
    </row>
    <row r="699" spans="1:9">
      <c r="A699" s="256" t="s">
        <v>5445</v>
      </c>
      <c r="B699" s="256" t="s">
        <v>5446</v>
      </c>
      <c r="C699" s="256" t="s">
        <v>5447</v>
      </c>
      <c r="D699" s="256" t="s">
        <v>559</v>
      </c>
      <c r="E699" s="433">
        <v>95801</v>
      </c>
      <c r="F699" s="256" t="s">
        <v>5448</v>
      </c>
      <c r="G699" s="256" t="s">
        <v>2761</v>
      </c>
      <c r="H699" s="256" t="s">
        <v>2762</v>
      </c>
      <c r="I699" s="256" t="s">
        <v>5449</v>
      </c>
    </row>
    <row r="700" spans="1:9">
      <c r="A700" s="256" t="s">
        <v>5450</v>
      </c>
      <c r="B700" s="256" t="s">
        <v>5451</v>
      </c>
      <c r="C700" s="256" t="s">
        <v>5452</v>
      </c>
      <c r="D700" s="256" t="s">
        <v>5453</v>
      </c>
      <c r="E700" s="433">
        <v>2951</v>
      </c>
      <c r="F700" s="256" t="s">
        <v>5454</v>
      </c>
      <c r="G700" s="256" t="s">
        <v>2724</v>
      </c>
      <c r="H700" s="256" t="s">
        <v>2835</v>
      </c>
      <c r="I700" s="256" t="s">
        <v>5455</v>
      </c>
    </row>
    <row r="701" spans="1:9">
      <c r="A701" s="256" t="s">
        <v>5456</v>
      </c>
      <c r="B701" s="256" t="s">
        <v>5457</v>
      </c>
      <c r="C701" s="256" t="s">
        <v>5458</v>
      </c>
      <c r="D701" s="256" t="s">
        <v>5459</v>
      </c>
      <c r="E701" s="433">
        <v>96212</v>
      </c>
      <c r="F701" s="256" t="s">
        <v>5460</v>
      </c>
      <c r="G701" s="256" t="s">
        <v>2724</v>
      </c>
      <c r="H701" s="256" t="s">
        <v>2835</v>
      </c>
      <c r="I701" s="256" t="s">
        <v>5461</v>
      </c>
    </row>
    <row r="702" spans="1:9">
      <c r="A702" s="256" t="s">
        <v>5462</v>
      </c>
      <c r="B702" s="256" t="s">
        <v>5463</v>
      </c>
      <c r="C702" s="256" t="s">
        <v>5464</v>
      </c>
      <c r="D702" s="256" t="s">
        <v>5465</v>
      </c>
      <c r="E702" s="433">
        <v>110000</v>
      </c>
      <c r="F702" s="256" t="s">
        <v>5466</v>
      </c>
      <c r="G702" s="256" t="s">
        <v>2780</v>
      </c>
      <c r="H702" s="256" t="s">
        <v>2847</v>
      </c>
      <c r="I702" s="256" t="s">
        <v>5467</v>
      </c>
    </row>
    <row r="703" spans="1:9">
      <c r="A703" s="256" t="s">
        <v>5468</v>
      </c>
      <c r="B703" s="256" t="s">
        <v>5463</v>
      </c>
      <c r="C703" s="256" t="s">
        <v>5464</v>
      </c>
      <c r="D703" s="256" t="s">
        <v>5465</v>
      </c>
      <c r="E703" s="433">
        <v>110000</v>
      </c>
      <c r="F703" s="256" t="s">
        <v>5466</v>
      </c>
      <c r="G703" s="256" t="s">
        <v>2732</v>
      </c>
      <c r="H703" s="256" t="s">
        <v>2733</v>
      </c>
      <c r="I703" s="256" t="s">
        <v>5467</v>
      </c>
    </row>
    <row r="704" spans="1:9">
      <c r="A704" s="256" t="s">
        <v>5469</v>
      </c>
      <c r="B704" s="256" t="s">
        <v>5470</v>
      </c>
      <c r="C704" s="256" t="s">
        <v>5471</v>
      </c>
      <c r="D704" s="256" t="s">
        <v>2982</v>
      </c>
      <c r="E704" s="433">
        <v>81101</v>
      </c>
      <c r="F704" s="256" t="s">
        <v>5214</v>
      </c>
      <c r="G704" s="256" t="s">
        <v>2732</v>
      </c>
      <c r="H704" s="256" t="s">
        <v>2733</v>
      </c>
      <c r="I704" s="256" t="s">
        <v>3553</v>
      </c>
    </row>
    <row r="705" spans="1:9">
      <c r="A705" s="256" t="s">
        <v>5472</v>
      </c>
      <c r="B705" s="256" t="s">
        <v>5473</v>
      </c>
      <c r="C705" s="256" t="s">
        <v>5474</v>
      </c>
      <c r="D705" s="256" t="s">
        <v>609</v>
      </c>
      <c r="E705" s="433">
        <v>96001</v>
      </c>
      <c r="F705" s="256" t="s">
        <v>5475</v>
      </c>
      <c r="G705" s="256" t="s">
        <v>2732</v>
      </c>
      <c r="H705" s="256" t="s">
        <v>2733</v>
      </c>
      <c r="I705" s="256" t="s">
        <v>5476</v>
      </c>
    </row>
    <row r="706" spans="1:9">
      <c r="A706" s="256" t="s">
        <v>5477</v>
      </c>
      <c r="B706" s="256" t="s">
        <v>5473</v>
      </c>
      <c r="C706" s="256" t="s">
        <v>5474</v>
      </c>
      <c r="D706" s="256" t="s">
        <v>609</v>
      </c>
      <c r="E706" s="433">
        <v>96001</v>
      </c>
      <c r="F706" s="256" t="s">
        <v>5475</v>
      </c>
      <c r="G706" s="256" t="s">
        <v>2780</v>
      </c>
      <c r="H706" s="256" t="s">
        <v>2781</v>
      </c>
      <c r="I706" s="256" t="s">
        <v>5476</v>
      </c>
    </row>
    <row r="707" spans="1:9">
      <c r="A707" s="256" t="s">
        <v>5478</v>
      </c>
      <c r="B707" s="256" t="s">
        <v>5473</v>
      </c>
      <c r="C707" s="256" t="s">
        <v>5474</v>
      </c>
      <c r="D707" s="256" t="s">
        <v>609</v>
      </c>
      <c r="E707" s="433">
        <v>96001</v>
      </c>
      <c r="F707" s="256" t="s">
        <v>5475</v>
      </c>
      <c r="G707" s="256" t="s">
        <v>2732</v>
      </c>
      <c r="H707" s="256" t="s">
        <v>3196</v>
      </c>
      <c r="I707" s="256" t="s">
        <v>5479</v>
      </c>
    </row>
    <row r="708" spans="1:9">
      <c r="A708" s="256" t="s">
        <v>5480</v>
      </c>
      <c r="B708" s="256" t="s">
        <v>5481</v>
      </c>
      <c r="C708" s="256" t="s">
        <v>5482</v>
      </c>
      <c r="D708" s="256" t="s">
        <v>2888</v>
      </c>
      <c r="E708" s="433">
        <v>2001</v>
      </c>
      <c r="F708" s="256" t="s">
        <v>5483</v>
      </c>
      <c r="G708" s="256" t="s">
        <v>2824</v>
      </c>
      <c r="H708" s="256" t="s">
        <v>2725</v>
      </c>
      <c r="I708" s="256" t="s">
        <v>3996</v>
      </c>
    </row>
    <row r="709" spans="1:9">
      <c r="A709" s="256" t="s">
        <v>5484</v>
      </c>
      <c r="B709" s="256" t="s">
        <v>5485</v>
      </c>
      <c r="C709" s="256" t="s">
        <v>5486</v>
      </c>
      <c r="D709" s="256" t="s">
        <v>2888</v>
      </c>
      <c r="E709" s="433">
        <v>2001</v>
      </c>
      <c r="F709" s="256" t="s">
        <v>5487</v>
      </c>
      <c r="G709" s="256" t="s">
        <v>2824</v>
      </c>
      <c r="H709" s="256" t="s">
        <v>2725</v>
      </c>
      <c r="I709" s="256" t="s">
        <v>5488</v>
      </c>
    </row>
    <row r="710" spans="1:9">
      <c r="A710" s="256" t="s">
        <v>5489</v>
      </c>
      <c r="B710" s="256" t="s">
        <v>5490</v>
      </c>
      <c r="C710" s="256" t="s">
        <v>5491</v>
      </c>
      <c r="D710" s="256" t="s">
        <v>5492</v>
      </c>
      <c r="E710" s="433">
        <v>97901</v>
      </c>
      <c r="F710" s="256" t="s">
        <v>5493</v>
      </c>
      <c r="G710" s="256" t="s">
        <v>3938</v>
      </c>
      <c r="H710" s="256" t="s">
        <v>2812</v>
      </c>
      <c r="I710" s="256" t="s">
        <v>5494</v>
      </c>
    </row>
    <row r="711" spans="1:9">
      <c r="A711" s="256" t="s">
        <v>5495</v>
      </c>
      <c r="B711" s="256" t="s">
        <v>5496</v>
      </c>
      <c r="C711" s="256" t="s">
        <v>5497</v>
      </c>
      <c r="D711" s="256" t="s">
        <v>5498</v>
      </c>
      <c r="E711" s="433">
        <v>82108</v>
      </c>
      <c r="F711" s="256" t="s">
        <v>5499</v>
      </c>
      <c r="G711" s="256" t="s">
        <v>2794</v>
      </c>
      <c r="H711" s="256" t="s">
        <v>2762</v>
      </c>
      <c r="I711" s="256" t="s">
        <v>5500</v>
      </c>
    </row>
    <row r="712" spans="1:9">
      <c r="A712" s="256" t="s">
        <v>5501</v>
      </c>
      <c r="B712" s="256" t="s">
        <v>5502</v>
      </c>
      <c r="C712" s="256" t="s">
        <v>5503</v>
      </c>
      <c r="D712" s="256" t="s">
        <v>5504</v>
      </c>
      <c r="E712" s="433">
        <v>1342</v>
      </c>
      <c r="F712" s="256" t="s">
        <v>5505</v>
      </c>
      <c r="G712" s="256" t="s">
        <v>2761</v>
      </c>
      <c r="H712" s="256" t="s">
        <v>2725</v>
      </c>
      <c r="I712" s="256" t="s">
        <v>2973</v>
      </c>
    </row>
    <row r="713" spans="1:9">
      <c r="A713" s="256" t="s">
        <v>5506</v>
      </c>
      <c r="B713" s="256" t="s">
        <v>5507</v>
      </c>
      <c r="C713" s="256" t="s">
        <v>5508</v>
      </c>
      <c r="D713" s="256" t="s">
        <v>5509</v>
      </c>
      <c r="E713" s="433">
        <v>96301</v>
      </c>
      <c r="F713" s="256" t="s">
        <v>5510</v>
      </c>
      <c r="G713" s="256" t="s">
        <v>2732</v>
      </c>
      <c r="H713" s="256" t="s">
        <v>2733</v>
      </c>
      <c r="I713" s="256" t="s">
        <v>5511</v>
      </c>
    </row>
    <row r="714" spans="1:9">
      <c r="A714" s="256" t="s">
        <v>5512</v>
      </c>
      <c r="B714" s="256" t="s">
        <v>5513</v>
      </c>
      <c r="C714" s="256" t="s">
        <v>5514</v>
      </c>
      <c r="D714" s="256" t="s">
        <v>99</v>
      </c>
      <c r="E714" s="433">
        <v>94901</v>
      </c>
      <c r="F714" s="256" t="s">
        <v>5515</v>
      </c>
      <c r="G714" s="256" t="s">
        <v>2732</v>
      </c>
      <c r="H714" s="256" t="s">
        <v>2733</v>
      </c>
      <c r="I714" s="256" t="s">
        <v>5516</v>
      </c>
    </row>
    <row r="715" spans="1:9">
      <c r="A715" s="256" t="s">
        <v>5517</v>
      </c>
      <c r="B715" s="256" t="s">
        <v>5518</v>
      </c>
      <c r="C715" s="256" t="s">
        <v>5519</v>
      </c>
      <c r="D715" s="256" t="s">
        <v>93</v>
      </c>
      <c r="E715" s="433">
        <v>1083</v>
      </c>
      <c r="F715" s="256" t="s">
        <v>5520</v>
      </c>
      <c r="G715" s="256" t="s">
        <v>2732</v>
      </c>
      <c r="H715" s="256" t="s">
        <v>2733</v>
      </c>
      <c r="I715" s="256" t="s">
        <v>3323</v>
      </c>
    </row>
    <row r="716" spans="1:9">
      <c r="A716" s="256" t="s">
        <v>5521</v>
      </c>
      <c r="B716" s="256" t="s">
        <v>5522</v>
      </c>
      <c r="C716" s="256" t="s">
        <v>5523</v>
      </c>
      <c r="D716" s="256" t="s">
        <v>5524</v>
      </c>
      <c r="E716" s="433">
        <v>93003</v>
      </c>
      <c r="F716" s="256" t="s">
        <v>5525</v>
      </c>
      <c r="G716" s="256" t="s">
        <v>2761</v>
      </c>
      <c r="H716" s="256" t="s">
        <v>2762</v>
      </c>
      <c r="I716" s="256" t="s">
        <v>5526</v>
      </c>
    </row>
    <row r="717" spans="1:9">
      <c r="A717" s="256" t="s">
        <v>5527</v>
      </c>
      <c r="C717" s="256" t="s">
        <v>5528</v>
      </c>
      <c r="D717" s="256" t="s">
        <v>5529</v>
      </c>
      <c r="E717" s="433">
        <v>14193</v>
      </c>
      <c r="F717" s="256" t="s">
        <v>5530</v>
      </c>
      <c r="G717" s="256" t="s">
        <v>2780</v>
      </c>
      <c r="H717" s="256" t="s">
        <v>2847</v>
      </c>
      <c r="I717" s="256" t="s">
        <v>5531</v>
      </c>
    </row>
    <row r="718" spans="1:9">
      <c r="A718" s="256" t="s">
        <v>5532</v>
      </c>
      <c r="B718" s="256" t="s">
        <v>5533</v>
      </c>
      <c r="C718" s="256" t="s">
        <v>5534</v>
      </c>
      <c r="D718" s="256" t="s">
        <v>91</v>
      </c>
      <c r="E718" s="433">
        <v>81107</v>
      </c>
      <c r="F718" s="256" t="s">
        <v>5535</v>
      </c>
      <c r="G718" s="256" t="s">
        <v>2761</v>
      </c>
      <c r="H718" s="256" t="s">
        <v>2994</v>
      </c>
      <c r="I718" s="256" t="s">
        <v>4115</v>
      </c>
    </row>
    <row r="719" spans="1:9">
      <c r="A719" s="256" t="s">
        <v>5536</v>
      </c>
      <c r="B719" s="256" t="s">
        <v>5533</v>
      </c>
      <c r="C719" s="256" t="s">
        <v>5534</v>
      </c>
      <c r="D719" s="256" t="s">
        <v>91</v>
      </c>
      <c r="E719" s="433">
        <v>81107</v>
      </c>
      <c r="F719" s="256" t="s">
        <v>5535</v>
      </c>
      <c r="G719" s="256" t="s">
        <v>2724</v>
      </c>
      <c r="H719" s="256" t="s">
        <v>2725</v>
      </c>
      <c r="I719" s="256" t="s">
        <v>5537</v>
      </c>
    </row>
    <row r="720" spans="1:9">
      <c r="A720" s="256" t="s">
        <v>5536</v>
      </c>
      <c r="B720" s="256" t="s">
        <v>5533</v>
      </c>
      <c r="C720" s="256" t="s">
        <v>5534</v>
      </c>
      <c r="D720" s="256" t="s">
        <v>91</v>
      </c>
      <c r="E720" s="433">
        <v>81107</v>
      </c>
      <c r="F720" s="256" t="s">
        <v>5535</v>
      </c>
      <c r="G720" s="256" t="s">
        <v>2794</v>
      </c>
      <c r="H720" s="256" t="s">
        <v>2725</v>
      </c>
      <c r="I720" s="256" t="s">
        <v>5538</v>
      </c>
    </row>
    <row r="721" spans="1:9">
      <c r="A721" s="256" t="s">
        <v>5532</v>
      </c>
      <c r="B721" s="256" t="s">
        <v>5533</v>
      </c>
      <c r="C721" s="256" t="s">
        <v>5534</v>
      </c>
      <c r="D721" s="256" t="s">
        <v>91</v>
      </c>
      <c r="E721" s="433">
        <v>81107</v>
      </c>
      <c r="F721" s="256" t="s">
        <v>5535</v>
      </c>
      <c r="G721" s="256" t="s">
        <v>2794</v>
      </c>
      <c r="H721" s="256" t="s">
        <v>2994</v>
      </c>
      <c r="I721" s="256" t="s">
        <v>5538</v>
      </c>
    </row>
    <row r="722" spans="1:9">
      <c r="A722" s="256" t="s">
        <v>5532</v>
      </c>
      <c r="B722" s="256" t="s">
        <v>5533</v>
      </c>
      <c r="C722" s="256" t="s">
        <v>5534</v>
      </c>
      <c r="D722" s="256" t="s">
        <v>91</v>
      </c>
      <c r="E722" s="433">
        <v>81107</v>
      </c>
      <c r="F722" s="256" t="s">
        <v>5535</v>
      </c>
      <c r="G722" s="256" t="s">
        <v>2724</v>
      </c>
      <c r="H722" s="256" t="s">
        <v>2994</v>
      </c>
      <c r="I722" s="256" t="s">
        <v>4115</v>
      </c>
    </row>
    <row r="723" spans="1:9">
      <c r="A723" s="256" t="s">
        <v>5536</v>
      </c>
      <c r="B723" s="256" t="s">
        <v>5533</v>
      </c>
      <c r="C723" s="256" t="s">
        <v>5534</v>
      </c>
      <c r="D723" s="256" t="s">
        <v>91</v>
      </c>
      <c r="E723" s="433">
        <v>81107</v>
      </c>
      <c r="F723" s="256" t="s">
        <v>5535</v>
      </c>
      <c r="G723" s="256" t="s">
        <v>2761</v>
      </c>
      <c r="H723" s="256" t="s">
        <v>2725</v>
      </c>
      <c r="I723" s="256" t="s">
        <v>4115</v>
      </c>
    </row>
    <row r="724" spans="1:9">
      <c r="A724" s="256" t="s">
        <v>5539</v>
      </c>
      <c r="B724" s="256" t="s">
        <v>5533</v>
      </c>
      <c r="C724" s="256" t="s">
        <v>5534</v>
      </c>
      <c r="D724" s="256" t="s">
        <v>91</v>
      </c>
      <c r="E724" s="433">
        <v>81107</v>
      </c>
      <c r="F724" s="256" t="s">
        <v>5535</v>
      </c>
      <c r="G724" s="256" t="s">
        <v>2794</v>
      </c>
      <c r="H724" s="256" t="s">
        <v>2762</v>
      </c>
      <c r="I724" s="256" t="s">
        <v>5540</v>
      </c>
    </row>
    <row r="725" spans="1:9">
      <c r="A725" s="256" t="s">
        <v>5539</v>
      </c>
      <c r="B725" s="256" t="s">
        <v>5533</v>
      </c>
      <c r="C725" s="256" t="s">
        <v>5534</v>
      </c>
      <c r="D725" s="256" t="s">
        <v>91</v>
      </c>
      <c r="E725" s="433">
        <v>81107</v>
      </c>
      <c r="F725" s="256" t="s">
        <v>5535</v>
      </c>
      <c r="G725" s="256" t="s">
        <v>2724</v>
      </c>
      <c r="H725" s="256" t="s">
        <v>2762</v>
      </c>
      <c r="I725" s="256" t="s">
        <v>5541</v>
      </c>
    </row>
    <row r="726" spans="1:9">
      <c r="A726" s="256" t="s">
        <v>5539</v>
      </c>
      <c r="B726" s="256" t="s">
        <v>5533</v>
      </c>
      <c r="C726" s="256" t="s">
        <v>5534</v>
      </c>
      <c r="D726" s="256" t="s">
        <v>91</v>
      </c>
      <c r="E726" s="433">
        <v>81107</v>
      </c>
      <c r="F726" s="256" t="s">
        <v>5535</v>
      </c>
      <c r="G726" s="256" t="s">
        <v>2761</v>
      </c>
      <c r="H726" s="256" t="s">
        <v>2762</v>
      </c>
      <c r="I726" s="256" t="s">
        <v>5542</v>
      </c>
    </row>
    <row r="727" spans="1:9">
      <c r="A727" s="256" t="s">
        <v>5543</v>
      </c>
      <c r="B727" s="256" t="s">
        <v>5544</v>
      </c>
      <c r="C727" s="256" t="s">
        <v>5545</v>
      </c>
      <c r="D727" s="256" t="s">
        <v>5546</v>
      </c>
      <c r="E727" s="433">
        <v>95612</v>
      </c>
      <c r="F727" s="256" t="s">
        <v>5547</v>
      </c>
      <c r="G727" s="256" t="s">
        <v>2732</v>
      </c>
      <c r="H727" s="256" t="s">
        <v>2733</v>
      </c>
      <c r="I727" s="256" t="s">
        <v>5548</v>
      </c>
    </row>
    <row r="728" spans="1:9">
      <c r="A728" s="256" t="s">
        <v>5549</v>
      </c>
      <c r="B728" s="256" t="s">
        <v>5550</v>
      </c>
      <c r="C728" s="256" t="s">
        <v>5551</v>
      </c>
      <c r="D728" s="256" t="s">
        <v>5552</v>
      </c>
      <c r="E728" s="433">
        <v>92241</v>
      </c>
      <c r="F728" s="256" t="s">
        <v>5553</v>
      </c>
      <c r="G728" s="256" t="s">
        <v>2761</v>
      </c>
      <c r="H728" s="256" t="s">
        <v>2762</v>
      </c>
      <c r="I728" s="256" t="s">
        <v>5554</v>
      </c>
    </row>
    <row r="729" spans="1:9">
      <c r="A729" s="256" t="s">
        <v>5555</v>
      </c>
      <c r="B729" s="256" t="s">
        <v>5556</v>
      </c>
      <c r="C729" s="256" t="s">
        <v>5557</v>
      </c>
      <c r="D729" s="256" t="s">
        <v>5558</v>
      </c>
      <c r="E729" s="433">
        <v>93025</v>
      </c>
      <c r="F729" s="256" t="s">
        <v>5559</v>
      </c>
      <c r="G729" s="256" t="s">
        <v>2794</v>
      </c>
      <c r="H729" s="256" t="s">
        <v>2762</v>
      </c>
      <c r="I729" s="256" t="s">
        <v>5560</v>
      </c>
    </row>
    <row r="730" spans="1:9">
      <c r="A730" s="256" t="s">
        <v>5561</v>
      </c>
      <c r="B730" s="256" t="s">
        <v>5562</v>
      </c>
      <c r="C730" s="256" t="s">
        <v>5563</v>
      </c>
      <c r="D730" s="256" t="s">
        <v>579</v>
      </c>
      <c r="E730" s="433">
        <v>91101</v>
      </c>
      <c r="F730" s="256" t="s">
        <v>5564</v>
      </c>
      <c r="G730" s="256" t="s">
        <v>2794</v>
      </c>
      <c r="H730" s="256" t="s">
        <v>2725</v>
      </c>
      <c r="I730" s="256" t="s">
        <v>5565</v>
      </c>
    </row>
    <row r="731" spans="1:9">
      <c r="A731" s="256" t="s">
        <v>5566</v>
      </c>
      <c r="B731" s="256" t="s">
        <v>5567</v>
      </c>
      <c r="C731" s="256" t="s">
        <v>5568</v>
      </c>
      <c r="D731" s="256" t="s">
        <v>5121</v>
      </c>
      <c r="E731" s="433">
        <v>3180</v>
      </c>
      <c r="F731" s="256" t="s">
        <v>5569</v>
      </c>
      <c r="G731" s="256" t="s">
        <v>2732</v>
      </c>
      <c r="H731" s="256" t="s">
        <v>2733</v>
      </c>
      <c r="I731" s="256" t="s">
        <v>5570</v>
      </c>
    </row>
    <row r="732" spans="1:9">
      <c r="A732" s="256" t="s">
        <v>5571</v>
      </c>
      <c r="B732" s="256" t="s">
        <v>5572</v>
      </c>
      <c r="C732" s="256" t="s">
        <v>5573</v>
      </c>
      <c r="D732" s="256" t="s">
        <v>98</v>
      </c>
      <c r="E732" s="433">
        <v>8001</v>
      </c>
      <c r="F732" s="256" t="s">
        <v>5574</v>
      </c>
      <c r="G732" s="256" t="s">
        <v>2761</v>
      </c>
      <c r="H732" s="256" t="s">
        <v>2762</v>
      </c>
      <c r="I732" s="256" t="s">
        <v>5575</v>
      </c>
    </row>
    <row r="733" spans="1:9">
      <c r="A733" s="256" t="s">
        <v>5571</v>
      </c>
      <c r="B733" s="256" t="s">
        <v>5572</v>
      </c>
      <c r="C733" s="256" t="s">
        <v>5573</v>
      </c>
      <c r="D733" s="256" t="s">
        <v>98</v>
      </c>
      <c r="E733" s="433">
        <v>8001</v>
      </c>
      <c r="F733" s="256" t="s">
        <v>5574</v>
      </c>
      <c r="G733" s="256" t="s">
        <v>2724</v>
      </c>
      <c r="H733" s="256" t="s">
        <v>2762</v>
      </c>
      <c r="I733" s="256" t="s">
        <v>5575</v>
      </c>
    </row>
    <row r="734" spans="1:9">
      <c r="A734" s="256" t="s">
        <v>5571</v>
      </c>
      <c r="B734" s="256" t="s">
        <v>5572</v>
      </c>
      <c r="C734" s="256" t="s">
        <v>5573</v>
      </c>
      <c r="D734" s="256" t="s">
        <v>98</v>
      </c>
      <c r="E734" s="433">
        <v>8001</v>
      </c>
      <c r="F734" s="256" t="s">
        <v>5574</v>
      </c>
      <c r="G734" s="256" t="s">
        <v>2794</v>
      </c>
      <c r="H734" s="256" t="s">
        <v>2762</v>
      </c>
      <c r="I734" s="256" t="s">
        <v>5575</v>
      </c>
    </row>
    <row r="735" spans="1:9">
      <c r="A735" s="256" t="s">
        <v>5576</v>
      </c>
      <c r="B735" s="256" t="s">
        <v>5577</v>
      </c>
      <c r="C735" s="256" t="s">
        <v>5578</v>
      </c>
      <c r="D735" s="256" t="s">
        <v>5579</v>
      </c>
      <c r="E735" s="433">
        <v>91632</v>
      </c>
      <c r="F735" s="256" t="s">
        <v>5580</v>
      </c>
      <c r="G735" s="256" t="s">
        <v>2794</v>
      </c>
      <c r="H735" s="256" t="s">
        <v>2762</v>
      </c>
      <c r="I735" s="256" t="s">
        <v>2825</v>
      </c>
    </row>
    <row r="736" spans="1:9">
      <c r="A736" s="256" t="s">
        <v>5581</v>
      </c>
      <c r="B736" s="256" t="s">
        <v>5582</v>
      </c>
      <c r="C736" s="256" t="s">
        <v>5583</v>
      </c>
      <c r="D736" s="256" t="s">
        <v>97</v>
      </c>
      <c r="E736" s="433">
        <v>4001</v>
      </c>
      <c r="F736" s="256" t="s">
        <v>5584</v>
      </c>
      <c r="G736" s="256" t="s">
        <v>2732</v>
      </c>
      <c r="H736" s="256" t="s">
        <v>2733</v>
      </c>
      <c r="I736" s="256" t="s">
        <v>5585</v>
      </c>
    </row>
    <row r="737" spans="1:9">
      <c r="A737" s="256" t="s">
        <v>5586</v>
      </c>
      <c r="B737" s="256" t="s">
        <v>5587</v>
      </c>
      <c r="C737" s="256" t="s">
        <v>5588</v>
      </c>
      <c r="D737" s="256" t="s">
        <v>5589</v>
      </c>
      <c r="E737" s="433">
        <v>2312</v>
      </c>
      <c r="F737" s="256" t="s">
        <v>5590</v>
      </c>
      <c r="G737" s="256" t="s">
        <v>2732</v>
      </c>
      <c r="H737" s="256" t="s">
        <v>2733</v>
      </c>
      <c r="I737" s="256" t="s">
        <v>5591</v>
      </c>
    </row>
    <row r="738" spans="1:9">
      <c r="A738" s="256" t="s">
        <v>5592</v>
      </c>
      <c r="B738" s="256" t="s">
        <v>5593</v>
      </c>
      <c r="C738" s="256" t="s">
        <v>5594</v>
      </c>
      <c r="D738" s="256" t="s">
        <v>5595</v>
      </c>
      <c r="E738" s="433">
        <v>7671</v>
      </c>
      <c r="F738" s="256" t="s">
        <v>5596</v>
      </c>
      <c r="G738" s="256" t="s">
        <v>2761</v>
      </c>
      <c r="H738" s="256" t="s">
        <v>2762</v>
      </c>
      <c r="I738" s="256" t="s">
        <v>5597</v>
      </c>
    </row>
    <row r="739" spans="1:9">
      <c r="A739" s="256" t="s">
        <v>5598</v>
      </c>
      <c r="B739" s="256" t="s">
        <v>5599</v>
      </c>
      <c r="C739" s="256" t="s">
        <v>5600</v>
      </c>
      <c r="D739" s="256" t="s">
        <v>5601</v>
      </c>
      <c r="E739" s="433">
        <v>98002</v>
      </c>
      <c r="F739" s="256" t="s">
        <v>5602</v>
      </c>
      <c r="G739" s="256" t="s">
        <v>2936</v>
      </c>
      <c r="H739" s="256" t="s">
        <v>2937</v>
      </c>
      <c r="I739" s="256" t="s">
        <v>5603</v>
      </c>
    </row>
    <row r="740" spans="1:9">
      <c r="A740" s="256" t="s">
        <v>5604</v>
      </c>
      <c r="B740" s="256" t="s">
        <v>5605</v>
      </c>
      <c r="C740" s="256" t="s">
        <v>5606</v>
      </c>
      <c r="D740" s="256" t="s">
        <v>2730</v>
      </c>
      <c r="E740" s="433">
        <v>82109</v>
      </c>
      <c r="F740" s="256" t="s">
        <v>5607</v>
      </c>
      <c r="G740" s="256" t="s">
        <v>2732</v>
      </c>
      <c r="H740" s="256" t="s">
        <v>2733</v>
      </c>
      <c r="I740" s="256" t="s">
        <v>5608</v>
      </c>
    </row>
    <row r="741" spans="1:9">
      <c r="A741" s="256" t="s">
        <v>5609</v>
      </c>
      <c r="B741" s="256" t="s">
        <v>5605</v>
      </c>
      <c r="C741" s="256" t="s">
        <v>5606</v>
      </c>
      <c r="D741" s="256" t="s">
        <v>2730</v>
      </c>
      <c r="E741" s="433">
        <v>82109</v>
      </c>
      <c r="F741" s="256" t="s">
        <v>5607</v>
      </c>
      <c r="G741" s="256" t="s">
        <v>2780</v>
      </c>
      <c r="H741" s="256" t="s">
        <v>2847</v>
      </c>
      <c r="I741" s="256" t="s">
        <v>5610</v>
      </c>
    </row>
    <row r="742" spans="1:9">
      <c r="A742" s="256" t="s">
        <v>5611</v>
      </c>
      <c r="B742" s="256" t="s">
        <v>5612</v>
      </c>
      <c r="C742" s="256" t="s">
        <v>5613</v>
      </c>
      <c r="D742" s="256" t="s">
        <v>5614</v>
      </c>
      <c r="E742" s="433">
        <v>91621</v>
      </c>
      <c r="F742" s="256" t="s">
        <v>5615</v>
      </c>
      <c r="G742" s="256" t="s">
        <v>2724</v>
      </c>
      <c r="H742" s="256" t="s">
        <v>2835</v>
      </c>
      <c r="I742" s="256" t="s">
        <v>5295</v>
      </c>
    </row>
    <row r="743" spans="1:9">
      <c r="A743" s="256" t="s">
        <v>5616</v>
      </c>
      <c r="C743" s="256" t="s">
        <v>5617</v>
      </c>
      <c r="D743" s="256" t="s">
        <v>5338</v>
      </c>
      <c r="E743" s="433">
        <v>14053</v>
      </c>
      <c r="F743" s="256" t="s">
        <v>5618</v>
      </c>
      <c r="G743" s="256" t="s">
        <v>2732</v>
      </c>
      <c r="H743" s="256" t="s">
        <v>2733</v>
      </c>
      <c r="I743" s="256" t="s">
        <v>5619</v>
      </c>
    </row>
    <row r="744" spans="1:9">
      <c r="A744" s="256" t="s">
        <v>5620</v>
      </c>
      <c r="C744" s="256" t="s">
        <v>5621</v>
      </c>
      <c r="D744" s="256" t="s">
        <v>5338</v>
      </c>
      <c r="E744" s="433">
        <v>14053</v>
      </c>
      <c r="F744" s="256" t="s">
        <v>5618</v>
      </c>
      <c r="G744" s="256" t="s">
        <v>2780</v>
      </c>
      <c r="H744" s="256" t="s">
        <v>2847</v>
      </c>
      <c r="I744" s="256" t="s">
        <v>4372</v>
      </c>
    </row>
    <row r="745" spans="1:9">
      <c r="A745" s="256" t="s">
        <v>5622</v>
      </c>
      <c r="B745" s="256" t="s">
        <v>5623</v>
      </c>
      <c r="C745" s="256" t="s">
        <v>5624</v>
      </c>
      <c r="D745" s="256" t="s">
        <v>5625</v>
      </c>
      <c r="E745" s="433">
        <v>4016</v>
      </c>
      <c r="F745" s="256" t="s">
        <v>5626</v>
      </c>
      <c r="G745" s="256" t="s">
        <v>2732</v>
      </c>
      <c r="H745" s="256" t="s">
        <v>2733</v>
      </c>
      <c r="I745" s="256" t="s">
        <v>5627</v>
      </c>
    </row>
    <row r="746" spans="1:9">
      <c r="A746" s="256" t="s">
        <v>5628</v>
      </c>
      <c r="C746" s="256" t="s">
        <v>5629</v>
      </c>
      <c r="D746" s="256" t="s">
        <v>5630</v>
      </c>
      <c r="E746" s="433">
        <v>1204</v>
      </c>
      <c r="F746" s="256" t="s">
        <v>5631</v>
      </c>
      <c r="G746" s="256" t="s">
        <v>2732</v>
      </c>
      <c r="H746" s="256" t="s">
        <v>2733</v>
      </c>
      <c r="I746" s="256" t="s">
        <v>5632</v>
      </c>
    </row>
    <row r="747" spans="1:9">
      <c r="A747" s="256" t="s">
        <v>5633</v>
      </c>
      <c r="B747" s="256" t="s">
        <v>5634</v>
      </c>
      <c r="C747" s="256" t="s">
        <v>5635</v>
      </c>
      <c r="D747" s="256" t="s">
        <v>709</v>
      </c>
      <c r="E747" s="433">
        <v>90101</v>
      </c>
      <c r="F747" s="256" t="s">
        <v>5636</v>
      </c>
      <c r="G747" s="256" t="s">
        <v>2761</v>
      </c>
      <c r="H747" s="256" t="s">
        <v>2762</v>
      </c>
      <c r="I747" s="256" t="s">
        <v>5637</v>
      </c>
    </row>
    <row r="748" spans="1:9">
      <c r="A748" s="256" t="s">
        <v>5633</v>
      </c>
      <c r="B748" s="256" t="s">
        <v>5634</v>
      </c>
      <c r="C748" s="256" t="s">
        <v>5635</v>
      </c>
      <c r="D748" s="256" t="s">
        <v>709</v>
      </c>
      <c r="E748" s="433">
        <v>90101</v>
      </c>
      <c r="F748" s="256" t="s">
        <v>5636</v>
      </c>
      <c r="G748" s="256" t="s">
        <v>2724</v>
      </c>
      <c r="H748" s="256" t="s">
        <v>2762</v>
      </c>
      <c r="I748" s="256" t="s">
        <v>5638</v>
      </c>
    </row>
    <row r="749" spans="1:9">
      <c r="A749" s="256" t="s">
        <v>5639</v>
      </c>
      <c r="B749" s="256" t="s">
        <v>5640</v>
      </c>
      <c r="C749" s="256" t="s">
        <v>5641</v>
      </c>
      <c r="D749" s="256" t="s">
        <v>98</v>
      </c>
      <c r="E749" s="433">
        <v>8001</v>
      </c>
      <c r="F749" s="256" t="s">
        <v>5642</v>
      </c>
      <c r="G749" s="256" t="s">
        <v>2732</v>
      </c>
      <c r="H749" s="256" t="s">
        <v>2733</v>
      </c>
      <c r="I749" s="256" t="s">
        <v>4289</v>
      </c>
    </row>
    <row r="750" spans="1:9">
      <c r="A750" s="256" t="s">
        <v>5643</v>
      </c>
      <c r="B750" s="256" t="s">
        <v>5644</v>
      </c>
      <c r="C750" s="256" t="s">
        <v>5645</v>
      </c>
      <c r="D750" s="256" t="s">
        <v>3034</v>
      </c>
      <c r="E750" s="433">
        <v>92001</v>
      </c>
      <c r="F750" s="256" t="s">
        <v>5646</v>
      </c>
      <c r="G750" s="256" t="s">
        <v>2732</v>
      </c>
      <c r="H750" s="256" t="s">
        <v>2733</v>
      </c>
      <c r="I750" s="256" t="s">
        <v>5647</v>
      </c>
    </row>
    <row r="751" spans="1:9">
      <c r="A751" s="256" t="s">
        <v>5648</v>
      </c>
      <c r="B751" s="256" t="s">
        <v>5649</v>
      </c>
      <c r="C751" s="256" t="s">
        <v>5650</v>
      </c>
      <c r="D751" s="256" t="s">
        <v>5651</v>
      </c>
      <c r="E751" s="433">
        <v>4001</v>
      </c>
      <c r="F751" s="256" t="s">
        <v>5652</v>
      </c>
      <c r="G751" s="256" t="s">
        <v>2761</v>
      </c>
      <c r="H751" s="256" t="s">
        <v>2762</v>
      </c>
      <c r="I751" s="256" t="s">
        <v>5653</v>
      </c>
    </row>
    <row r="752" spans="1:9">
      <c r="A752" s="256" t="s">
        <v>5654</v>
      </c>
      <c r="B752" s="256" t="s">
        <v>5655</v>
      </c>
      <c r="C752" s="256" t="s">
        <v>5656</v>
      </c>
      <c r="D752" s="256" t="s">
        <v>5657</v>
      </c>
      <c r="E752" s="433">
        <v>91311</v>
      </c>
      <c r="F752" s="256" t="s">
        <v>5658</v>
      </c>
      <c r="G752" s="256" t="s">
        <v>2824</v>
      </c>
      <c r="H752" s="256" t="s">
        <v>2762</v>
      </c>
      <c r="I752" s="256" t="s">
        <v>5659</v>
      </c>
    </row>
    <row r="753" spans="1:9">
      <c r="A753" s="256" t="s">
        <v>5660</v>
      </c>
      <c r="B753" s="256" t="s">
        <v>5661</v>
      </c>
      <c r="C753" s="256" t="s">
        <v>5662</v>
      </c>
      <c r="D753" s="256" t="s">
        <v>91</v>
      </c>
      <c r="E753" s="433">
        <v>85101</v>
      </c>
      <c r="F753" s="256" t="s">
        <v>5663</v>
      </c>
      <c r="G753" s="256" t="s">
        <v>2732</v>
      </c>
      <c r="H753" s="256" t="s">
        <v>2733</v>
      </c>
      <c r="I753" s="256" t="s">
        <v>5664</v>
      </c>
    </row>
    <row r="754" spans="1:9">
      <c r="A754" s="256" t="s">
        <v>5665</v>
      </c>
      <c r="B754" s="256" t="s">
        <v>5666</v>
      </c>
      <c r="C754" s="256" t="s">
        <v>5667</v>
      </c>
      <c r="D754" s="256" t="s">
        <v>3065</v>
      </c>
      <c r="E754" s="433">
        <v>6601</v>
      </c>
      <c r="F754" s="256" t="s">
        <v>5668</v>
      </c>
      <c r="G754" s="256" t="s">
        <v>2732</v>
      </c>
      <c r="H754" s="256" t="s">
        <v>2733</v>
      </c>
      <c r="I754" s="256" t="s">
        <v>5669</v>
      </c>
    </row>
    <row r="755" spans="1:9">
      <c r="A755" s="256" t="s">
        <v>5670</v>
      </c>
      <c r="B755" s="256" t="s">
        <v>5671</v>
      </c>
      <c r="C755" s="256" t="s">
        <v>5672</v>
      </c>
      <c r="D755" s="256" t="s">
        <v>3488</v>
      </c>
      <c r="E755" s="433">
        <v>90851</v>
      </c>
      <c r="F755" s="256" t="s">
        <v>5673</v>
      </c>
      <c r="G755" s="256" t="s">
        <v>2761</v>
      </c>
      <c r="H755" s="256" t="s">
        <v>2725</v>
      </c>
      <c r="I755" s="256" t="s">
        <v>2798</v>
      </c>
    </row>
    <row r="756" spans="1:9">
      <c r="A756" s="256" t="s">
        <v>5674</v>
      </c>
      <c r="B756" s="256" t="s">
        <v>5675</v>
      </c>
      <c r="C756" s="256" t="s">
        <v>5676</v>
      </c>
      <c r="D756" s="256" t="s">
        <v>977</v>
      </c>
      <c r="E756" s="433">
        <v>90031</v>
      </c>
      <c r="F756" s="256" t="s">
        <v>5677</v>
      </c>
      <c r="G756" s="256" t="s">
        <v>3938</v>
      </c>
      <c r="H756" s="256" t="s">
        <v>2812</v>
      </c>
      <c r="I756" s="256" t="s">
        <v>5678</v>
      </c>
    </row>
    <row r="757" spans="1:9">
      <c r="A757" s="256" t="s">
        <v>5679</v>
      </c>
      <c r="B757" s="256" t="s">
        <v>5680</v>
      </c>
      <c r="C757" s="256" t="s">
        <v>5681</v>
      </c>
      <c r="D757" s="256" t="s">
        <v>2870</v>
      </c>
      <c r="E757" s="433">
        <v>84101</v>
      </c>
      <c r="F757" s="256" t="s">
        <v>5682</v>
      </c>
      <c r="G757" s="256" t="s">
        <v>2732</v>
      </c>
      <c r="H757" s="256" t="s">
        <v>2733</v>
      </c>
      <c r="I757" s="256" t="s">
        <v>5683</v>
      </c>
    </row>
    <row r="758" spans="1:9">
      <c r="A758" s="256" t="s">
        <v>5684</v>
      </c>
      <c r="B758" s="256" t="s">
        <v>5685</v>
      </c>
      <c r="C758" s="256" t="s">
        <v>5686</v>
      </c>
      <c r="D758" s="256" t="s">
        <v>5687</v>
      </c>
      <c r="E758" s="433">
        <v>8612</v>
      </c>
      <c r="F758" s="256" t="s">
        <v>5688</v>
      </c>
      <c r="G758" s="256" t="s">
        <v>2724</v>
      </c>
      <c r="H758" s="256" t="s">
        <v>2835</v>
      </c>
      <c r="I758" s="256" t="s">
        <v>5664</v>
      </c>
    </row>
    <row r="759" spans="1:9">
      <c r="A759" s="256" t="s">
        <v>5689</v>
      </c>
      <c r="B759" s="256" t="s">
        <v>5690</v>
      </c>
      <c r="C759" s="256" t="s">
        <v>5691</v>
      </c>
      <c r="D759" s="256" t="s">
        <v>4640</v>
      </c>
      <c r="E759" s="433">
        <v>81109</v>
      </c>
      <c r="F759" s="256" t="s">
        <v>5692</v>
      </c>
      <c r="G759" s="256" t="s">
        <v>2761</v>
      </c>
      <c r="H759" s="256" t="s">
        <v>2762</v>
      </c>
      <c r="I759" s="256" t="s">
        <v>5693</v>
      </c>
    </row>
    <row r="760" spans="1:9">
      <c r="A760" s="256" t="s">
        <v>5689</v>
      </c>
      <c r="B760" s="256" t="s">
        <v>5690</v>
      </c>
      <c r="C760" s="256" t="s">
        <v>5691</v>
      </c>
      <c r="D760" s="256" t="s">
        <v>4640</v>
      </c>
      <c r="E760" s="433">
        <v>81109</v>
      </c>
      <c r="F760" s="256" t="s">
        <v>5692</v>
      </c>
      <c r="G760" s="256" t="s">
        <v>2724</v>
      </c>
      <c r="H760" s="256" t="s">
        <v>2762</v>
      </c>
      <c r="I760" s="256" t="s">
        <v>5694</v>
      </c>
    </row>
    <row r="761" spans="1:9">
      <c r="A761" s="256" t="s">
        <v>5695</v>
      </c>
      <c r="C761" s="256" t="s">
        <v>5696</v>
      </c>
      <c r="D761" s="256" t="s">
        <v>5697</v>
      </c>
      <c r="E761" s="433">
        <v>8000</v>
      </c>
      <c r="F761" s="256" t="s">
        <v>5698</v>
      </c>
      <c r="G761" s="256" t="s">
        <v>2732</v>
      </c>
      <c r="H761" s="256" t="s">
        <v>2733</v>
      </c>
      <c r="I761" s="256" t="s">
        <v>5699</v>
      </c>
    </row>
    <row r="762" spans="1:9">
      <c r="A762" s="256" t="s">
        <v>5700</v>
      </c>
      <c r="C762" s="256" t="s">
        <v>5696</v>
      </c>
      <c r="D762" s="256" t="s">
        <v>5697</v>
      </c>
      <c r="E762" s="433">
        <v>8000</v>
      </c>
      <c r="F762" s="256" t="s">
        <v>5698</v>
      </c>
      <c r="G762" s="256" t="s">
        <v>2780</v>
      </c>
      <c r="H762" s="256" t="s">
        <v>2847</v>
      </c>
      <c r="I762" s="256" t="s">
        <v>5699</v>
      </c>
    </row>
    <row r="763" spans="1:9">
      <c r="A763" s="256" t="s">
        <v>5701</v>
      </c>
      <c r="B763" s="256" t="s">
        <v>5702</v>
      </c>
      <c r="C763" s="256" t="s">
        <v>5703</v>
      </c>
      <c r="D763" s="256" t="s">
        <v>91</v>
      </c>
      <c r="E763" s="433">
        <v>81104</v>
      </c>
      <c r="F763" s="256" t="s">
        <v>5704</v>
      </c>
      <c r="G763" s="256" t="s">
        <v>2780</v>
      </c>
      <c r="H763" s="256" t="s">
        <v>2781</v>
      </c>
      <c r="I763" s="256" t="s">
        <v>5705</v>
      </c>
    </row>
    <row r="764" spans="1:9">
      <c r="A764" s="256" t="s">
        <v>5706</v>
      </c>
      <c r="B764" s="256" t="s">
        <v>5702</v>
      </c>
      <c r="C764" s="256" t="s">
        <v>5703</v>
      </c>
      <c r="D764" s="256" t="s">
        <v>91</v>
      </c>
      <c r="E764" s="433">
        <v>81104</v>
      </c>
      <c r="F764" s="256" t="s">
        <v>5704</v>
      </c>
      <c r="G764" s="256" t="s">
        <v>2780</v>
      </c>
      <c r="H764" s="256" t="s">
        <v>2847</v>
      </c>
      <c r="I764" s="256" t="s">
        <v>3762</v>
      </c>
    </row>
    <row r="765" spans="1:9">
      <c r="A765" s="256" t="s">
        <v>5707</v>
      </c>
      <c r="B765" s="256" t="s">
        <v>5702</v>
      </c>
      <c r="C765" s="256" t="s">
        <v>5703</v>
      </c>
      <c r="D765" s="256" t="s">
        <v>91</v>
      </c>
      <c r="E765" s="433">
        <v>81104</v>
      </c>
      <c r="F765" s="256" t="s">
        <v>5704</v>
      </c>
      <c r="G765" s="256" t="s">
        <v>2732</v>
      </c>
      <c r="H765" s="256" t="s">
        <v>2733</v>
      </c>
      <c r="I765" s="256" t="s">
        <v>5708</v>
      </c>
    </row>
    <row r="766" spans="1:9">
      <c r="A766" s="256" t="s">
        <v>5709</v>
      </c>
      <c r="B766" s="256" t="s">
        <v>5710</v>
      </c>
      <c r="C766" s="256" t="s">
        <v>5711</v>
      </c>
      <c r="D766" s="256" t="s">
        <v>5712</v>
      </c>
      <c r="E766" s="433">
        <v>90638</v>
      </c>
      <c r="F766" s="256" t="s">
        <v>5712</v>
      </c>
      <c r="G766" s="256" t="s">
        <v>2936</v>
      </c>
      <c r="H766" s="256" t="s">
        <v>4186</v>
      </c>
      <c r="I766" s="256" t="s">
        <v>5713</v>
      </c>
    </row>
    <row r="767" spans="1:9">
      <c r="A767" s="256" t="s">
        <v>5714</v>
      </c>
      <c r="B767" s="256" t="s">
        <v>5710</v>
      </c>
      <c r="C767" s="256" t="s">
        <v>5711</v>
      </c>
      <c r="D767" s="256" t="s">
        <v>5712</v>
      </c>
      <c r="E767" s="433">
        <v>90638</v>
      </c>
      <c r="F767" s="256" t="s">
        <v>5712</v>
      </c>
      <c r="G767" s="256" t="s">
        <v>2780</v>
      </c>
      <c r="H767" s="256" t="s">
        <v>2781</v>
      </c>
      <c r="I767" s="256" t="s">
        <v>5713</v>
      </c>
    </row>
    <row r="768" spans="1:9">
      <c r="A768" s="256" t="s">
        <v>5715</v>
      </c>
      <c r="B768" s="256" t="s">
        <v>5710</v>
      </c>
      <c r="C768" s="256" t="s">
        <v>5711</v>
      </c>
      <c r="D768" s="256" t="s">
        <v>5712</v>
      </c>
      <c r="E768" s="433">
        <v>90638</v>
      </c>
      <c r="F768" s="256" t="s">
        <v>5712</v>
      </c>
      <c r="G768" s="256" t="s">
        <v>2732</v>
      </c>
      <c r="H768" s="256" t="s">
        <v>3196</v>
      </c>
      <c r="I768" s="256" t="s">
        <v>5713</v>
      </c>
    </row>
    <row r="769" spans="1:9">
      <c r="A769" s="256" t="s">
        <v>5716</v>
      </c>
      <c r="B769" s="256" t="s">
        <v>5710</v>
      </c>
      <c r="C769" s="256" t="s">
        <v>5711</v>
      </c>
      <c r="D769" s="256" t="s">
        <v>5712</v>
      </c>
      <c r="E769" s="433">
        <v>90638</v>
      </c>
      <c r="F769" s="256" t="s">
        <v>5712</v>
      </c>
      <c r="G769" s="256" t="s">
        <v>2732</v>
      </c>
      <c r="H769" s="256" t="s">
        <v>2733</v>
      </c>
      <c r="I769" s="256" t="s">
        <v>4216</v>
      </c>
    </row>
    <row r="770" spans="1:9">
      <c r="A770" s="256" t="s">
        <v>5717</v>
      </c>
      <c r="B770" s="256" t="s">
        <v>5710</v>
      </c>
      <c r="C770" s="256" t="s">
        <v>5711</v>
      </c>
      <c r="D770" s="256" t="s">
        <v>5712</v>
      </c>
      <c r="E770" s="433">
        <v>90638</v>
      </c>
      <c r="F770" s="256" t="s">
        <v>5712</v>
      </c>
      <c r="G770" s="256" t="s">
        <v>2936</v>
      </c>
      <c r="H770" s="256" t="s">
        <v>2937</v>
      </c>
      <c r="I770" s="256" t="s">
        <v>5718</v>
      </c>
    </row>
    <row r="771" spans="1:9">
      <c r="A771" s="256" t="s">
        <v>5719</v>
      </c>
      <c r="B771" s="256" t="s">
        <v>5720</v>
      </c>
      <c r="C771" s="256" t="s">
        <v>5721</v>
      </c>
      <c r="D771" s="256" t="s">
        <v>2982</v>
      </c>
      <c r="E771" s="433">
        <v>81109</v>
      </c>
      <c r="F771" s="256" t="s">
        <v>5722</v>
      </c>
      <c r="G771" s="256" t="s">
        <v>2732</v>
      </c>
      <c r="H771" s="256" t="s">
        <v>2733</v>
      </c>
      <c r="I771" s="256" t="s">
        <v>5723</v>
      </c>
    </row>
    <row r="772" spans="1:9">
      <c r="A772" s="256" t="s">
        <v>5724</v>
      </c>
      <c r="B772" s="256" t="s">
        <v>5725</v>
      </c>
      <c r="C772" s="256" t="s">
        <v>5726</v>
      </c>
      <c r="D772" s="256" t="s">
        <v>3506</v>
      </c>
      <c r="E772" s="433">
        <v>97101</v>
      </c>
      <c r="F772" s="256" t="s">
        <v>5727</v>
      </c>
      <c r="G772" s="256" t="s">
        <v>2936</v>
      </c>
      <c r="H772" s="256" t="s">
        <v>2937</v>
      </c>
      <c r="I772" s="256" t="s">
        <v>5728</v>
      </c>
    </row>
    <row r="773" spans="1:9">
      <c r="A773" s="256" t="s">
        <v>5729</v>
      </c>
      <c r="B773" s="256" t="s">
        <v>5730</v>
      </c>
      <c r="C773" s="256" t="s">
        <v>5731</v>
      </c>
      <c r="D773" s="256" t="s">
        <v>5732</v>
      </c>
      <c r="E773" s="433">
        <v>92584</v>
      </c>
      <c r="F773" s="256" t="s">
        <v>5733</v>
      </c>
      <c r="G773" s="256" t="s">
        <v>2936</v>
      </c>
      <c r="H773" s="256" t="s">
        <v>2937</v>
      </c>
      <c r="I773" s="256" t="s">
        <v>5734</v>
      </c>
    </row>
    <row r="774" spans="1:9">
      <c r="A774" s="256" t="s">
        <v>5735</v>
      </c>
      <c r="B774" s="256" t="s">
        <v>5736</v>
      </c>
      <c r="C774" s="256" t="s">
        <v>5737</v>
      </c>
      <c r="D774" s="256" t="s">
        <v>4062</v>
      </c>
      <c r="E774" s="433">
        <v>85101</v>
      </c>
      <c r="F774" s="256" t="s">
        <v>5738</v>
      </c>
      <c r="G774" s="256" t="s">
        <v>2936</v>
      </c>
      <c r="H774" s="256" t="s">
        <v>2937</v>
      </c>
      <c r="I774" s="256" t="s">
        <v>5739</v>
      </c>
    </row>
    <row r="775" spans="1:9">
      <c r="A775" s="256" t="s">
        <v>5740</v>
      </c>
      <c r="B775" s="256" t="s">
        <v>5741</v>
      </c>
      <c r="C775" s="256" t="s">
        <v>5742</v>
      </c>
      <c r="D775" s="256" t="s">
        <v>5743</v>
      </c>
      <c r="E775" s="433">
        <v>7301</v>
      </c>
      <c r="F775" s="256" t="s">
        <v>5744</v>
      </c>
      <c r="G775" s="256" t="s">
        <v>2732</v>
      </c>
      <c r="H775" s="256" t="s">
        <v>2733</v>
      </c>
      <c r="I775" s="256" t="s">
        <v>4042</v>
      </c>
    </row>
    <row r="776" spans="1:9">
      <c r="A776" s="256" t="s">
        <v>5745</v>
      </c>
      <c r="B776" s="256" t="s">
        <v>5746</v>
      </c>
      <c r="C776" s="256" t="s">
        <v>5747</v>
      </c>
      <c r="D776" s="256" t="s">
        <v>5748</v>
      </c>
      <c r="E776" s="433">
        <v>90501</v>
      </c>
      <c r="F776" s="256" t="s">
        <v>5749</v>
      </c>
      <c r="G776" s="256" t="s">
        <v>2824</v>
      </c>
      <c r="H776" s="256" t="s">
        <v>2812</v>
      </c>
      <c r="I776" s="256" t="s">
        <v>5750</v>
      </c>
    </row>
    <row r="777" spans="1:9">
      <c r="A777" s="256" t="s">
        <v>5751</v>
      </c>
      <c r="B777" s="256" t="s">
        <v>5752</v>
      </c>
      <c r="C777" s="256" t="s">
        <v>5753</v>
      </c>
      <c r="D777" s="256" t="s">
        <v>3597</v>
      </c>
      <c r="E777" s="433">
        <v>4011</v>
      </c>
      <c r="F777" s="256" t="s">
        <v>5754</v>
      </c>
      <c r="G777" s="256" t="s">
        <v>2732</v>
      </c>
      <c r="H777" s="256" t="s">
        <v>2733</v>
      </c>
      <c r="I777" s="256" t="s">
        <v>5024</v>
      </c>
    </row>
    <row r="778" spans="1:9">
      <c r="A778" s="256" t="s">
        <v>5755</v>
      </c>
      <c r="C778" s="256" t="s">
        <v>5756</v>
      </c>
      <c r="D778" s="256" t="s">
        <v>5328</v>
      </c>
      <c r="E778" s="256" t="s">
        <v>5757</v>
      </c>
      <c r="F778" s="256" t="s">
        <v>5758</v>
      </c>
      <c r="G778" s="256" t="s">
        <v>2732</v>
      </c>
      <c r="H778" s="256" t="s">
        <v>2733</v>
      </c>
      <c r="I778" s="256" t="s">
        <v>5759</v>
      </c>
    </row>
    <row r="779" spans="1:9">
      <c r="A779" s="256" t="s">
        <v>5760</v>
      </c>
      <c r="B779" s="256" t="s">
        <v>5761</v>
      </c>
      <c r="C779" s="256" t="s">
        <v>5762</v>
      </c>
      <c r="D779" s="256" t="s">
        <v>4428</v>
      </c>
      <c r="E779" s="433">
        <v>1841</v>
      </c>
      <c r="F779" s="256" t="s">
        <v>5763</v>
      </c>
      <c r="G779" s="256" t="s">
        <v>2780</v>
      </c>
      <c r="H779" s="256" t="s">
        <v>2781</v>
      </c>
      <c r="I779" s="256" t="s">
        <v>5764</v>
      </c>
    </row>
    <row r="780" spans="1:9">
      <c r="A780" s="256" t="s">
        <v>5765</v>
      </c>
      <c r="B780" s="256" t="s">
        <v>5761</v>
      </c>
      <c r="C780" s="256" t="s">
        <v>5762</v>
      </c>
      <c r="D780" s="256" t="s">
        <v>4428</v>
      </c>
      <c r="E780" s="433">
        <v>1841</v>
      </c>
      <c r="F780" s="256" t="s">
        <v>5763</v>
      </c>
      <c r="G780" s="256" t="s">
        <v>2732</v>
      </c>
      <c r="H780" s="256" t="s">
        <v>2733</v>
      </c>
      <c r="I780" s="256" t="s">
        <v>3007</v>
      </c>
    </row>
    <row r="781" spans="1:9">
      <c r="A781" s="256" t="s">
        <v>5766</v>
      </c>
      <c r="B781" s="256" t="s">
        <v>5767</v>
      </c>
      <c r="C781" s="256" t="s">
        <v>5768</v>
      </c>
      <c r="D781" s="256" t="s">
        <v>571</v>
      </c>
      <c r="E781" s="433">
        <v>90501</v>
      </c>
      <c r="F781" s="256" t="s">
        <v>5769</v>
      </c>
      <c r="G781" s="256" t="s">
        <v>2732</v>
      </c>
      <c r="H781" s="256" t="s">
        <v>2733</v>
      </c>
      <c r="I781" s="256" t="s">
        <v>5770</v>
      </c>
    </row>
    <row r="782" spans="1:9">
      <c r="A782" s="256" t="s">
        <v>5771</v>
      </c>
      <c r="B782" s="256" t="s">
        <v>5772</v>
      </c>
      <c r="C782" s="256" t="s">
        <v>5773</v>
      </c>
      <c r="D782" s="256" t="s">
        <v>571</v>
      </c>
      <c r="E782" s="433">
        <v>90501</v>
      </c>
      <c r="F782" s="256" t="s">
        <v>5769</v>
      </c>
      <c r="G782" s="256" t="s">
        <v>2732</v>
      </c>
      <c r="H782" s="256" t="s">
        <v>2733</v>
      </c>
      <c r="I782" s="256" t="s">
        <v>5770</v>
      </c>
    </row>
    <row r="783" spans="1:9">
      <c r="A783" s="256" t="s">
        <v>5774</v>
      </c>
      <c r="B783" s="256" t="s">
        <v>5775</v>
      </c>
      <c r="C783" s="256" t="s">
        <v>5776</v>
      </c>
      <c r="D783" s="256" t="s">
        <v>5777</v>
      </c>
      <c r="E783" s="433">
        <v>92532</v>
      </c>
      <c r="F783" s="256" t="s">
        <v>5778</v>
      </c>
      <c r="G783" s="256" t="s">
        <v>2732</v>
      </c>
      <c r="H783" s="256" t="s">
        <v>2733</v>
      </c>
      <c r="I783" s="256" t="s">
        <v>5779</v>
      </c>
    </row>
    <row r="784" spans="1:9">
      <c r="A784" s="256" t="s">
        <v>5780</v>
      </c>
      <c r="B784" s="256" t="s">
        <v>5781</v>
      </c>
      <c r="C784" s="256" t="s">
        <v>5782</v>
      </c>
      <c r="D784" s="256" t="s">
        <v>93</v>
      </c>
      <c r="E784" s="433">
        <v>1091</v>
      </c>
      <c r="F784" s="256" t="s">
        <v>5783</v>
      </c>
      <c r="G784" s="256" t="s">
        <v>2732</v>
      </c>
      <c r="H784" s="256" t="s">
        <v>2733</v>
      </c>
      <c r="I784" s="256" t="s">
        <v>5215</v>
      </c>
    </row>
    <row r="785" spans="1:9">
      <c r="A785" s="256" t="s">
        <v>5784</v>
      </c>
      <c r="B785" s="256" t="s">
        <v>5785</v>
      </c>
      <c r="C785" s="256" t="s">
        <v>5786</v>
      </c>
      <c r="D785" s="256" t="s">
        <v>5787</v>
      </c>
      <c r="E785" s="433">
        <v>91903</v>
      </c>
      <c r="F785" s="256" t="s">
        <v>5788</v>
      </c>
      <c r="G785" s="256" t="s">
        <v>2724</v>
      </c>
      <c r="H785" s="256" t="s">
        <v>2762</v>
      </c>
      <c r="I785" s="256" t="s">
        <v>5789</v>
      </c>
    </row>
    <row r="786" spans="1:9">
      <c r="A786" s="256" t="s">
        <v>5790</v>
      </c>
      <c r="B786" s="256" t="s">
        <v>5791</v>
      </c>
      <c r="C786" s="256" t="s">
        <v>5792</v>
      </c>
      <c r="D786" s="256" t="s">
        <v>5793</v>
      </c>
      <c r="E786" s="433">
        <v>94701</v>
      </c>
      <c r="F786" s="256" t="s">
        <v>5794</v>
      </c>
      <c r="G786" s="256" t="s">
        <v>2724</v>
      </c>
      <c r="H786" s="256" t="s">
        <v>2835</v>
      </c>
      <c r="I786" s="256" t="s">
        <v>5795</v>
      </c>
    </row>
    <row r="787" spans="1:9">
      <c r="A787" s="256" t="s">
        <v>5796</v>
      </c>
      <c r="B787" s="256" t="s">
        <v>5791</v>
      </c>
      <c r="C787" s="256" t="s">
        <v>5792</v>
      </c>
      <c r="D787" s="256" t="s">
        <v>5793</v>
      </c>
      <c r="E787" s="433">
        <v>94701</v>
      </c>
      <c r="F787" s="256" t="s">
        <v>5794</v>
      </c>
      <c r="G787" s="256" t="s">
        <v>2724</v>
      </c>
      <c r="H787" s="256" t="s">
        <v>2812</v>
      </c>
      <c r="I787" s="256" t="s">
        <v>5797</v>
      </c>
    </row>
    <row r="788" spans="1:9">
      <c r="A788" s="256" t="s">
        <v>5798</v>
      </c>
      <c r="B788" s="256" t="s">
        <v>5799</v>
      </c>
      <c r="C788" s="256" t="s">
        <v>5800</v>
      </c>
      <c r="D788" s="256" t="s">
        <v>91</v>
      </c>
      <c r="E788" s="433">
        <v>85104</v>
      </c>
      <c r="F788" s="256" t="s">
        <v>5801</v>
      </c>
      <c r="G788" s="256" t="s">
        <v>2794</v>
      </c>
      <c r="H788" s="256" t="s">
        <v>2762</v>
      </c>
      <c r="I788" s="256" t="s">
        <v>5802</v>
      </c>
    </row>
    <row r="789" spans="1:9">
      <c r="A789" s="256" t="s">
        <v>5803</v>
      </c>
      <c r="B789" s="256" t="s">
        <v>5804</v>
      </c>
      <c r="C789" s="256" t="s">
        <v>5805</v>
      </c>
      <c r="D789" s="256" t="s">
        <v>4428</v>
      </c>
      <c r="E789" s="433">
        <v>1841</v>
      </c>
      <c r="F789" s="256" t="s">
        <v>5806</v>
      </c>
      <c r="G789" s="256" t="s">
        <v>2732</v>
      </c>
      <c r="H789" s="256" t="s">
        <v>2733</v>
      </c>
      <c r="I789" s="256" t="s">
        <v>5807</v>
      </c>
    </row>
    <row r="790" spans="1:9">
      <c r="A790" s="256" t="s">
        <v>5808</v>
      </c>
      <c r="B790" s="256" t="s">
        <v>5809</v>
      </c>
      <c r="C790" s="256" t="s">
        <v>5810</v>
      </c>
      <c r="D790" s="256" t="s">
        <v>96</v>
      </c>
      <c r="E790" s="433">
        <v>91701</v>
      </c>
      <c r="F790" s="256" t="s">
        <v>5811</v>
      </c>
      <c r="G790" s="256" t="s">
        <v>2732</v>
      </c>
      <c r="H790" s="256" t="s">
        <v>2733</v>
      </c>
      <c r="I790" s="256" t="s">
        <v>5812</v>
      </c>
    </row>
    <row r="791" spans="1:9">
      <c r="A791" s="256" t="s">
        <v>5813</v>
      </c>
      <c r="B791" s="256" t="s">
        <v>5814</v>
      </c>
      <c r="C791" s="256" t="s">
        <v>5815</v>
      </c>
      <c r="D791" s="256" t="s">
        <v>5816</v>
      </c>
      <c r="E791" s="433">
        <v>97251</v>
      </c>
      <c r="F791" s="256" t="s">
        <v>5817</v>
      </c>
      <c r="G791" s="256" t="s">
        <v>2936</v>
      </c>
      <c r="H791" s="256" t="s">
        <v>2937</v>
      </c>
      <c r="I791" s="256" t="s">
        <v>5818</v>
      </c>
    </row>
    <row r="792" spans="1:9">
      <c r="A792" s="256" t="s">
        <v>5819</v>
      </c>
      <c r="B792" s="256" t="s">
        <v>5820</v>
      </c>
      <c r="C792" s="256" t="s">
        <v>5821</v>
      </c>
      <c r="D792" s="256" t="s">
        <v>98</v>
      </c>
      <c r="E792" s="433">
        <v>8001</v>
      </c>
      <c r="F792" s="256" t="s">
        <v>5822</v>
      </c>
      <c r="G792" s="256" t="s">
        <v>2732</v>
      </c>
      <c r="H792" s="256" t="s">
        <v>2733</v>
      </c>
      <c r="I792" s="256" t="s">
        <v>3233</v>
      </c>
    </row>
    <row r="793" spans="1:9">
      <c r="A793" s="256" t="s">
        <v>5823</v>
      </c>
      <c r="C793" s="256" t="s">
        <v>5824</v>
      </c>
      <c r="D793" s="256" t="s">
        <v>5825</v>
      </c>
      <c r="E793" s="433">
        <v>4416</v>
      </c>
      <c r="F793" s="256" t="s">
        <v>1185</v>
      </c>
      <c r="G793" s="256" t="s">
        <v>2732</v>
      </c>
      <c r="H793" s="256" t="s">
        <v>2733</v>
      </c>
      <c r="I793" s="256" t="s">
        <v>5826</v>
      </c>
    </row>
    <row r="794" spans="1:9">
      <c r="A794" s="256" t="s">
        <v>5827</v>
      </c>
      <c r="B794" s="256" t="s">
        <v>5828</v>
      </c>
      <c r="C794" s="256" t="s">
        <v>5829</v>
      </c>
      <c r="D794" s="256" t="s">
        <v>1298</v>
      </c>
      <c r="E794" s="433">
        <v>90301</v>
      </c>
      <c r="F794" s="256" t="s">
        <v>5830</v>
      </c>
      <c r="G794" s="256" t="s">
        <v>2732</v>
      </c>
      <c r="H794" s="256" t="s">
        <v>2733</v>
      </c>
      <c r="I794" s="256" t="s">
        <v>5831</v>
      </c>
    </row>
    <row r="795" spans="1:9">
      <c r="A795" s="256" t="s">
        <v>5832</v>
      </c>
      <c r="B795" s="256" t="s">
        <v>5833</v>
      </c>
      <c r="C795" s="256" t="s">
        <v>5834</v>
      </c>
      <c r="D795" s="256" t="s">
        <v>496</v>
      </c>
      <c r="E795" s="433">
        <v>92901</v>
      </c>
      <c r="F795" s="256" t="s">
        <v>5835</v>
      </c>
      <c r="G795" s="256" t="s">
        <v>2936</v>
      </c>
      <c r="H795" s="256" t="s">
        <v>2937</v>
      </c>
      <c r="I795" s="256" t="s">
        <v>3603</v>
      </c>
    </row>
    <row r="796" spans="1:9">
      <c r="A796" s="256" t="s">
        <v>5836</v>
      </c>
      <c r="B796" s="256" t="s">
        <v>5837</v>
      </c>
      <c r="C796" s="256" t="s">
        <v>5838</v>
      </c>
      <c r="D796" s="256" t="s">
        <v>5839</v>
      </c>
      <c r="E796" s="433">
        <v>1821</v>
      </c>
      <c r="F796" s="256" t="s">
        <v>1354</v>
      </c>
      <c r="G796" s="256" t="s">
        <v>2732</v>
      </c>
      <c r="H796" s="256" t="s">
        <v>2733</v>
      </c>
      <c r="I796" s="256" t="s">
        <v>5840</v>
      </c>
    </row>
    <row r="797" spans="1:9">
      <c r="A797" s="256" t="s">
        <v>5841</v>
      </c>
      <c r="B797" s="256" t="s">
        <v>5842</v>
      </c>
      <c r="C797" s="256" t="s">
        <v>5843</v>
      </c>
      <c r="D797" s="256" t="s">
        <v>5844</v>
      </c>
      <c r="E797" s="433">
        <v>7661</v>
      </c>
      <c r="F797" s="256" t="s">
        <v>5845</v>
      </c>
      <c r="G797" s="256" t="s">
        <v>2724</v>
      </c>
      <c r="H797" s="256" t="s">
        <v>2835</v>
      </c>
      <c r="I797" s="256" t="s">
        <v>5846</v>
      </c>
    </row>
    <row r="798" spans="1:9">
      <c r="A798" s="256" t="s">
        <v>5847</v>
      </c>
      <c r="B798" s="256" t="s">
        <v>5848</v>
      </c>
      <c r="C798" s="256" t="s">
        <v>5849</v>
      </c>
      <c r="D798" s="256" t="s">
        <v>579</v>
      </c>
      <c r="E798" s="433">
        <v>91101</v>
      </c>
      <c r="F798" s="256" t="s">
        <v>5850</v>
      </c>
      <c r="G798" s="256" t="s">
        <v>2724</v>
      </c>
      <c r="H798" s="256" t="s">
        <v>2835</v>
      </c>
      <c r="I798" s="256" t="s">
        <v>5851</v>
      </c>
    </row>
    <row r="799" spans="1:9">
      <c r="A799" s="256" t="s">
        <v>5852</v>
      </c>
      <c r="B799" s="256" t="s">
        <v>5853</v>
      </c>
      <c r="C799" s="256" t="s">
        <v>5854</v>
      </c>
      <c r="D799" s="256" t="s">
        <v>91</v>
      </c>
      <c r="E799" s="433">
        <v>81108</v>
      </c>
      <c r="F799" s="256" t="s">
        <v>3612</v>
      </c>
      <c r="G799" s="256" t="s">
        <v>2732</v>
      </c>
      <c r="H799" s="256" t="s">
        <v>2733</v>
      </c>
      <c r="I799" s="256" t="s">
        <v>5855</v>
      </c>
    </row>
    <row r="800" spans="1:9">
      <c r="A800" s="256" t="s">
        <v>5856</v>
      </c>
      <c r="B800" s="256" t="s">
        <v>5857</v>
      </c>
      <c r="C800" s="256" t="s">
        <v>5858</v>
      </c>
      <c r="D800" s="256" t="s">
        <v>5859</v>
      </c>
      <c r="E800" s="433">
        <v>4013</v>
      </c>
      <c r="F800" s="256" t="s">
        <v>5860</v>
      </c>
      <c r="G800" s="256" t="s">
        <v>2936</v>
      </c>
      <c r="H800" s="256" t="s">
        <v>4186</v>
      </c>
      <c r="I800" s="256" t="s">
        <v>5861</v>
      </c>
    </row>
    <row r="801" spans="1:9">
      <c r="A801" s="256" t="s">
        <v>5862</v>
      </c>
      <c r="B801" s="256" t="s">
        <v>5863</v>
      </c>
      <c r="C801" s="256" t="s">
        <v>5864</v>
      </c>
      <c r="D801" s="256" t="s">
        <v>1081</v>
      </c>
      <c r="E801" s="433">
        <v>90201</v>
      </c>
      <c r="F801" s="256" t="s">
        <v>5865</v>
      </c>
      <c r="G801" s="256" t="s">
        <v>2732</v>
      </c>
      <c r="H801" s="256" t="s">
        <v>2733</v>
      </c>
      <c r="I801" s="256" t="s">
        <v>3663</v>
      </c>
    </row>
    <row r="802" spans="1:9">
      <c r="A802" s="256" t="s">
        <v>5866</v>
      </c>
      <c r="B802" s="256" t="s">
        <v>5867</v>
      </c>
      <c r="C802" s="256" t="s">
        <v>5868</v>
      </c>
      <c r="D802" s="256" t="s">
        <v>5869</v>
      </c>
      <c r="E802" s="433">
        <v>2401</v>
      </c>
      <c r="F802" s="256" t="s">
        <v>5870</v>
      </c>
      <c r="G802" s="256" t="s">
        <v>2824</v>
      </c>
      <c r="H802" s="256" t="s">
        <v>2725</v>
      </c>
      <c r="I802" s="256" t="s">
        <v>3799</v>
      </c>
    </row>
    <row r="803" spans="1:9">
      <c r="A803" s="256" t="s">
        <v>5871</v>
      </c>
      <c r="B803" s="256" t="s">
        <v>5867</v>
      </c>
      <c r="C803" s="256" t="s">
        <v>5868</v>
      </c>
      <c r="D803" s="256" t="s">
        <v>5869</v>
      </c>
      <c r="E803" s="433">
        <v>2401</v>
      </c>
      <c r="F803" s="256" t="s">
        <v>5870</v>
      </c>
      <c r="G803" s="256" t="s">
        <v>2824</v>
      </c>
      <c r="H803" s="256" t="s">
        <v>2994</v>
      </c>
      <c r="I803" s="256" t="s">
        <v>3799</v>
      </c>
    </row>
    <row r="804" spans="1:9">
      <c r="A804" s="256" t="s">
        <v>5872</v>
      </c>
      <c r="B804" s="256" t="s">
        <v>5873</v>
      </c>
      <c r="C804" s="256" t="s">
        <v>5874</v>
      </c>
      <c r="D804" s="256" t="s">
        <v>3400</v>
      </c>
      <c r="E804" s="433">
        <v>1701</v>
      </c>
      <c r="F804" s="256" t="s">
        <v>5875</v>
      </c>
      <c r="G804" s="256" t="s">
        <v>2824</v>
      </c>
      <c r="H804" s="256" t="s">
        <v>2725</v>
      </c>
      <c r="I804" s="256" t="s">
        <v>3862</v>
      </c>
    </row>
    <row r="805" spans="1:9">
      <c r="A805" s="256" t="s">
        <v>5876</v>
      </c>
      <c r="B805" s="256" t="s">
        <v>5873</v>
      </c>
      <c r="C805" s="256" t="s">
        <v>5874</v>
      </c>
      <c r="D805" s="256" t="s">
        <v>3400</v>
      </c>
      <c r="E805" s="433">
        <v>1701</v>
      </c>
      <c r="F805" s="256" t="s">
        <v>5875</v>
      </c>
      <c r="G805" s="256" t="s">
        <v>2824</v>
      </c>
      <c r="H805" s="256" t="s">
        <v>2994</v>
      </c>
      <c r="I805" s="256" t="s">
        <v>3862</v>
      </c>
    </row>
    <row r="806" spans="1:9">
      <c r="A806" s="256" t="s">
        <v>5877</v>
      </c>
      <c r="B806" s="256" t="s">
        <v>5878</v>
      </c>
      <c r="C806" s="256" t="s">
        <v>5879</v>
      </c>
      <c r="D806" s="256" t="s">
        <v>5880</v>
      </c>
      <c r="E806" s="433">
        <v>85110</v>
      </c>
      <c r="F806" s="256" t="s">
        <v>5881</v>
      </c>
      <c r="G806" s="256" t="s">
        <v>2761</v>
      </c>
      <c r="H806" s="256" t="s">
        <v>5882</v>
      </c>
      <c r="I806" s="256" t="s">
        <v>5257</v>
      </c>
    </row>
    <row r="807" spans="1:9">
      <c r="A807" s="256" t="s">
        <v>5883</v>
      </c>
      <c r="B807" s="256" t="s">
        <v>5878</v>
      </c>
      <c r="C807" s="256" t="s">
        <v>5879</v>
      </c>
      <c r="D807" s="256" t="s">
        <v>5880</v>
      </c>
      <c r="E807" s="433">
        <v>85110</v>
      </c>
      <c r="F807" s="256" t="s">
        <v>5881</v>
      </c>
      <c r="G807" s="256" t="s">
        <v>2724</v>
      </c>
      <c r="H807" s="256" t="s">
        <v>2762</v>
      </c>
      <c r="I807" s="256" t="s">
        <v>5884</v>
      </c>
    </row>
    <row r="808" spans="1:9">
      <c r="A808" s="256" t="s">
        <v>5883</v>
      </c>
      <c r="B808" s="256" t="s">
        <v>5878</v>
      </c>
      <c r="C808" s="256" t="s">
        <v>5879</v>
      </c>
      <c r="D808" s="256" t="s">
        <v>5880</v>
      </c>
      <c r="E808" s="433">
        <v>85110</v>
      </c>
      <c r="F808" s="256" t="s">
        <v>5881</v>
      </c>
      <c r="G808" s="256" t="s">
        <v>2761</v>
      </c>
      <c r="H808" s="256" t="s">
        <v>2762</v>
      </c>
      <c r="I808" s="256" t="s">
        <v>5884</v>
      </c>
    </row>
    <row r="809" spans="1:9">
      <c r="A809" s="256" t="s">
        <v>5877</v>
      </c>
      <c r="B809" s="256" t="s">
        <v>5878</v>
      </c>
      <c r="C809" s="256" t="s">
        <v>5879</v>
      </c>
      <c r="D809" s="256" t="s">
        <v>5880</v>
      </c>
      <c r="E809" s="433">
        <v>85110</v>
      </c>
      <c r="F809" s="256" t="s">
        <v>5881</v>
      </c>
      <c r="G809" s="256" t="s">
        <v>2724</v>
      </c>
      <c r="H809" s="256" t="s">
        <v>5882</v>
      </c>
      <c r="I809" s="256" t="s">
        <v>5257</v>
      </c>
    </row>
    <row r="810" spans="1:9">
      <c r="A810" s="256" t="s">
        <v>5877</v>
      </c>
      <c r="B810" s="256" t="s">
        <v>5878</v>
      </c>
      <c r="C810" s="256" t="s">
        <v>5879</v>
      </c>
      <c r="D810" s="256" t="s">
        <v>5880</v>
      </c>
      <c r="E810" s="433">
        <v>85110</v>
      </c>
      <c r="F810" s="256" t="s">
        <v>5881</v>
      </c>
      <c r="G810" s="256" t="s">
        <v>3938</v>
      </c>
      <c r="H810" s="256" t="s">
        <v>5882</v>
      </c>
      <c r="I810" s="256" t="s">
        <v>5257</v>
      </c>
    </row>
    <row r="811" spans="1:9">
      <c r="A811" s="256" t="s">
        <v>5877</v>
      </c>
      <c r="B811" s="256" t="s">
        <v>5878</v>
      </c>
      <c r="C811" s="256" t="s">
        <v>5879</v>
      </c>
      <c r="D811" s="256" t="s">
        <v>5880</v>
      </c>
      <c r="E811" s="433">
        <v>85110</v>
      </c>
      <c r="F811" s="256" t="s">
        <v>5881</v>
      </c>
      <c r="G811" s="256" t="s">
        <v>2794</v>
      </c>
      <c r="H811" s="256" t="s">
        <v>5882</v>
      </c>
      <c r="I811" s="256" t="s">
        <v>5885</v>
      </c>
    </row>
    <row r="812" spans="1:9">
      <c r="A812" s="256" t="s">
        <v>5886</v>
      </c>
      <c r="B812" s="256" t="s">
        <v>5887</v>
      </c>
      <c r="C812" s="256" t="s">
        <v>5888</v>
      </c>
      <c r="D812" s="256" t="s">
        <v>2982</v>
      </c>
      <c r="E812" s="433">
        <v>81102</v>
      </c>
      <c r="F812" s="256" t="s">
        <v>5889</v>
      </c>
      <c r="G812" s="256" t="s">
        <v>2732</v>
      </c>
      <c r="H812" s="256" t="s">
        <v>2733</v>
      </c>
      <c r="I812" s="256" t="s">
        <v>5890</v>
      </c>
    </row>
    <row r="813" spans="1:9">
      <c r="A813" s="256" t="s">
        <v>5891</v>
      </c>
      <c r="B813" s="256" t="s">
        <v>5892</v>
      </c>
      <c r="C813" s="256" t="s">
        <v>5893</v>
      </c>
      <c r="D813" s="256" t="s">
        <v>3073</v>
      </c>
      <c r="E813" s="433">
        <v>90050</v>
      </c>
      <c r="F813" s="256" t="s">
        <v>2244</v>
      </c>
      <c r="G813" s="256" t="s">
        <v>2732</v>
      </c>
      <c r="H813" s="256" t="s">
        <v>2733</v>
      </c>
      <c r="I813" s="256" t="s">
        <v>5831</v>
      </c>
    </row>
    <row r="814" spans="1:9">
      <c r="A814" s="256" t="s">
        <v>5894</v>
      </c>
      <c r="B814" s="256" t="s">
        <v>5895</v>
      </c>
      <c r="C814" s="256" t="s">
        <v>5896</v>
      </c>
      <c r="D814" s="256" t="s">
        <v>5897</v>
      </c>
      <c r="E814" s="433">
        <v>98505</v>
      </c>
      <c r="F814" s="256" t="s">
        <v>5898</v>
      </c>
      <c r="G814" s="256" t="s">
        <v>2761</v>
      </c>
      <c r="H814" s="256" t="s">
        <v>2762</v>
      </c>
      <c r="I814" s="256" t="s">
        <v>5899</v>
      </c>
    </row>
    <row r="815" spans="1:9">
      <c r="A815" s="256" t="s">
        <v>5900</v>
      </c>
      <c r="B815" s="256" t="s">
        <v>5901</v>
      </c>
      <c r="C815" s="256" t="s">
        <v>5902</v>
      </c>
      <c r="D815" s="256" t="s">
        <v>5903</v>
      </c>
      <c r="E815" s="433">
        <v>94342</v>
      </c>
      <c r="F815" s="256" t="s">
        <v>5904</v>
      </c>
      <c r="G815" s="256" t="s">
        <v>2936</v>
      </c>
      <c r="H815" s="256" t="s">
        <v>2937</v>
      </c>
      <c r="I815" s="256" t="s">
        <v>3744</v>
      </c>
    </row>
    <row r="816" spans="1:9">
      <c r="A816" s="256" t="s">
        <v>5905</v>
      </c>
      <c r="B816" s="256" t="s">
        <v>5906</v>
      </c>
      <c r="C816" s="256" t="s">
        <v>5907</v>
      </c>
      <c r="D816" s="256" t="s">
        <v>5908</v>
      </c>
      <c r="E816" s="433">
        <v>4001</v>
      </c>
      <c r="F816" s="256" t="s">
        <v>5909</v>
      </c>
      <c r="G816" s="256" t="s">
        <v>2936</v>
      </c>
      <c r="H816" s="256" t="s">
        <v>2937</v>
      </c>
      <c r="I816" s="256" t="s">
        <v>5910</v>
      </c>
    </row>
    <row r="817" spans="1:9">
      <c r="A817" s="256" t="s">
        <v>5911</v>
      </c>
      <c r="B817" s="256" t="s">
        <v>5912</v>
      </c>
      <c r="C817" s="256" t="s">
        <v>5913</v>
      </c>
      <c r="D817" s="256" t="s">
        <v>1258</v>
      </c>
      <c r="E817" s="433">
        <v>92700</v>
      </c>
      <c r="F817" s="256" t="s">
        <v>5914</v>
      </c>
      <c r="G817" s="256" t="s">
        <v>2724</v>
      </c>
      <c r="H817" s="256" t="s">
        <v>2835</v>
      </c>
      <c r="I817" s="256" t="s">
        <v>5361</v>
      </c>
    </row>
    <row r="818" spans="1:9">
      <c r="A818" s="256" t="s">
        <v>5915</v>
      </c>
      <c r="C818" s="256" t="s">
        <v>5916</v>
      </c>
      <c r="D818" s="256" t="s">
        <v>5917</v>
      </c>
      <c r="E818" s="433">
        <v>80807</v>
      </c>
      <c r="F818" s="256" t="s">
        <v>5918</v>
      </c>
      <c r="G818" s="256" t="s">
        <v>2732</v>
      </c>
      <c r="H818" s="256" t="s">
        <v>2733</v>
      </c>
      <c r="I818" s="256" t="s">
        <v>5919</v>
      </c>
    </row>
    <row r="819" spans="1:9">
      <c r="A819" s="256" t="s">
        <v>5920</v>
      </c>
      <c r="B819" s="256" t="s">
        <v>5921</v>
      </c>
      <c r="C819" s="256" t="s">
        <v>5922</v>
      </c>
      <c r="D819" s="256" t="s">
        <v>5923</v>
      </c>
      <c r="E819" s="433">
        <v>93041</v>
      </c>
      <c r="F819" s="256" t="s">
        <v>5924</v>
      </c>
      <c r="G819" s="256" t="s">
        <v>3938</v>
      </c>
      <c r="H819" s="256" t="s">
        <v>2812</v>
      </c>
      <c r="I819" s="256" t="s">
        <v>5925</v>
      </c>
    </row>
    <row r="820" spans="1:9">
      <c r="A820" s="256" t="s">
        <v>5926</v>
      </c>
      <c r="B820" s="256" t="s">
        <v>5927</v>
      </c>
      <c r="C820" s="256" t="s">
        <v>5928</v>
      </c>
      <c r="D820" s="256" t="s">
        <v>98</v>
      </c>
      <c r="E820" s="433">
        <v>8001</v>
      </c>
      <c r="F820" s="256" t="s">
        <v>5929</v>
      </c>
      <c r="G820" s="256" t="s">
        <v>2761</v>
      </c>
      <c r="H820" s="256" t="s">
        <v>2762</v>
      </c>
      <c r="I820" s="256" t="s">
        <v>5930</v>
      </c>
    </row>
    <row r="821" spans="1:9">
      <c r="A821" s="256" t="s">
        <v>5926</v>
      </c>
      <c r="B821" s="256" t="s">
        <v>5927</v>
      </c>
      <c r="C821" s="256" t="s">
        <v>5928</v>
      </c>
      <c r="D821" s="256" t="s">
        <v>98</v>
      </c>
      <c r="E821" s="433">
        <v>8001</v>
      </c>
      <c r="F821" s="256" t="s">
        <v>5929</v>
      </c>
      <c r="G821" s="256" t="s">
        <v>2724</v>
      </c>
      <c r="H821" s="256" t="s">
        <v>2762</v>
      </c>
      <c r="I821" s="256" t="s">
        <v>5931</v>
      </c>
    </row>
    <row r="822" spans="1:9">
      <c r="A822" s="256" t="s">
        <v>5932</v>
      </c>
      <c r="B822" s="256" t="s">
        <v>5933</v>
      </c>
      <c r="C822" s="256" t="s">
        <v>5934</v>
      </c>
      <c r="D822" s="256" t="s">
        <v>5935</v>
      </c>
      <c r="E822" s="433">
        <v>2304</v>
      </c>
      <c r="F822" s="256" t="s">
        <v>5936</v>
      </c>
      <c r="G822" s="256" t="s">
        <v>2732</v>
      </c>
      <c r="H822" s="256" t="s">
        <v>2733</v>
      </c>
      <c r="I822" s="256" t="s">
        <v>5937</v>
      </c>
    </row>
    <row r="823" spans="1:9">
      <c r="A823" s="256" t="s">
        <v>5938</v>
      </c>
      <c r="B823" s="256" t="s">
        <v>5939</v>
      </c>
      <c r="C823" s="256" t="s">
        <v>5940</v>
      </c>
      <c r="D823" s="256" t="s">
        <v>91</v>
      </c>
      <c r="E823" s="433">
        <v>85107</v>
      </c>
      <c r="F823" s="256" t="s">
        <v>5941</v>
      </c>
      <c r="G823" s="256" t="s">
        <v>2794</v>
      </c>
      <c r="H823" s="256" t="s">
        <v>2762</v>
      </c>
      <c r="I823" s="256" t="s">
        <v>5942</v>
      </c>
    </row>
    <row r="824" spans="1:9">
      <c r="A824" s="256" t="s">
        <v>5943</v>
      </c>
      <c r="B824" s="256" t="s">
        <v>5944</v>
      </c>
      <c r="C824" s="256" t="s">
        <v>5945</v>
      </c>
      <c r="D824" s="256" t="s">
        <v>5946</v>
      </c>
      <c r="E824" s="433">
        <v>90636</v>
      </c>
      <c r="F824" s="256" t="s">
        <v>5947</v>
      </c>
      <c r="G824" s="256" t="s">
        <v>2724</v>
      </c>
      <c r="H824" s="256" t="s">
        <v>2812</v>
      </c>
      <c r="I824" s="256" t="s">
        <v>4299</v>
      </c>
    </row>
    <row r="825" spans="1:9">
      <c r="A825" s="256" t="s">
        <v>5948</v>
      </c>
      <c r="B825" s="256" t="s">
        <v>5949</v>
      </c>
      <c r="C825" s="256" t="s">
        <v>5950</v>
      </c>
      <c r="D825" s="256" t="s">
        <v>5951</v>
      </c>
      <c r="E825" s="433">
        <v>5314</v>
      </c>
      <c r="F825" s="256" t="s">
        <v>5952</v>
      </c>
      <c r="G825" s="256" t="s">
        <v>2761</v>
      </c>
      <c r="H825" s="256" t="s">
        <v>2762</v>
      </c>
      <c r="I825" s="256" t="s">
        <v>5953</v>
      </c>
    </row>
    <row r="826" spans="1:9">
      <c r="A826" s="256" t="s">
        <v>5954</v>
      </c>
      <c r="B826" s="256" t="s">
        <v>5949</v>
      </c>
      <c r="C826" s="256" t="s">
        <v>5950</v>
      </c>
      <c r="D826" s="256" t="s">
        <v>5951</v>
      </c>
      <c r="E826" s="433">
        <v>5314</v>
      </c>
      <c r="F826" s="256" t="s">
        <v>5952</v>
      </c>
      <c r="G826" s="256" t="s">
        <v>2724</v>
      </c>
      <c r="H826" s="256" t="s">
        <v>2812</v>
      </c>
      <c r="I826" s="256" t="s">
        <v>5955</v>
      </c>
    </row>
    <row r="827" spans="1:9">
      <c r="A827" s="256" t="s">
        <v>5956</v>
      </c>
      <c r="B827" s="256" t="s">
        <v>5957</v>
      </c>
      <c r="C827" s="256" t="s">
        <v>5958</v>
      </c>
      <c r="D827" s="256" t="s">
        <v>91</v>
      </c>
      <c r="E827" s="433">
        <v>82105</v>
      </c>
      <c r="F827" s="256" t="s">
        <v>5959</v>
      </c>
      <c r="G827" s="256" t="s">
        <v>2780</v>
      </c>
      <c r="H827" s="256" t="s">
        <v>2847</v>
      </c>
      <c r="I827" s="256" t="s">
        <v>5960</v>
      </c>
    </row>
    <row r="828" spans="1:9">
      <c r="A828" s="256" t="s">
        <v>5961</v>
      </c>
      <c r="B828" s="256" t="s">
        <v>5962</v>
      </c>
      <c r="C828" s="256" t="s">
        <v>5963</v>
      </c>
      <c r="D828" s="256" t="s">
        <v>5199</v>
      </c>
      <c r="E828" s="433">
        <v>83106</v>
      </c>
      <c r="F828" s="256" t="s">
        <v>5964</v>
      </c>
      <c r="G828" s="256" t="s">
        <v>2794</v>
      </c>
      <c r="H828" s="256" t="s">
        <v>2812</v>
      </c>
      <c r="I828" s="256" t="s">
        <v>5965</v>
      </c>
    </row>
    <row r="829" spans="1:9">
      <c r="A829" s="256" t="s">
        <v>5966</v>
      </c>
      <c r="B829" s="256" t="s">
        <v>5962</v>
      </c>
      <c r="C829" s="256" t="s">
        <v>5963</v>
      </c>
      <c r="D829" s="256" t="s">
        <v>5199</v>
      </c>
      <c r="E829" s="433">
        <v>83106</v>
      </c>
      <c r="F829" s="256" t="s">
        <v>5964</v>
      </c>
      <c r="G829" s="256" t="s">
        <v>2724</v>
      </c>
      <c r="H829" s="256" t="s">
        <v>2762</v>
      </c>
      <c r="I829" s="256" t="s">
        <v>5967</v>
      </c>
    </row>
    <row r="830" spans="1:9">
      <c r="A830" s="256" t="s">
        <v>5968</v>
      </c>
      <c r="B830" s="256" t="s">
        <v>5969</v>
      </c>
      <c r="C830" s="256" t="s">
        <v>5970</v>
      </c>
      <c r="D830" s="256" t="s">
        <v>91</v>
      </c>
      <c r="E830" s="433">
        <v>82103</v>
      </c>
      <c r="F830" s="256" t="s">
        <v>5335</v>
      </c>
      <c r="G830" s="256" t="s">
        <v>2732</v>
      </c>
      <c r="H830" s="256" t="s">
        <v>2733</v>
      </c>
      <c r="I830" s="256" t="s">
        <v>5971</v>
      </c>
    </row>
    <row r="831" spans="1:9">
      <c r="A831" s="256" t="s">
        <v>5972</v>
      </c>
      <c r="B831" s="256" t="s">
        <v>5969</v>
      </c>
      <c r="C831" s="256" t="s">
        <v>5970</v>
      </c>
      <c r="D831" s="256" t="s">
        <v>91</v>
      </c>
      <c r="E831" s="433">
        <v>82103</v>
      </c>
      <c r="F831" s="256" t="s">
        <v>5335</v>
      </c>
      <c r="G831" s="256" t="s">
        <v>2732</v>
      </c>
      <c r="H831" s="256" t="s">
        <v>3196</v>
      </c>
      <c r="I831" s="256" t="s">
        <v>5971</v>
      </c>
    </row>
    <row r="832" spans="1:9">
      <c r="A832" s="256" t="s">
        <v>5973</v>
      </c>
      <c r="B832" s="256" t="s">
        <v>5974</v>
      </c>
      <c r="C832" s="256" t="s">
        <v>5975</v>
      </c>
      <c r="D832" s="256" t="s">
        <v>2900</v>
      </c>
      <c r="E832" s="433">
        <v>9301</v>
      </c>
      <c r="F832" s="256" t="s">
        <v>5976</v>
      </c>
      <c r="G832" s="256" t="s">
        <v>2724</v>
      </c>
      <c r="H832" s="256" t="s">
        <v>2835</v>
      </c>
      <c r="I832" s="256" t="s">
        <v>5977</v>
      </c>
    </row>
    <row r="833" spans="1:9">
      <c r="A833" s="256" t="s">
        <v>5978</v>
      </c>
      <c r="B833" s="256" t="s">
        <v>5979</v>
      </c>
      <c r="C833" s="256" t="s">
        <v>5980</v>
      </c>
      <c r="D833" s="256" t="s">
        <v>5981</v>
      </c>
      <c r="E833" s="433">
        <v>7202</v>
      </c>
      <c r="F833" s="256" t="s">
        <v>2002</v>
      </c>
      <c r="G833" s="256" t="s">
        <v>2936</v>
      </c>
      <c r="H833" s="256" t="s">
        <v>2937</v>
      </c>
      <c r="I833" s="256" t="s">
        <v>5982</v>
      </c>
    </row>
    <row r="834" spans="1:9">
      <c r="A834" s="256" t="s">
        <v>5983</v>
      </c>
      <c r="B834" s="256" t="s">
        <v>5984</v>
      </c>
      <c r="C834" s="256" t="s">
        <v>5985</v>
      </c>
      <c r="D834" s="256" t="s">
        <v>3400</v>
      </c>
      <c r="E834" s="433">
        <v>1701</v>
      </c>
      <c r="F834" s="256" t="s">
        <v>5986</v>
      </c>
      <c r="G834" s="256" t="s">
        <v>2732</v>
      </c>
      <c r="H834" s="256" t="s">
        <v>2733</v>
      </c>
      <c r="I834" s="256" t="s">
        <v>5987</v>
      </c>
    </row>
    <row r="835" spans="1:9">
      <c r="A835" s="256" t="s">
        <v>5988</v>
      </c>
      <c r="B835" s="256" t="s">
        <v>5984</v>
      </c>
      <c r="C835" s="256" t="s">
        <v>5985</v>
      </c>
      <c r="D835" s="256" t="s">
        <v>3400</v>
      </c>
      <c r="E835" s="433">
        <v>1701</v>
      </c>
      <c r="F835" s="256" t="s">
        <v>5986</v>
      </c>
      <c r="G835" s="256" t="s">
        <v>2936</v>
      </c>
      <c r="H835" s="256" t="s">
        <v>2937</v>
      </c>
      <c r="I835" s="256" t="s">
        <v>3461</v>
      </c>
    </row>
    <row r="836" spans="1:9">
      <c r="A836" s="256" t="s">
        <v>5989</v>
      </c>
      <c r="B836" s="256" t="s">
        <v>5990</v>
      </c>
      <c r="C836" s="256" t="s">
        <v>5991</v>
      </c>
      <c r="D836" s="256" t="s">
        <v>5992</v>
      </c>
      <c r="E836" s="433">
        <v>2944</v>
      </c>
      <c r="F836" s="256" t="s">
        <v>5993</v>
      </c>
      <c r="G836" s="256" t="s">
        <v>2936</v>
      </c>
      <c r="H836" s="256" t="s">
        <v>2937</v>
      </c>
      <c r="I836" s="256" t="s">
        <v>3898</v>
      </c>
    </row>
    <row r="837" spans="1:9">
      <c r="A837" s="256" t="s">
        <v>5994</v>
      </c>
      <c r="B837" s="256" t="s">
        <v>5995</v>
      </c>
      <c r="C837" s="256" t="s">
        <v>5996</v>
      </c>
      <c r="D837" s="256" t="s">
        <v>5997</v>
      </c>
      <c r="E837" s="433">
        <v>97242</v>
      </c>
      <c r="F837" s="256" t="s">
        <v>5998</v>
      </c>
      <c r="G837" s="256" t="s">
        <v>2724</v>
      </c>
      <c r="H837" s="256" t="s">
        <v>2835</v>
      </c>
      <c r="I837" s="256" t="s">
        <v>5999</v>
      </c>
    </row>
    <row r="838" spans="1:9">
      <c r="A838" s="256" t="s">
        <v>6000</v>
      </c>
      <c r="B838" s="256" t="s">
        <v>6001</v>
      </c>
      <c r="C838" s="256" t="s">
        <v>6002</v>
      </c>
      <c r="D838" s="256" t="s">
        <v>99</v>
      </c>
      <c r="E838" s="433">
        <v>94901</v>
      </c>
      <c r="F838" s="256" t="s">
        <v>6003</v>
      </c>
      <c r="G838" s="256" t="s">
        <v>2732</v>
      </c>
      <c r="H838" s="256" t="s">
        <v>2733</v>
      </c>
      <c r="I838" s="256" t="s">
        <v>6004</v>
      </c>
    </row>
    <row r="839" spans="1:9">
      <c r="A839" s="256" t="s">
        <v>6005</v>
      </c>
      <c r="B839" s="256" t="s">
        <v>6006</v>
      </c>
      <c r="C839" s="256" t="s">
        <v>6007</v>
      </c>
      <c r="D839" s="256" t="s">
        <v>579</v>
      </c>
      <c r="E839" s="433">
        <v>91105</v>
      </c>
      <c r="F839" s="256" t="s">
        <v>6008</v>
      </c>
      <c r="G839" s="256" t="s">
        <v>3938</v>
      </c>
      <c r="H839" s="256" t="s">
        <v>2762</v>
      </c>
      <c r="I839" s="256" t="s">
        <v>6009</v>
      </c>
    </row>
    <row r="840" spans="1:9">
      <c r="A840" s="256" t="s">
        <v>6010</v>
      </c>
      <c r="B840" s="256" t="s">
        <v>6011</v>
      </c>
      <c r="C840" s="256" t="s">
        <v>6012</v>
      </c>
      <c r="D840" s="256" t="s">
        <v>579</v>
      </c>
      <c r="E840" s="433">
        <v>91105</v>
      </c>
      <c r="F840" s="256" t="s">
        <v>6008</v>
      </c>
      <c r="G840" s="256" t="s">
        <v>3938</v>
      </c>
      <c r="H840" s="256" t="s">
        <v>2812</v>
      </c>
      <c r="I840" s="256" t="s">
        <v>6013</v>
      </c>
    </row>
    <row r="841" spans="1:9">
      <c r="A841" s="256" t="s">
        <v>6014</v>
      </c>
      <c r="B841" s="256" t="s">
        <v>6011</v>
      </c>
      <c r="C841" s="256" t="s">
        <v>6012</v>
      </c>
      <c r="D841" s="256" t="s">
        <v>579</v>
      </c>
      <c r="E841" s="433">
        <v>91105</v>
      </c>
      <c r="F841" s="256" t="s">
        <v>6008</v>
      </c>
      <c r="G841" s="256" t="s">
        <v>3938</v>
      </c>
      <c r="H841" s="256" t="s">
        <v>2762</v>
      </c>
      <c r="I841" s="256" t="s">
        <v>6015</v>
      </c>
    </row>
    <row r="842" spans="1:9">
      <c r="A842" s="256" t="s">
        <v>6014</v>
      </c>
      <c r="B842" s="256" t="s">
        <v>6011</v>
      </c>
      <c r="C842" s="256" t="s">
        <v>6012</v>
      </c>
      <c r="D842" s="256" t="s">
        <v>579</v>
      </c>
      <c r="E842" s="433">
        <v>91105</v>
      </c>
      <c r="F842" s="256" t="s">
        <v>6008</v>
      </c>
      <c r="G842" s="256" t="s">
        <v>2724</v>
      </c>
      <c r="H842" s="256" t="s">
        <v>2762</v>
      </c>
      <c r="I842" s="256" t="s">
        <v>6016</v>
      </c>
    </row>
    <row r="843" spans="1:9">
      <c r="A843" s="256" t="s">
        <v>6017</v>
      </c>
      <c r="B843" s="256" t="s">
        <v>6018</v>
      </c>
      <c r="C843" s="256" t="s">
        <v>6019</v>
      </c>
      <c r="D843" s="256" t="s">
        <v>97</v>
      </c>
      <c r="E843" s="433">
        <v>4023</v>
      </c>
      <c r="F843" s="256" t="s">
        <v>6020</v>
      </c>
      <c r="G843" s="256" t="s">
        <v>2761</v>
      </c>
      <c r="H843" s="256" t="s">
        <v>2762</v>
      </c>
      <c r="I843" s="256" t="s">
        <v>6021</v>
      </c>
    </row>
    <row r="844" spans="1:9">
      <c r="A844" s="256" t="s">
        <v>6022</v>
      </c>
      <c r="B844" s="256" t="s">
        <v>6023</v>
      </c>
      <c r="C844" s="256" t="s">
        <v>6024</v>
      </c>
      <c r="D844" s="256" t="s">
        <v>6025</v>
      </c>
      <c r="E844" s="433">
        <v>2051</v>
      </c>
      <c r="F844" s="256" t="s">
        <v>6026</v>
      </c>
      <c r="G844" s="256" t="s">
        <v>2732</v>
      </c>
      <c r="H844" s="256" t="s">
        <v>2733</v>
      </c>
      <c r="I844" s="256" t="s">
        <v>6027</v>
      </c>
    </row>
    <row r="845" spans="1:9">
      <c r="A845" s="256" t="s">
        <v>6028</v>
      </c>
      <c r="B845" s="256" t="s">
        <v>6029</v>
      </c>
      <c r="C845" s="256" t="s">
        <v>6030</v>
      </c>
      <c r="D845" s="256" t="s">
        <v>91</v>
      </c>
      <c r="E845" s="433">
        <v>83151</v>
      </c>
      <c r="F845" s="256" t="s">
        <v>3142</v>
      </c>
      <c r="G845" s="256" t="s">
        <v>2732</v>
      </c>
      <c r="H845" s="256" t="s">
        <v>2733</v>
      </c>
      <c r="I845" s="256" t="s">
        <v>4541</v>
      </c>
    </row>
    <row r="846" spans="1:9">
      <c r="A846" s="256" t="s">
        <v>6031</v>
      </c>
      <c r="B846" s="256" t="s">
        <v>6032</v>
      </c>
      <c r="C846" s="256" t="s">
        <v>6033</v>
      </c>
      <c r="D846" s="256" t="s">
        <v>3441</v>
      </c>
      <c r="E846" s="433">
        <v>4001</v>
      </c>
      <c r="F846" s="256" t="s">
        <v>6034</v>
      </c>
      <c r="G846" s="256" t="s">
        <v>2761</v>
      </c>
      <c r="H846" s="256" t="s">
        <v>2762</v>
      </c>
      <c r="I846" s="256" t="s">
        <v>6035</v>
      </c>
    </row>
    <row r="847" spans="1:9">
      <c r="A847" s="256" t="s">
        <v>6036</v>
      </c>
      <c r="B847" s="256" t="s">
        <v>6037</v>
      </c>
      <c r="C847" s="256" t="s">
        <v>6038</v>
      </c>
      <c r="D847" s="256" t="s">
        <v>6039</v>
      </c>
      <c r="E847" s="433">
        <v>95633</v>
      </c>
      <c r="F847" s="256" t="s">
        <v>6040</v>
      </c>
      <c r="G847" s="256" t="s">
        <v>2732</v>
      </c>
      <c r="H847" s="256" t="s">
        <v>2733</v>
      </c>
      <c r="I847" s="256" t="s">
        <v>6041</v>
      </c>
    </row>
    <row r="848" spans="1:9">
      <c r="A848" s="256" t="s">
        <v>6042</v>
      </c>
      <c r="B848" s="256" t="s">
        <v>6043</v>
      </c>
      <c r="C848" s="256" t="s">
        <v>6044</v>
      </c>
      <c r="D848" s="256" t="s">
        <v>4428</v>
      </c>
      <c r="E848" s="433">
        <v>1841</v>
      </c>
      <c r="F848" s="256" t="s">
        <v>6045</v>
      </c>
      <c r="G848" s="256" t="s">
        <v>2732</v>
      </c>
      <c r="H848" s="256" t="s">
        <v>2733</v>
      </c>
      <c r="I848" s="256" t="s">
        <v>6046</v>
      </c>
    </row>
    <row r="849" spans="1:9">
      <c r="A849" s="256" t="s">
        <v>6047</v>
      </c>
      <c r="B849" s="256" t="s">
        <v>6043</v>
      </c>
      <c r="C849" s="256" t="s">
        <v>6044</v>
      </c>
      <c r="D849" s="256" t="s">
        <v>4428</v>
      </c>
      <c r="E849" s="433">
        <v>1841</v>
      </c>
      <c r="F849" s="256" t="s">
        <v>6045</v>
      </c>
      <c r="G849" s="256" t="s">
        <v>2780</v>
      </c>
      <c r="H849" s="256" t="s">
        <v>2847</v>
      </c>
      <c r="I849" s="256" t="s">
        <v>5396</v>
      </c>
    </row>
    <row r="850" spans="1:9">
      <c r="A850" s="256" t="s">
        <v>6048</v>
      </c>
      <c r="B850" s="256" t="s">
        <v>6049</v>
      </c>
      <c r="C850" s="256" t="s">
        <v>6050</v>
      </c>
      <c r="D850" s="256" t="s">
        <v>91</v>
      </c>
      <c r="E850" s="433">
        <v>81102</v>
      </c>
      <c r="F850" s="256" t="s">
        <v>6051</v>
      </c>
      <c r="G850" s="256" t="s">
        <v>2732</v>
      </c>
      <c r="H850" s="256" t="s">
        <v>2733</v>
      </c>
      <c r="I850" s="256" t="s">
        <v>6052</v>
      </c>
    </row>
    <row r="851" spans="1:9">
      <c r="A851" s="256" t="s">
        <v>6053</v>
      </c>
      <c r="B851" s="256" t="s">
        <v>6054</v>
      </c>
      <c r="C851" s="256" t="s">
        <v>6055</v>
      </c>
      <c r="D851" s="256" t="s">
        <v>6056</v>
      </c>
      <c r="E851" s="433">
        <v>5902</v>
      </c>
      <c r="F851" s="256" t="s">
        <v>6057</v>
      </c>
      <c r="G851" s="256" t="s">
        <v>2724</v>
      </c>
      <c r="H851" s="256" t="s">
        <v>2835</v>
      </c>
      <c r="I851" s="256" t="s">
        <v>6058</v>
      </c>
    </row>
    <row r="852" spans="1:9">
      <c r="A852" s="256" t="s">
        <v>6059</v>
      </c>
      <c r="C852" s="256" t="s">
        <v>6060</v>
      </c>
      <c r="D852" s="256" t="s">
        <v>6061</v>
      </c>
      <c r="E852" s="433">
        <v>3242</v>
      </c>
      <c r="F852" s="256" t="s">
        <v>6062</v>
      </c>
      <c r="G852" s="256" t="s">
        <v>2732</v>
      </c>
      <c r="H852" s="256" t="s">
        <v>2733</v>
      </c>
      <c r="I852" s="256" t="s">
        <v>6063</v>
      </c>
    </row>
    <row r="853" spans="1:9">
      <c r="A853" s="256" t="s">
        <v>6064</v>
      </c>
      <c r="B853" s="256" t="s">
        <v>6065</v>
      </c>
      <c r="C853" s="256" t="s">
        <v>6066</v>
      </c>
      <c r="D853" s="256" t="s">
        <v>6067</v>
      </c>
      <c r="E853" s="433">
        <v>1303</v>
      </c>
      <c r="F853" s="256" t="s">
        <v>973</v>
      </c>
      <c r="G853" s="256" t="s">
        <v>2732</v>
      </c>
      <c r="H853" s="256" t="s">
        <v>3196</v>
      </c>
      <c r="I853" s="256" t="s">
        <v>6068</v>
      </c>
    </row>
    <row r="854" spans="1:9">
      <c r="A854" s="256" t="s">
        <v>6069</v>
      </c>
      <c r="B854" s="256" t="s">
        <v>6065</v>
      </c>
      <c r="C854" s="256" t="s">
        <v>6066</v>
      </c>
      <c r="D854" s="256" t="s">
        <v>6067</v>
      </c>
      <c r="E854" s="433">
        <v>1303</v>
      </c>
      <c r="F854" s="256" t="s">
        <v>973</v>
      </c>
      <c r="G854" s="256" t="s">
        <v>2780</v>
      </c>
      <c r="H854" s="256" t="s">
        <v>2781</v>
      </c>
      <c r="I854" s="256" t="s">
        <v>6068</v>
      </c>
    </row>
    <row r="855" spans="1:9">
      <c r="A855" s="256" t="s">
        <v>6070</v>
      </c>
      <c r="B855" s="256" t="s">
        <v>6071</v>
      </c>
      <c r="C855" s="256" t="s">
        <v>6072</v>
      </c>
      <c r="D855" s="256" t="s">
        <v>3152</v>
      </c>
      <c r="E855" s="433">
        <v>4951</v>
      </c>
      <c r="F855" s="256" t="s">
        <v>3153</v>
      </c>
      <c r="G855" s="256" t="s">
        <v>2732</v>
      </c>
      <c r="H855" s="256" t="s">
        <v>2733</v>
      </c>
      <c r="I855" s="256" t="s">
        <v>6073</v>
      </c>
    </row>
    <row r="856" spans="1:9">
      <c r="A856" s="256" t="s">
        <v>6074</v>
      </c>
      <c r="B856" s="256" t="s">
        <v>6075</v>
      </c>
      <c r="C856" s="256" t="s">
        <v>6076</v>
      </c>
      <c r="D856" s="256" t="s">
        <v>91</v>
      </c>
      <c r="E856" s="433">
        <v>85101</v>
      </c>
      <c r="F856" s="256" t="s">
        <v>6077</v>
      </c>
      <c r="G856" s="256" t="s">
        <v>3938</v>
      </c>
      <c r="H856" s="256" t="s">
        <v>6078</v>
      </c>
      <c r="I856" s="256" t="s">
        <v>6079</v>
      </c>
    </row>
    <row r="857" spans="1:9">
      <c r="A857" s="256" t="s">
        <v>6080</v>
      </c>
      <c r="B857" s="256" t="s">
        <v>6075</v>
      </c>
      <c r="C857" s="256" t="s">
        <v>6076</v>
      </c>
      <c r="D857" s="256" t="s">
        <v>91</v>
      </c>
      <c r="E857" s="433">
        <v>85101</v>
      </c>
      <c r="F857" s="256" t="s">
        <v>6077</v>
      </c>
      <c r="G857" s="256" t="s">
        <v>3938</v>
      </c>
      <c r="H857" s="256" t="s">
        <v>2762</v>
      </c>
      <c r="I857" s="256" t="s">
        <v>6079</v>
      </c>
    </row>
    <row r="858" spans="1:9">
      <c r="A858" s="256" t="s">
        <v>6080</v>
      </c>
      <c r="B858" s="256" t="s">
        <v>6075</v>
      </c>
      <c r="C858" s="256" t="s">
        <v>6076</v>
      </c>
      <c r="D858" s="256" t="s">
        <v>91</v>
      </c>
      <c r="E858" s="433">
        <v>85101</v>
      </c>
      <c r="F858" s="256" t="s">
        <v>6077</v>
      </c>
      <c r="G858" s="256" t="s">
        <v>2724</v>
      </c>
      <c r="H858" s="256" t="s">
        <v>2762</v>
      </c>
      <c r="I858" s="256" t="s">
        <v>6081</v>
      </c>
    </row>
    <row r="859" spans="1:9">
      <c r="A859" s="256" t="s">
        <v>6080</v>
      </c>
      <c r="B859" s="256" t="s">
        <v>6075</v>
      </c>
      <c r="C859" s="256" t="s">
        <v>6076</v>
      </c>
      <c r="D859" s="256" t="s">
        <v>91</v>
      </c>
      <c r="E859" s="433">
        <v>85101</v>
      </c>
      <c r="F859" s="256" t="s">
        <v>6077</v>
      </c>
      <c r="G859" s="256" t="s">
        <v>2761</v>
      </c>
      <c r="H859" s="256" t="s">
        <v>2762</v>
      </c>
      <c r="I859" s="256" t="s">
        <v>6082</v>
      </c>
    </row>
    <row r="860" spans="1:9">
      <c r="A860" s="256" t="s">
        <v>6083</v>
      </c>
      <c r="B860" s="256" t="s">
        <v>6084</v>
      </c>
      <c r="C860" s="256" t="s">
        <v>6085</v>
      </c>
      <c r="D860" s="256" t="s">
        <v>3327</v>
      </c>
      <c r="E860" s="433">
        <v>3401</v>
      </c>
      <c r="F860" s="256" t="s">
        <v>6086</v>
      </c>
      <c r="G860" s="256" t="s">
        <v>2732</v>
      </c>
      <c r="H860" s="256" t="s">
        <v>2733</v>
      </c>
      <c r="I860" s="256" t="s">
        <v>2763</v>
      </c>
    </row>
    <row r="861" spans="1:9">
      <c r="A861" s="256" t="s">
        <v>6087</v>
      </c>
      <c r="B861" s="256" t="s">
        <v>6088</v>
      </c>
      <c r="C861" s="256" t="s">
        <v>6089</v>
      </c>
      <c r="D861" s="256" t="s">
        <v>97</v>
      </c>
      <c r="E861" s="433">
        <v>4001</v>
      </c>
      <c r="F861" s="256" t="s">
        <v>6090</v>
      </c>
      <c r="G861" s="256" t="s">
        <v>2732</v>
      </c>
      <c r="H861" s="256" t="s">
        <v>2733</v>
      </c>
      <c r="I861" s="256" t="s">
        <v>6091</v>
      </c>
    </row>
    <row r="862" spans="1:9">
      <c r="A862" s="256" t="s">
        <v>6092</v>
      </c>
      <c r="B862" s="256" t="s">
        <v>6093</v>
      </c>
      <c r="C862" s="256" t="s">
        <v>6094</v>
      </c>
      <c r="D862" s="256" t="s">
        <v>1298</v>
      </c>
      <c r="E862" s="433">
        <v>90301</v>
      </c>
      <c r="F862" s="256" t="s">
        <v>6095</v>
      </c>
      <c r="G862" s="256" t="s">
        <v>2824</v>
      </c>
      <c r="H862" s="256" t="s">
        <v>2762</v>
      </c>
      <c r="I862" s="256" t="s">
        <v>6096</v>
      </c>
    </row>
    <row r="863" spans="1:9">
      <c r="A863" s="256" t="s">
        <v>6097</v>
      </c>
      <c r="B863" s="256" t="s">
        <v>6098</v>
      </c>
      <c r="C863" s="256" t="s">
        <v>6099</v>
      </c>
      <c r="D863" s="256" t="s">
        <v>1178</v>
      </c>
      <c r="E863" s="433">
        <v>2201</v>
      </c>
      <c r="F863" s="256" t="s">
        <v>6100</v>
      </c>
      <c r="G863" s="256" t="s">
        <v>2732</v>
      </c>
      <c r="H863" s="256" t="s">
        <v>2733</v>
      </c>
      <c r="I863" s="256" t="s">
        <v>6101</v>
      </c>
    </row>
    <row r="864" spans="1:9">
      <c r="A864" s="256" t="s">
        <v>6102</v>
      </c>
      <c r="B864" s="256" t="s">
        <v>6103</v>
      </c>
      <c r="C864" s="256" t="s">
        <v>6104</v>
      </c>
      <c r="D864" s="256" t="s">
        <v>91</v>
      </c>
      <c r="E864" s="433">
        <v>81452</v>
      </c>
      <c r="F864" s="256" t="s">
        <v>6105</v>
      </c>
      <c r="G864" s="256" t="s">
        <v>2732</v>
      </c>
      <c r="H864" s="256" t="s">
        <v>3196</v>
      </c>
      <c r="I864" s="256" t="s">
        <v>6106</v>
      </c>
    </row>
    <row r="865" spans="1:9">
      <c r="A865" s="256" t="s">
        <v>6107</v>
      </c>
      <c r="B865" s="256" t="s">
        <v>6108</v>
      </c>
      <c r="C865" s="256" t="s">
        <v>6109</v>
      </c>
      <c r="D865" s="256" t="s">
        <v>101</v>
      </c>
      <c r="E865" s="433">
        <v>97405</v>
      </c>
      <c r="F865" s="256" t="s">
        <v>6110</v>
      </c>
      <c r="G865" s="256" t="s">
        <v>2732</v>
      </c>
      <c r="H865" s="256" t="s">
        <v>3196</v>
      </c>
      <c r="I865" s="256" t="s">
        <v>6111</v>
      </c>
    </row>
    <row r="866" spans="1:9">
      <c r="A866" s="256" t="s">
        <v>6112</v>
      </c>
      <c r="B866" s="256" t="s">
        <v>6113</v>
      </c>
      <c r="C866" s="256" t="s">
        <v>6114</v>
      </c>
      <c r="D866" s="256" t="s">
        <v>97</v>
      </c>
      <c r="E866" s="433">
        <v>4329</v>
      </c>
      <c r="F866" s="256" t="s">
        <v>6115</v>
      </c>
      <c r="G866" s="256" t="s">
        <v>2732</v>
      </c>
      <c r="H866" s="256" t="s">
        <v>3196</v>
      </c>
      <c r="I866" s="256" t="s">
        <v>6116</v>
      </c>
    </row>
    <row r="867" spans="1:9">
      <c r="A867" s="256" t="s">
        <v>6117</v>
      </c>
      <c r="B867" s="256" t="s">
        <v>6118</v>
      </c>
      <c r="C867" s="256" t="s">
        <v>6119</v>
      </c>
      <c r="D867" s="256" t="s">
        <v>2416</v>
      </c>
      <c r="E867" s="433">
        <v>8006</v>
      </c>
      <c r="F867" s="256" t="s">
        <v>6120</v>
      </c>
      <c r="G867" s="256" t="s">
        <v>2732</v>
      </c>
      <c r="H867" s="256" t="s">
        <v>3196</v>
      </c>
      <c r="I867" s="256" t="s">
        <v>6121</v>
      </c>
    </row>
    <row r="868" spans="1:9">
      <c r="A868" s="256" t="s">
        <v>6122</v>
      </c>
      <c r="B868" s="256" t="s">
        <v>6123</v>
      </c>
      <c r="C868" s="256" t="s">
        <v>6124</v>
      </c>
      <c r="D868" s="256" t="s">
        <v>93</v>
      </c>
      <c r="E868" s="433">
        <v>1140</v>
      </c>
      <c r="F868" s="256" t="s">
        <v>6125</v>
      </c>
      <c r="G868" s="256" t="s">
        <v>2732</v>
      </c>
      <c r="H868" s="256" t="s">
        <v>3196</v>
      </c>
      <c r="I868" s="256" t="s">
        <v>6126</v>
      </c>
    </row>
    <row r="869" spans="1:9">
      <c r="A869" s="256" t="s">
        <v>6127</v>
      </c>
      <c r="C869" s="256" t="s">
        <v>6128</v>
      </c>
      <c r="D869" s="256" t="s">
        <v>6129</v>
      </c>
      <c r="E869" s="433">
        <v>5953</v>
      </c>
      <c r="F869" s="256" t="s">
        <v>6130</v>
      </c>
      <c r="G869" s="256" t="s">
        <v>2732</v>
      </c>
      <c r="H869" s="256" t="s">
        <v>2733</v>
      </c>
      <c r="I869" s="256" t="s">
        <v>6131</v>
      </c>
    </row>
    <row r="870" spans="1:9">
      <c r="A870" s="256" t="s">
        <v>6132</v>
      </c>
      <c r="B870" s="256" t="s">
        <v>6133</v>
      </c>
      <c r="C870" s="256" t="s">
        <v>6134</v>
      </c>
      <c r="D870" s="256" t="s">
        <v>6135</v>
      </c>
      <c r="E870" s="433">
        <v>97661</v>
      </c>
      <c r="F870" s="256" t="s">
        <v>6136</v>
      </c>
      <c r="G870" s="256" t="s">
        <v>2761</v>
      </c>
      <c r="H870" s="256" t="s">
        <v>2762</v>
      </c>
      <c r="I870" s="256" t="s">
        <v>6137</v>
      </c>
    </row>
    <row r="871" spans="1:9">
      <c r="A871" s="256" t="s">
        <v>6138</v>
      </c>
      <c r="B871" s="256" t="s">
        <v>6139</v>
      </c>
      <c r="C871" s="256" t="s">
        <v>6140</v>
      </c>
      <c r="D871" s="256" t="s">
        <v>6141</v>
      </c>
      <c r="E871" s="433">
        <v>3214</v>
      </c>
      <c r="F871" s="256" t="s">
        <v>6142</v>
      </c>
      <c r="G871" s="256" t="s">
        <v>2724</v>
      </c>
      <c r="H871" s="256" t="s">
        <v>2812</v>
      </c>
      <c r="I871" s="256" t="s">
        <v>6143</v>
      </c>
    </row>
    <row r="872" spans="1:9">
      <c r="A872" s="256" t="s">
        <v>6144</v>
      </c>
      <c r="B872" s="256" t="s">
        <v>6139</v>
      </c>
      <c r="C872" s="256" t="s">
        <v>6140</v>
      </c>
      <c r="D872" s="256" t="s">
        <v>6141</v>
      </c>
      <c r="E872" s="433">
        <v>3214</v>
      </c>
      <c r="F872" s="256" t="s">
        <v>6142</v>
      </c>
      <c r="G872" s="256" t="s">
        <v>2724</v>
      </c>
      <c r="H872" s="256" t="s">
        <v>2835</v>
      </c>
      <c r="I872" s="256" t="s">
        <v>6145</v>
      </c>
    </row>
    <row r="873" spans="1:9">
      <c r="A873" s="256" t="s">
        <v>6146</v>
      </c>
      <c r="B873" s="256" t="s">
        <v>6147</v>
      </c>
      <c r="C873" s="256" t="s">
        <v>6148</v>
      </c>
      <c r="D873" s="256" t="s">
        <v>97</v>
      </c>
      <c r="E873" s="433">
        <v>4001</v>
      </c>
      <c r="F873" s="256" t="s">
        <v>6149</v>
      </c>
      <c r="G873" s="256" t="s">
        <v>2732</v>
      </c>
      <c r="H873" s="256" t="s">
        <v>2733</v>
      </c>
      <c r="I873" s="256" t="s">
        <v>6150</v>
      </c>
    </row>
    <row r="874" spans="1:9">
      <c r="A874" s="256" t="s">
        <v>6151</v>
      </c>
      <c r="B874" s="256" t="s">
        <v>6152</v>
      </c>
      <c r="C874" s="256" t="s">
        <v>6153</v>
      </c>
      <c r="D874" s="256" t="s">
        <v>93</v>
      </c>
      <c r="E874" s="433">
        <v>1008</v>
      </c>
      <c r="F874" s="256" t="s">
        <v>6154</v>
      </c>
      <c r="G874" s="256" t="s">
        <v>2794</v>
      </c>
      <c r="H874" s="256" t="s">
        <v>2725</v>
      </c>
      <c r="I874" s="256" t="s">
        <v>6155</v>
      </c>
    </row>
    <row r="875" spans="1:9">
      <c r="A875" s="256" t="s">
        <v>6156</v>
      </c>
      <c r="B875" s="256" t="s">
        <v>6157</v>
      </c>
      <c r="C875" s="256" t="s">
        <v>6158</v>
      </c>
      <c r="D875" s="256" t="s">
        <v>6159</v>
      </c>
      <c r="E875" s="433">
        <v>2754</v>
      </c>
      <c r="F875" s="256" t="s">
        <v>6160</v>
      </c>
      <c r="G875" s="256" t="s">
        <v>2732</v>
      </c>
      <c r="H875" s="256" t="s">
        <v>2733</v>
      </c>
      <c r="I875" s="256" t="s">
        <v>3355</v>
      </c>
    </row>
    <row r="876" spans="1:9">
      <c r="A876" s="256" t="s">
        <v>6161</v>
      </c>
      <c r="B876" s="256" t="s">
        <v>6162</v>
      </c>
      <c r="C876" s="256" t="s">
        <v>6163</v>
      </c>
      <c r="D876" s="256" t="s">
        <v>6164</v>
      </c>
      <c r="E876" s="433">
        <v>90028</v>
      </c>
      <c r="F876" s="256" t="s">
        <v>6165</v>
      </c>
      <c r="G876" s="256" t="s">
        <v>2724</v>
      </c>
      <c r="H876" s="256" t="s">
        <v>2762</v>
      </c>
      <c r="I876" s="256" t="s">
        <v>6166</v>
      </c>
    </row>
    <row r="877" spans="1:9">
      <c r="A877" s="256" t="s">
        <v>6167</v>
      </c>
      <c r="B877" s="256" t="s">
        <v>6168</v>
      </c>
      <c r="C877" s="256" t="s">
        <v>6169</v>
      </c>
      <c r="D877" s="256" t="s">
        <v>6170</v>
      </c>
      <c r="E877" s="433">
        <v>95501</v>
      </c>
      <c r="F877" s="256" t="s">
        <v>6171</v>
      </c>
      <c r="G877" s="256" t="s">
        <v>2732</v>
      </c>
      <c r="H877" s="256" t="s">
        <v>2733</v>
      </c>
      <c r="I877" s="256" t="s">
        <v>6172</v>
      </c>
    </row>
    <row r="878" spans="1:9">
      <c r="A878" s="256" t="s">
        <v>6173</v>
      </c>
      <c r="B878" s="256" t="s">
        <v>6174</v>
      </c>
      <c r="C878" s="256" t="s">
        <v>6175</v>
      </c>
      <c r="D878" s="256" t="s">
        <v>3441</v>
      </c>
      <c r="E878" s="433">
        <v>4001</v>
      </c>
      <c r="F878" s="256" t="s">
        <v>6176</v>
      </c>
      <c r="G878" s="256" t="s">
        <v>2780</v>
      </c>
      <c r="H878" s="256" t="s">
        <v>2781</v>
      </c>
      <c r="I878" s="256" t="s">
        <v>6177</v>
      </c>
    </row>
    <row r="879" spans="1:9">
      <c r="A879" s="256" t="s">
        <v>6178</v>
      </c>
      <c r="B879" s="256" t="s">
        <v>6174</v>
      </c>
      <c r="C879" s="256" t="s">
        <v>6175</v>
      </c>
      <c r="D879" s="256" t="s">
        <v>3441</v>
      </c>
      <c r="E879" s="433">
        <v>4001</v>
      </c>
      <c r="F879" s="256" t="s">
        <v>6176</v>
      </c>
      <c r="G879" s="256" t="s">
        <v>2732</v>
      </c>
      <c r="H879" s="256" t="s">
        <v>2733</v>
      </c>
      <c r="I879" s="256" t="s">
        <v>6179</v>
      </c>
    </row>
    <row r="880" spans="1:9">
      <c r="A880" s="256" t="s">
        <v>6180</v>
      </c>
      <c r="B880" s="256" t="s">
        <v>6174</v>
      </c>
      <c r="C880" s="256" t="s">
        <v>6175</v>
      </c>
      <c r="D880" s="256" t="s">
        <v>3441</v>
      </c>
      <c r="E880" s="433">
        <v>4001</v>
      </c>
      <c r="F880" s="256" t="s">
        <v>6176</v>
      </c>
      <c r="G880" s="256" t="s">
        <v>2780</v>
      </c>
      <c r="H880" s="256" t="s">
        <v>2847</v>
      </c>
      <c r="I880" s="256" t="s">
        <v>4172</v>
      </c>
    </row>
    <row r="881" spans="1:9">
      <c r="A881" s="256" t="s">
        <v>6181</v>
      </c>
      <c r="B881" s="256" t="s">
        <v>6182</v>
      </c>
      <c r="C881" s="256" t="s">
        <v>6183</v>
      </c>
      <c r="D881" s="256" t="s">
        <v>6184</v>
      </c>
      <c r="E881" s="433">
        <v>4922</v>
      </c>
      <c r="F881" s="256" t="s">
        <v>6185</v>
      </c>
      <c r="G881" s="256" t="s">
        <v>2724</v>
      </c>
      <c r="H881" s="256" t="s">
        <v>2835</v>
      </c>
      <c r="I881" s="256" t="s">
        <v>4511</v>
      </c>
    </row>
    <row r="882" spans="1:9">
      <c r="A882" s="256" t="s">
        <v>6186</v>
      </c>
      <c r="B882" s="256" t="s">
        <v>6187</v>
      </c>
      <c r="C882" s="256" t="s">
        <v>6188</v>
      </c>
      <c r="D882" s="256" t="s">
        <v>496</v>
      </c>
      <c r="E882" s="433">
        <v>92901</v>
      </c>
      <c r="F882" s="256" t="s">
        <v>6189</v>
      </c>
      <c r="G882" s="256" t="s">
        <v>2724</v>
      </c>
      <c r="H882" s="256" t="s">
        <v>2762</v>
      </c>
      <c r="I882" s="256" t="s">
        <v>6190</v>
      </c>
    </row>
    <row r="883" spans="1:9">
      <c r="A883" s="256" t="s">
        <v>6191</v>
      </c>
      <c r="B883" s="256" t="s">
        <v>6192</v>
      </c>
      <c r="C883" s="256" t="s">
        <v>6193</v>
      </c>
      <c r="D883" s="256" t="s">
        <v>3693</v>
      </c>
      <c r="E883" s="433">
        <v>5201</v>
      </c>
      <c r="F883" s="256" t="s">
        <v>6194</v>
      </c>
      <c r="G883" s="256" t="s">
        <v>2724</v>
      </c>
      <c r="H883" s="256" t="s">
        <v>2762</v>
      </c>
      <c r="I883" s="256" t="s">
        <v>6145</v>
      </c>
    </row>
    <row r="884" spans="1:9">
      <c r="A884" s="256" t="s">
        <v>6195</v>
      </c>
      <c r="B884" s="256" t="s">
        <v>6196</v>
      </c>
      <c r="C884" s="256" t="s">
        <v>6197</v>
      </c>
      <c r="D884" s="256" t="s">
        <v>100</v>
      </c>
      <c r="E884" s="433">
        <v>3601</v>
      </c>
      <c r="F884" s="256" t="s">
        <v>6198</v>
      </c>
      <c r="G884" s="256" t="s">
        <v>2824</v>
      </c>
      <c r="H884" s="256" t="s">
        <v>2725</v>
      </c>
      <c r="I884" s="256" t="s">
        <v>6199</v>
      </c>
    </row>
    <row r="885" spans="1:9">
      <c r="A885" s="256" t="s">
        <v>6200</v>
      </c>
      <c r="B885" s="256" t="s">
        <v>6201</v>
      </c>
      <c r="C885" s="256" t="s">
        <v>6202</v>
      </c>
      <c r="D885" s="256" t="s">
        <v>496</v>
      </c>
      <c r="E885" s="433">
        <v>92901</v>
      </c>
      <c r="F885" s="256" t="s">
        <v>6203</v>
      </c>
      <c r="G885" s="256" t="s">
        <v>2732</v>
      </c>
      <c r="H885" s="256" t="s">
        <v>2733</v>
      </c>
      <c r="I885" s="256" t="s">
        <v>5437</v>
      </c>
    </row>
    <row r="886" spans="1:9">
      <c r="A886" s="256" t="s">
        <v>6204</v>
      </c>
      <c r="C886" s="256" t="s">
        <v>6205</v>
      </c>
      <c r="D886" s="256" t="s">
        <v>6206</v>
      </c>
      <c r="E886" s="433">
        <v>3214</v>
      </c>
      <c r="F886" s="256" t="s">
        <v>893</v>
      </c>
      <c r="G886" s="256" t="s">
        <v>2732</v>
      </c>
      <c r="H886" s="256" t="s">
        <v>2733</v>
      </c>
      <c r="I886" s="256" t="s">
        <v>6207</v>
      </c>
    </row>
    <row r="887" spans="1:9">
      <c r="A887" s="256" t="s">
        <v>6208</v>
      </c>
      <c r="B887" s="256" t="s">
        <v>6209</v>
      </c>
      <c r="C887" s="256" t="s">
        <v>6210</v>
      </c>
      <c r="D887" s="256" t="s">
        <v>6211</v>
      </c>
      <c r="E887" s="433">
        <v>96001</v>
      </c>
      <c r="F887" s="256" t="s">
        <v>6212</v>
      </c>
      <c r="G887" s="256" t="s">
        <v>2732</v>
      </c>
      <c r="H887" s="256" t="s">
        <v>2733</v>
      </c>
      <c r="I887" s="256" t="s">
        <v>6213</v>
      </c>
    </row>
    <row r="888" spans="1:9">
      <c r="A888" s="256" t="s">
        <v>6214</v>
      </c>
      <c r="B888" s="256" t="s">
        <v>6215</v>
      </c>
      <c r="C888" s="256" t="s">
        <v>6216</v>
      </c>
      <c r="D888" s="256" t="s">
        <v>6217</v>
      </c>
      <c r="E888" s="433">
        <v>97201</v>
      </c>
      <c r="F888" s="256" t="s">
        <v>6218</v>
      </c>
      <c r="G888" s="256" t="s">
        <v>2732</v>
      </c>
      <c r="H888" s="256" t="s">
        <v>2733</v>
      </c>
      <c r="I888" s="256" t="s">
        <v>6219</v>
      </c>
    </row>
    <row r="889" spans="1:9">
      <c r="A889" s="256" t="s">
        <v>6220</v>
      </c>
      <c r="B889" s="256" t="s">
        <v>6221</v>
      </c>
      <c r="C889" s="256" t="s">
        <v>6222</v>
      </c>
      <c r="D889" s="256" t="s">
        <v>91</v>
      </c>
      <c r="E889" s="433">
        <v>81109</v>
      </c>
      <c r="F889" s="256" t="s">
        <v>3271</v>
      </c>
      <c r="G889" s="256" t="s">
        <v>2732</v>
      </c>
      <c r="H889" s="256" t="s">
        <v>2733</v>
      </c>
      <c r="I889" s="256" t="s">
        <v>3272</v>
      </c>
    </row>
    <row r="890" spans="1:9">
      <c r="A890" s="256" t="s">
        <v>6223</v>
      </c>
      <c r="B890" s="256" t="s">
        <v>6224</v>
      </c>
      <c r="C890" s="256" t="s">
        <v>6225</v>
      </c>
      <c r="D890" s="256" t="s">
        <v>6226</v>
      </c>
      <c r="E890" s="433">
        <v>2601</v>
      </c>
      <c r="F890" s="256" t="s">
        <v>6227</v>
      </c>
      <c r="G890" s="256" t="s">
        <v>2724</v>
      </c>
      <c r="H890" s="256" t="s">
        <v>2835</v>
      </c>
      <c r="I890" s="256" t="s">
        <v>6228</v>
      </c>
    </row>
    <row r="891" spans="1:9">
      <c r="A891" s="256" t="s">
        <v>6229</v>
      </c>
      <c r="B891" s="256" t="s">
        <v>6230</v>
      </c>
      <c r="C891" s="256" t="s">
        <v>6231</v>
      </c>
      <c r="D891" s="256" t="s">
        <v>6232</v>
      </c>
      <c r="E891" s="433">
        <v>2001</v>
      </c>
      <c r="F891" s="256" t="s">
        <v>6233</v>
      </c>
      <c r="G891" s="256" t="s">
        <v>2724</v>
      </c>
      <c r="H891" s="256" t="s">
        <v>2835</v>
      </c>
      <c r="I891" s="256" t="s">
        <v>6234</v>
      </c>
    </row>
    <row r="892" spans="1:9">
      <c r="A892" s="256" t="s">
        <v>6235</v>
      </c>
      <c r="B892" s="256" t="s">
        <v>6236</v>
      </c>
      <c r="C892" s="256" t="s">
        <v>6237</v>
      </c>
      <c r="D892" s="256" t="s">
        <v>2301</v>
      </c>
      <c r="E892" s="433">
        <v>98401</v>
      </c>
      <c r="F892" s="256" t="s">
        <v>6238</v>
      </c>
      <c r="G892" s="256" t="s">
        <v>2780</v>
      </c>
      <c r="H892" s="256" t="s">
        <v>2847</v>
      </c>
      <c r="I892" s="256" t="s">
        <v>6239</v>
      </c>
    </row>
    <row r="893" spans="1:9">
      <c r="A893" s="256" t="s">
        <v>6240</v>
      </c>
      <c r="B893" s="256" t="s">
        <v>6236</v>
      </c>
      <c r="C893" s="256" t="s">
        <v>6237</v>
      </c>
      <c r="D893" s="256" t="s">
        <v>2301</v>
      </c>
      <c r="E893" s="433">
        <v>98401</v>
      </c>
      <c r="F893" s="256" t="s">
        <v>6238</v>
      </c>
      <c r="G893" s="256" t="s">
        <v>2780</v>
      </c>
      <c r="H893" s="256" t="s">
        <v>2781</v>
      </c>
      <c r="I893" s="256" t="s">
        <v>4716</v>
      </c>
    </row>
    <row r="894" spans="1:9">
      <c r="A894" s="256" t="s">
        <v>6241</v>
      </c>
      <c r="B894" s="256" t="s">
        <v>6236</v>
      </c>
      <c r="C894" s="256" t="s">
        <v>6237</v>
      </c>
      <c r="D894" s="256" t="s">
        <v>2301</v>
      </c>
      <c r="E894" s="433">
        <v>98401</v>
      </c>
      <c r="F894" s="256" t="s">
        <v>6238</v>
      </c>
      <c r="G894" s="256" t="s">
        <v>2732</v>
      </c>
      <c r="H894" s="256" t="s">
        <v>2733</v>
      </c>
      <c r="I894" s="256" t="s">
        <v>6242</v>
      </c>
    </row>
    <row r="895" spans="1:9">
      <c r="A895" s="256" t="s">
        <v>6243</v>
      </c>
      <c r="B895" s="256" t="s">
        <v>6244</v>
      </c>
      <c r="C895" s="256" t="s">
        <v>6245</v>
      </c>
      <c r="D895" s="256" t="s">
        <v>496</v>
      </c>
      <c r="E895" s="433">
        <v>92901</v>
      </c>
      <c r="F895" s="256" t="s">
        <v>6246</v>
      </c>
      <c r="G895" s="256" t="s">
        <v>2780</v>
      </c>
      <c r="H895" s="256" t="s">
        <v>2847</v>
      </c>
      <c r="I895" s="256" t="s">
        <v>4244</v>
      </c>
    </row>
    <row r="896" spans="1:9">
      <c r="A896" s="256" t="s">
        <v>6247</v>
      </c>
      <c r="B896" s="256" t="s">
        <v>6248</v>
      </c>
      <c r="C896" s="256" t="s">
        <v>6249</v>
      </c>
      <c r="D896" s="256" t="s">
        <v>3308</v>
      </c>
      <c r="E896" s="433">
        <v>90901</v>
      </c>
      <c r="F896" s="256" t="s">
        <v>6250</v>
      </c>
      <c r="G896" s="256" t="s">
        <v>2732</v>
      </c>
      <c r="H896" s="256" t="s">
        <v>2733</v>
      </c>
      <c r="I896" s="256" t="s">
        <v>6251</v>
      </c>
    </row>
    <row r="897" spans="1:9">
      <c r="A897" s="256" t="s">
        <v>6252</v>
      </c>
      <c r="B897" s="256" t="s">
        <v>6253</v>
      </c>
      <c r="C897" s="256" t="s">
        <v>6254</v>
      </c>
      <c r="D897" s="256" t="s">
        <v>3034</v>
      </c>
      <c r="E897" s="433">
        <v>92001</v>
      </c>
      <c r="F897" s="256" t="s">
        <v>6255</v>
      </c>
      <c r="G897" s="256" t="s">
        <v>2732</v>
      </c>
      <c r="H897" s="256" t="s">
        <v>2733</v>
      </c>
      <c r="I897" s="256" t="s">
        <v>3849</v>
      </c>
    </row>
    <row r="898" spans="1:9">
      <c r="A898" s="256" t="s">
        <v>6256</v>
      </c>
      <c r="B898" s="256" t="s">
        <v>6257</v>
      </c>
      <c r="C898" s="256" t="s">
        <v>6258</v>
      </c>
      <c r="D898" s="256" t="s">
        <v>6259</v>
      </c>
      <c r="E898" s="433">
        <v>1301</v>
      </c>
      <c r="F898" s="256" t="s">
        <v>6260</v>
      </c>
      <c r="G898" s="256" t="s">
        <v>2732</v>
      </c>
      <c r="H898" s="256" t="s">
        <v>2733</v>
      </c>
      <c r="I898" s="256" t="s">
        <v>6261</v>
      </c>
    </row>
    <row r="899" spans="1:9">
      <c r="A899" s="256" t="s">
        <v>6262</v>
      </c>
      <c r="B899" s="256" t="s">
        <v>6263</v>
      </c>
      <c r="C899" s="256" t="s">
        <v>6264</v>
      </c>
      <c r="D899" s="256" t="s">
        <v>6265</v>
      </c>
      <c r="E899" s="433">
        <v>95622</v>
      </c>
      <c r="F899" s="256" t="s">
        <v>6266</v>
      </c>
      <c r="G899" s="256" t="s">
        <v>2732</v>
      </c>
      <c r="H899" s="256" t="s">
        <v>2733</v>
      </c>
      <c r="I899" s="256" t="s">
        <v>4003</v>
      </c>
    </row>
    <row r="900" spans="1:9">
      <c r="A900" s="256" t="s">
        <v>6267</v>
      </c>
      <c r="B900" s="256" t="s">
        <v>6268</v>
      </c>
      <c r="C900" s="256" t="s">
        <v>6269</v>
      </c>
      <c r="D900" s="256" t="s">
        <v>5793</v>
      </c>
      <c r="E900" s="433">
        <v>94701</v>
      </c>
      <c r="F900" s="256" t="s">
        <v>6270</v>
      </c>
      <c r="G900" s="256" t="s">
        <v>2761</v>
      </c>
      <c r="H900" s="256" t="s">
        <v>2812</v>
      </c>
      <c r="I900" s="256" t="s">
        <v>6271</v>
      </c>
    </row>
    <row r="901" spans="1:9">
      <c r="A901" s="256" t="s">
        <v>6272</v>
      </c>
      <c r="B901" s="256" t="s">
        <v>6273</v>
      </c>
      <c r="C901" s="256" t="s">
        <v>6274</v>
      </c>
      <c r="D901" s="256" t="s">
        <v>96</v>
      </c>
      <c r="E901" s="433">
        <v>91701</v>
      </c>
      <c r="F901" s="256" t="s">
        <v>6275</v>
      </c>
      <c r="G901" s="256" t="s">
        <v>2732</v>
      </c>
      <c r="H901" s="256" t="s">
        <v>2733</v>
      </c>
      <c r="I901" s="256" t="s">
        <v>6276</v>
      </c>
    </row>
    <row r="902" spans="1:9">
      <c r="A902" s="256" t="s">
        <v>6277</v>
      </c>
      <c r="B902" s="256" t="s">
        <v>6278</v>
      </c>
      <c r="C902" s="256" t="s">
        <v>6279</v>
      </c>
      <c r="D902" s="256" t="s">
        <v>1258</v>
      </c>
      <c r="E902" s="433">
        <v>92703</v>
      </c>
      <c r="F902" s="256" t="s">
        <v>6280</v>
      </c>
      <c r="G902" s="256" t="s">
        <v>2824</v>
      </c>
      <c r="H902" s="256" t="s">
        <v>2762</v>
      </c>
      <c r="I902" s="256" t="s">
        <v>6281</v>
      </c>
    </row>
    <row r="903" spans="1:9">
      <c r="A903" s="256" t="s">
        <v>6282</v>
      </c>
      <c r="B903" s="256" t="s">
        <v>6278</v>
      </c>
      <c r="C903" s="256" t="s">
        <v>6279</v>
      </c>
      <c r="D903" s="256" t="s">
        <v>1258</v>
      </c>
      <c r="E903" s="433">
        <v>92703</v>
      </c>
      <c r="F903" s="256" t="s">
        <v>6280</v>
      </c>
      <c r="G903" s="256" t="s">
        <v>2732</v>
      </c>
      <c r="H903" s="256" t="s">
        <v>2733</v>
      </c>
      <c r="I903" s="256" t="s">
        <v>6283</v>
      </c>
    </row>
    <row r="904" spans="1:9">
      <c r="A904" s="256" t="s">
        <v>6284</v>
      </c>
      <c r="B904" s="256" t="s">
        <v>6278</v>
      </c>
      <c r="C904" s="256" t="s">
        <v>6279</v>
      </c>
      <c r="D904" s="256" t="s">
        <v>1258</v>
      </c>
      <c r="E904" s="433">
        <v>92703</v>
      </c>
      <c r="F904" s="256" t="s">
        <v>6280</v>
      </c>
      <c r="G904" s="256" t="s">
        <v>2732</v>
      </c>
      <c r="H904" s="256" t="s">
        <v>3196</v>
      </c>
      <c r="I904" s="256" t="s">
        <v>3621</v>
      </c>
    </row>
    <row r="905" spans="1:9">
      <c r="A905" s="256" t="s">
        <v>6285</v>
      </c>
      <c r="B905" s="256" t="s">
        <v>6278</v>
      </c>
      <c r="C905" s="256" t="s">
        <v>6279</v>
      </c>
      <c r="D905" s="256" t="s">
        <v>1258</v>
      </c>
      <c r="E905" s="433">
        <v>92703</v>
      </c>
      <c r="F905" s="256" t="s">
        <v>6280</v>
      </c>
      <c r="G905" s="256" t="s">
        <v>2780</v>
      </c>
      <c r="H905" s="256" t="s">
        <v>2847</v>
      </c>
      <c r="I905" s="256" t="s">
        <v>6286</v>
      </c>
    </row>
    <row r="906" spans="1:9">
      <c r="A906" s="256" t="s">
        <v>6287</v>
      </c>
      <c r="B906" s="256" t="s">
        <v>6278</v>
      </c>
      <c r="C906" s="256" t="s">
        <v>6279</v>
      </c>
      <c r="D906" s="256" t="s">
        <v>1258</v>
      </c>
      <c r="E906" s="433">
        <v>92703</v>
      </c>
      <c r="F906" s="256" t="s">
        <v>6280</v>
      </c>
      <c r="G906" s="256" t="s">
        <v>2780</v>
      </c>
      <c r="H906" s="256" t="s">
        <v>2781</v>
      </c>
      <c r="I906" s="256" t="s">
        <v>3621</v>
      </c>
    </row>
    <row r="907" spans="1:9">
      <c r="A907" s="256" t="s">
        <v>6288</v>
      </c>
      <c r="B907" s="256" t="s">
        <v>6289</v>
      </c>
      <c r="C907" s="256" t="s">
        <v>6290</v>
      </c>
      <c r="D907" s="256" t="s">
        <v>1258</v>
      </c>
      <c r="E907" s="433">
        <v>92703</v>
      </c>
      <c r="F907" s="256" t="s">
        <v>6291</v>
      </c>
      <c r="G907" s="256" t="s">
        <v>2732</v>
      </c>
      <c r="H907" s="256" t="s">
        <v>2733</v>
      </c>
      <c r="I907" s="256" t="s">
        <v>6292</v>
      </c>
    </row>
    <row r="908" spans="1:9">
      <c r="A908" s="256" t="s">
        <v>6293</v>
      </c>
      <c r="B908" s="256" t="s">
        <v>6294</v>
      </c>
      <c r="C908" s="256" t="s">
        <v>6295</v>
      </c>
      <c r="D908" s="256" t="s">
        <v>1298</v>
      </c>
      <c r="E908" s="433">
        <v>90301</v>
      </c>
      <c r="F908" s="256" t="s">
        <v>6296</v>
      </c>
      <c r="G908" s="256" t="s">
        <v>2732</v>
      </c>
      <c r="H908" s="256" t="s">
        <v>2733</v>
      </c>
      <c r="I908" s="256" t="s">
        <v>6297</v>
      </c>
    </row>
    <row r="909" spans="1:9">
      <c r="A909" s="256" t="s">
        <v>6298</v>
      </c>
      <c r="B909" s="256" t="s">
        <v>6299</v>
      </c>
      <c r="C909" s="256" t="s">
        <v>6300</v>
      </c>
      <c r="D909" s="256" t="s">
        <v>3194</v>
      </c>
      <c r="E909" s="433">
        <v>96601</v>
      </c>
      <c r="F909" s="256" t="s">
        <v>6301</v>
      </c>
      <c r="G909" s="256" t="s">
        <v>2936</v>
      </c>
      <c r="H909" s="256" t="s">
        <v>2937</v>
      </c>
      <c r="I909" s="256" t="s">
        <v>6302</v>
      </c>
    </row>
    <row r="910" spans="1:9">
      <c r="A910" s="256" t="s">
        <v>6303</v>
      </c>
      <c r="B910" s="256" t="s">
        <v>6304</v>
      </c>
      <c r="C910" s="256" t="s">
        <v>6305</v>
      </c>
      <c r="D910" s="256" t="s">
        <v>4124</v>
      </c>
      <c r="E910" s="433">
        <v>5342</v>
      </c>
      <c r="F910" s="256" t="s">
        <v>6306</v>
      </c>
      <c r="G910" s="256" t="s">
        <v>2732</v>
      </c>
      <c r="H910" s="256" t="s">
        <v>2733</v>
      </c>
      <c r="I910" s="256" t="s">
        <v>4482</v>
      </c>
    </row>
    <row r="911" spans="1:9">
      <c r="A911" s="256" t="s">
        <v>6307</v>
      </c>
      <c r="B911" s="256" t="s">
        <v>6308</v>
      </c>
      <c r="C911" s="256" t="s">
        <v>6309</v>
      </c>
      <c r="D911" s="256" t="s">
        <v>6310</v>
      </c>
      <c r="E911" s="433">
        <v>96901</v>
      </c>
      <c r="F911" s="256" t="s">
        <v>6311</v>
      </c>
      <c r="G911" s="256" t="s">
        <v>2724</v>
      </c>
      <c r="H911" s="256" t="s">
        <v>2762</v>
      </c>
      <c r="I911" s="256" t="s">
        <v>6312</v>
      </c>
    </row>
    <row r="912" spans="1:9">
      <c r="A912" s="256" t="s">
        <v>6313</v>
      </c>
      <c r="B912" s="256" t="s">
        <v>6314</v>
      </c>
      <c r="C912" s="256" t="s">
        <v>6315</v>
      </c>
      <c r="D912" s="256" t="s">
        <v>5047</v>
      </c>
      <c r="E912" s="433">
        <v>82106</v>
      </c>
      <c r="F912" s="256" t="s">
        <v>6316</v>
      </c>
      <c r="G912" s="256" t="s">
        <v>2761</v>
      </c>
      <c r="H912" s="256" t="s">
        <v>2812</v>
      </c>
      <c r="I912" s="256" t="s">
        <v>3323</v>
      </c>
    </row>
    <row r="913" spans="1:9">
      <c r="A913" s="256" t="s">
        <v>6313</v>
      </c>
      <c r="B913" s="256" t="s">
        <v>6314</v>
      </c>
      <c r="C913" s="256" t="s">
        <v>6315</v>
      </c>
      <c r="D913" s="256" t="s">
        <v>5047</v>
      </c>
      <c r="E913" s="433">
        <v>82106</v>
      </c>
      <c r="F913" s="256" t="s">
        <v>6316</v>
      </c>
      <c r="G913" s="256" t="s">
        <v>2724</v>
      </c>
      <c r="H913" s="256" t="s">
        <v>2812</v>
      </c>
      <c r="I913" s="256" t="s">
        <v>3323</v>
      </c>
    </row>
    <row r="914" spans="1:9">
      <c r="A914" s="256" t="s">
        <v>6313</v>
      </c>
      <c r="B914" s="256" t="s">
        <v>6314</v>
      </c>
      <c r="C914" s="256" t="s">
        <v>6315</v>
      </c>
      <c r="D914" s="256" t="s">
        <v>5047</v>
      </c>
      <c r="E914" s="433">
        <v>82106</v>
      </c>
      <c r="F914" s="256" t="s">
        <v>6316</v>
      </c>
      <c r="G914" s="256" t="s">
        <v>3938</v>
      </c>
      <c r="H914" s="256" t="s">
        <v>2812</v>
      </c>
      <c r="I914" s="256" t="s">
        <v>3323</v>
      </c>
    </row>
    <row r="915" spans="1:9">
      <c r="A915" s="256" t="s">
        <v>6313</v>
      </c>
      <c r="B915" s="256" t="s">
        <v>6314</v>
      </c>
      <c r="C915" s="256" t="s">
        <v>6315</v>
      </c>
      <c r="D915" s="256" t="s">
        <v>5047</v>
      </c>
      <c r="E915" s="433">
        <v>82106</v>
      </c>
      <c r="F915" s="256" t="s">
        <v>6316</v>
      </c>
      <c r="G915" s="256" t="s">
        <v>2794</v>
      </c>
      <c r="H915" s="256" t="s">
        <v>2812</v>
      </c>
      <c r="I915" s="256" t="s">
        <v>3323</v>
      </c>
    </row>
    <row r="916" spans="1:9">
      <c r="A916" s="256" t="s">
        <v>6317</v>
      </c>
      <c r="C916" s="256" t="s">
        <v>6318</v>
      </c>
      <c r="D916" s="256" t="s">
        <v>6319</v>
      </c>
      <c r="E916" s="433">
        <v>6900</v>
      </c>
      <c r="F916" s="256" t="s">
        <v>6320</v>
      </c>
      <c r="G916" s="256" t="s">
        <v>2732</v>
      </c>
      <c r="H916" s="256" t="s">
        <v>2733</v>
      </c>
      <c r="I916" s="256" t="s">
        <v>6321</v>
      </c>
    </row>
    <row r="917" spans="1:9">
      <c r="A917" s="256" t="s">
        <v>6322</v>
      </c>
      <c r="C917" s="256" t="s">
        <v>6318</v>
      </c>
      <c r="D917" s="256" t="s">
        <v>6319</v>
      </c>
      <c r="E917" s="433">
        <v>6900</v>
      </c>
      <c r="F917" s="256" t="s">
        <v>6320</v>
      </c>
      <c r="G917" s="256" t="s">
        <v>2780</v>
      </c>
      <c r="H917" s="256" t="s">
        <v>2847</v>
      </c>
      <c r="I917" s="256" t="s">
        <v>6323</v>
      </c>
    </row>
    <row r="918" spans="1:9">
      <c r="A918" s="256" t="s">
        <v>6324</v>
      </c>
      <c r="C918" s="256" t="s">
        <v>6325</v>
      </c>
      <c r="D918" s="256" t="s">
        <v>3591</v>
      </c>
      <c r="E918" s="433">
        <v>2522</v>
      </c>
      <c r="F918" s="256" t="s">
        <v>6326</v>
      </c>
      <c r="G918" s="256" t="s">
        <v>2780</v>
      </c>
      <c r="H918" s="256" t="s">
        <v>2847</v>
      </c>
      <c r="I918" s="256" t="s">
        <v>6327</v>
      </c>
    </row>
    <row r="919" spans="1:9">
      <c r="A919" s="256" t="s">
        <v>6328</v>
      </c>
      <c r="B919" s="256" t="s">
        <v>6329</v>
      </c>
      <c r="C919" s="256" t="s">
        <v>6330</v>
      </c>
      <c r="D919" s="256" t="s">
        <v>6331</v>
      </c>
      <c r="E919" s="433">
        <v>95122</v>
      </c>
      <c r="F919" s="256" t="s">
        <v>1195</v>
      </c>
      <c r="G919" s="256" t="s">
        <v>2824</v>
      </c>
      <c r="H919" s="256" t="s">
        <v>2725</v>
      </c>
      <c r="I919" s="256" t="s">
        <v>6332</v>
      </c>
    </row>
    <row r="920" spans="1:9">
      <c r="A920" s="256" t="s">
        <v>6333</v>
      </c>
      <c r="B920" s="256" t="s">
        <v>6329</v>
      </c>
      <c r="C920" s="256" t="s">
        <v>6330</v>
      </c>
      <c r="D920" s="256" t="s">
        <v>6331</v>
      </c>
      <c r="E920" s="433">
        <v>95122</v>
      </c>
      <c r="F920" s="256" t="s">
        <v>1195</v>
      </c>
      <c r="G920" s="256" t="s">
        <v>2824</v>
      </c>
      <c r="H920" s="256" t="s">
        <v>2762</v>
      </c>
      <c r="I920" s="256" t="s">
        <v>6334</v>
      </c>
    </row>
    <row r="921" spans="1:9">
      <c r="A921" s="256" t="s">
        <v>6335</v>
      </c>
      <c r="B921" s="256" t="s">
        <v>6329</v>
      </c>
      <c r="C921" s="256" t="s">
        <v>6330</v>
      </c>
      <c r="D921" s="256" t="s">
        <v>6331</v>
      </c>
      <c r="E921" s="433">
        <v>95122</v>
      </c>
      <c r="F921" s="256" t="s">
        <v>1195</v>
      </c>
      <c r="G921" s="256" t="s">
        <v>2824</v>
      </c>
      <c r="H921" s="256" t="s">
        <v>2994</v>
      </c>
      <c r="I921" s="256" t="s">
        <v>6332</v>
      </c>
    </row>
    <row r="922" spans="1:9">
      <c r="A922" s="256" t="s">
        <v>6336</v>
      </c>
      <c r="B922" s="256" t="s">
        <v>6337</v>
      </c>
      <c r="C922" s="256" t="s">
        <v>6338</v>
      </c>
      <c r="D922" s="256" t="s">
        <v>91</v>
      </c>
      <c r="E922" s="433">
        <v>84107</v>
      </c>
      <c r="F922" s="256" t="s">
        <v>6339</v>
      </c>
      <c r="G922" s="256" t="s">
        <v>2794</v>
      </c>
      <c r="H922" s="256" t="s">
        <v>2725</v>
      </c>
      <c r="I922" s="256" t="s">
        <v>4965</v>
      </c>
    </row>
    <row r="923" spans="1:9">
      <c r="A923" s="256" t="s">
        <v>6340</v>
      </c>
      <c r="C923" s="256" t="s">
        <v>6341</v>
      </c>
      <c r="D923" s="256" t="s">
        <v>269</v>
      </c>
      <c r="E923" s="433">
        <v>8501</v>
      </c>
      <c r="F923" s="256" t="s">
        <v>6342</v>
      </c>
      <c r="G923" s="256" t="s">
        <v>2732</v>
      </c>
      <c r="H923" s="256" t="s">
        <v>2733</v>
      </c>
      <c r="I923" s="256" t="s">
        <v>6343</v>
      </c>
    </row>
    <row r="924" spans="1:9">
      <c r="A924" s="256" t="s">
        <v>6344</v>
      </c>
      <c r="B924" s="256" t="s">
        <v>6345</v>
      </c>
      <c r="C924" s="256" t="s">
        <v>6346</v>
      </c>
      <c r="D924" s="256" t="s">
        <v>6347</v>
      </c>
      <c r="E924" s="433">
        <v>91105</v>
      </c>
      <c r="F924" s="256" t="s">
        <v>6348</v>
      </c>
      <c r="G924" s="256" t="s">
        <v>2732</v>
      </c>
      <c r="H924" s="256" t="s">
        <v>2733</v>
      </c>
      <c r="I924" s="256" t="s">
        <v>6349</v>
      </c>
    </row>
    <row r="925" spans="1:9">
      <c r="A925" s="256" t="s">
        <v>6350</v>
      </c>
      <c r="B925" s="256" t="s">
        <v>6351</v>
      </c>
      <c r="C925" s="256" t="s">
        <v>6352</v>
      </c>
      <c r="D925" s="256" t="s">
        <v>91</v>
      </c>
      <c r="E925" s="433">
        <v>82109</v>
      </c>
      <c r="F925" s="256" t="s">
        <v>6353</v>
      </c>
      <c r="G925" s="256" t="s">
        <v>2824</v>
      </c>
      <c r="H925" s="256" t="s">
        <v>2725</v>
      </c>
      <c r="I925" s="256" t="s">
        <v>6354</v>
      </c>
    </row>
    <row r="926" spans="1:9">
      <c r="A926" s="256" t="s">
        <v>6355</v>
      </c>
      <c r="B926" s="256" t="s">
        <v>6356</v>
      </c>
      <c r="C926" s="256" t="s">
        <v>6357</v>
      </c>
      <c r="D926" s="256" t="s">
        <v>91</v>
      </c>
      <c r="E926" s="433">
        <v>82106</v>
      </c>
      <c r="F926" s="256" t="s">
        <v>6358</v>
      </c>
      <c r="G926" s="256" t="s">
        <v>2824</v>
      </c>
      <c r="H926" s="256" t="s">
        <v>2762</v>
      </c>
      <c r="I926" s="256" t="s">
        <v>6359</v>
      </c>
    </row>
    <row r="927" spans="1:9">
      <c r="A927" s="256" t="s">
        <v>6360</v>
      </c>
      <c r="B927" s="256" t="s">
        <v>6361</v>
      </c>
      <c r="C927" s="256" t="s">
        <v>6362</v>
      </c>
      <c r="D927" s="256" t="s">
        <v>4266</v>
      </c>
      <c r="E927" s="433">
        <v>90044</v>
      </c>
      <c r="F927" s="256" t="s">
        <v>6363</v>
      </c>
      <c r="G927" s="256" t="s">
        <v>2732</v>
      </c>
      <c r="H927" s="256" t="s">
        <v>2733</v>
      </c>
      <c r="I927" s="256" t="s">
        <v>5739</v>
      </c>
    </row>
    <row r="928" spans="1:9">
      <c r="A928" s="256" t="s">
        <v>6364</v>
      </c>
      <c r="C928" s="256" t="s">
        <v>6365</v>
      </c>
      <c r="D928" s="256" t="s">
        <v>6366</v>
      </c>
      <c r="E928" s="433">
        <v>1210</v>
      </c>
      <c r="F928" s="256" t="s">
        <v>6367</v>
      </c>
      <c r="G928" s="256" t="s">
        <v>2780</v>
      </c>
      <c r="H928" s="256" t="s">
        <v>2847</v>
      </c>
      <c r="I928" s="256" t="s">
        <v>6368</v>
      </c>
    </row>
    <row r="929" spans="1:9">
      <c r="A929" s="256" t="s">
        <v>6369</v>
      </c>
      <c r="C929" s="256" t="s">
        <v>6365</v>
      </c>
      <c r="D929" s="256" t="s">
        <v>6366</v>
      </c>
      <c r="E929" s="433">
        <v>1210</v>
      </c>
      <c r="F929" s="256" t="s">
        <v>6367</v>
      </c>
      <c r="G929" s="256" t="s">
        <v>2732</v>
      </c>
      <c r="H929" s="256" t="s">
        <v>2733</v>
      </c>
      <c r="I929" s="256" t="s">
        <v>6368</v>
      </c>
    </row>
    <row r="930" spans="1:9">
      <c r="A930" s="256" t="s">
        <v>6370</v>
      </c>
      <c r="B930" s="256" t="s">
        <v>6371</v>
      </c>
      <c r="C930" s="256" t="s">
        <v>6372</v>
      </c>
      <c r="D930" s="256" t="s">
        <v>6373</v>
      </c>
      <c r="E930" s="433">
        <v>85107</v>
      </c>
      <c r="F930" s="256" t="s">
        <v>6374</v>
      </c>
      <c r="G930" s="256" t="s">
        <v>2724</v>
      </c>
      <c r="H930" s="256" t="s">
        <v>2762</v>
      </c>
      <c r="I930" s="256" t="s">
        <v>6375</v>
      </c>
    </row>
    <row r="931" spans="1:9">
      <c r="A931" s="256" t="s">
        <v>6376</v>
      </c>
      <c r="B931" s="256" t="s">
        <v>6377</v>
      </c>
      <c r="C931" s="256" t="s">
        <v>6378</v>
      </c>
      <c r="D931" s="256" t="s">
        <v>99</v>
      </c>
      <c r="E931" s="433">
        <v>94901</v>
      </c>
      <c r="F931" s="256" t="s">
        <v>6379</v>
      </c>
      <c r="G931" s="256" t="s">
        <v>2761</v>
      </c>
      <c r="H931" s="256" t="s">
        <v>2762</v>
      </c>
      <c r="I931" s="256" t="s">
        <v>6380</v>
      </c>
    </row>
    <row r="932" spans="1:9">
      <c r="A932" s="256" t="s">
        <v>6381</v>
      </c>
      <c r="B932" s="256" t="s">
        <v>6377</v>
      </c>
      <c r="C932" s="256" t="s">
        <v>6378</v>
      </c>
      <c r="D932" s="256" t="s">
        <v>99</v>
      </c>
      <c r="E932" s="433">
        <v>94901</v>
      </c>
      <c r="F932" s="256" t="s">
        <v>6379</v>
      </c>
      <c r="G932" s="256" t="s">
        <v>2761</v>
      </c>
      <c r="H932" s="256" t="s">
        <v>2994</v>
      </c>
      <c r="I932" s="256" t="s">
        <v>6382</v>
      </c>
    </row>
    <row r="933" spans="1:9">
      <c r="A933" s="256" t="s">
        <v>6383</v>
      </c>
      <c r="B933" s="256" t="s">
        <v>6377</v>
      </c>
      <c r="C933" s="256" t="s">
        <v>6378</v>
      </c>
      <c r="D933" s="256" t="s">
        <v>99</v>
      </c>
      <c r="E933" s="433">
        <v>94901</v>
      </c>
      <c r="F933" s="256" t="s">
        <v>6379</v>
      </c>
      <c r="G933" s="256" t="s">
        <v>2761</v>
      </c>
      <c r="H933" s="256" t="s">
        <v>2725</v>
      </c>
      <c r="I933" s="256" t="s">
        <v>6382</v>
      </c>
    </row>
    <row r="934" spans="1:9">
      <c r="A934" s="256" t="s">
        <v>6384</v>
      </c>
      <c r="B934" s="256" t="s">
        <v>6385</v>
      </c>
      <c r="C934" s="256" t="s">
        <v>6386</v>
      </c>
      <c r="D934" s="256" t="s">
        <v>91</v>
      </c>
      <c r="E934" s="433">
        <v>83102</v>
      </c>
      <c r="F934" s="256" t="s">
        <v>6387</v>
      </c>
      <c r="G934" s="256" t="s">
        <v>2732</v>
      </c>
      <c r="H934" s="256" t="s">
        <v>2733</v>
      </c>
      <c r="I934" s="256" t="s">
        <v>3706</v>
      </c>
    </row>
    <row r="935" spans="1:9">
      <c r="A935" s="256" t="s">
        <v>6388</v>
      </c>
      <c r="B935" s="256" t="s">
        <v>6389</v>
      </c>
      <c r="C935" s="256" t="s">
        <v>6390</v>
      </c>
      <c r="D935" s="256" t="s">
        <v>91</v>
      </c>
      <c r="E935" s="433">
        <v>83151</v>
      </c>
      <c r="F935" s="256" t="s">
        <v>2977</v>
      </c>
      <c r="G935" s="256" t="s">
        <v>2732</v>
      </c>
      <c r="H935" s="256" t="s">
        <v>2733</v>
      </c>
      <c r="I935" s="256" t="s">
        <v>2978</v>
      </c>
    </row>
    <row r="936" spans="1:9">
      <c r="A936" s="256" t="s">
        <v>6391</v>
      </c>
      <c r="B936" s="256" t="s">
        <v>6392</v>
      </c>
      <c r="C936" s="256" t="s">
        <v>6393</v>
      </c>
      <c r="D936" s="256" t="s">
        <v>91</v>
      </c>
      <c r="E936" s="433">
        <v>83104</v>
      </c>
      <c r="F936" s="256" t="s">
        <v>3782</v>
      </c>
      <c r="G936" s="256" t="s">
        <v>2732</v>
      </c>
      <c r="H936" s="256" t="s">
        <v>2733</v>
      </c>
      <c r="I936" s="256" t="s">
        <v>6394</v>
      </c>
    </row>
    <row r="937" spans="1:9">
      <c r="A937" s="256" t="s">
        <v>6395</v>
      </c>
      <c r="B937" s="256" t="s">
        <v>6396</v>
      </c>
      <c r="C937" s="256" t="s">
        <v>6397</v>
      </c>
      <c r="D937" s="256" t="s">
        <v>508</v>
      </c>
      <c r="E937" s="433">
        <v>94505</v>
      </c>
      <c r="F937" s="256" t="s">
        <v>6398</v>
      </c>
      <c r="G937" s="256" t="s">
        <v>2780</v>
      </c>
      <c r="H937" s="256" t="s">
        <v>2847</v>
      </c>
      <c r="I937" s="256" t="s">
        <v>4716</v>
      </c>
    </row>
    <row r="938" spans="1:9">
      <c r="A938" s="256" t="s">
        <v>6399</v>
      </c>
      <c r="B938" s="256" t="s">
        <v>6396</v>
      </c>
      <c r="C938" s="256" t="s">
        <v>6397</v>
      </c>
      <c r="D938" s="256" t="s">
        <v>508</v>
      </c>
      <c r="E938" s="433">
        <v>94505</v>
      </c>
      <c r="F938" s="256" t="s">
        <v>6398</v>
      </c>
      <c r="G938" s="256" t="s">
        <v>2780</v>
      </c>
      <c r="H938" s="256" t="s">
        <v>2781</v>
      </c>
      <c r="I938" s="256" t="s">
        <v>6400</v>
      </c>
    </row>
    <row r="939" spans="1:9">
      <c r="A939" s="256" t="s">
        <v>6401</v>
      </c>
      <c r="B939" s="256" t="s">
        <v>6396</v>
      </c>
      <c r="C939" s="256" t="s">
        <v>6397</v>
      </c>
      <c r="D939" s="256" t="s">
        <v>508</v>
      </c>
      <c r="E939" s="433">
        <v>94505</v>
      </c>
      <c r="F939" s="256" t="s">
        <v>6398</v>
      </c>
      <c r="G939" s="256" t="s">
        <v>2732</v>
      </c>
      <c r="H939" s="256" t="s">
        <v>2733</v>
      </c>
      <c r="I939" s="256" t="s">
        <v>6402</v>
      </c>
    </row>
    <row r="940" spans="1:9">
      <c r="A940" s="256" t="s">
        <v>6403</v>
      </c>
      <c r="B940" s="256" t="s">
        <v>6404</v>
      </c>
      <c r="C940" s="256" t="s">
        <v>6405</v>
      </c>
      <c r="D940" s="256" t="s">
        <v>5047</v>
      </c>
      <c r="E940" s="433">
        <v>82106</v>
      </c>
      <c r="F940" s="256" t="s">
        <v>6406</v>
      </c>
      <c r="G940" s="256" t="s">
        <v>2732</v>
      </c>
      <c r="H940" s="256" t="s">
        <v>2733</v>
      </c>
      <c r="I940" s="256" t="s">
        <v>4042</v>
      </c>
    </row>
    <row r="941" spans="1:9">
      <c r="A941" s="256" t="s">
        <v>6407</v>
      </c>
      <c r="B941" s="256" t="s">
        <v>6408</v>
      </c>
      <c r="C941" s="256" t="s">
        <v>6409</v>
      </c>
      <c r="D941" s="256" t="s">
        <v>97</v>
      </c>
      <c r="E941" s="433">
        <v>4001</v>
      </c>
      <c r="F941" s="256" t="s">
        <v>6410</v>
      </c>
      <c r="G941" s="256" t="s">
        <v>2732</v>
      </c>
      <c r="H941" s="256" t="s">
        <v>2733</v>
      </c>
      <c r="I941" s="256" t="s">
        <v>6411</v>
      </c>
    </row>
    <row r="942" spans="1:9">
      <c r="A942" s="256" t="s">
        <v>6412</v>
      </c>
      <c r="B942" s="256" t="s">
        <v>6413</v>
      </c>
      <c r="C942" s="256" t="s">
        <v>6414</v>
      </c>
      <c r="D942" s="256" t="s">
        <v>3441</v>
      </c>
      <c r="E942" s="433">
        <v>4001</v>
      </c>
      <c r="F942" s="256" t="s">
        <v>6415</v>
      </c>
      <c r="G942" s="256" t="s">
        <v>2732</v>
      </c>
      <c r="H942" s="256" t="s">
        <v>2733</v>
      </c>
      <c r="I942" s="256" t="s">
        <v>6416</v>
      </c>
    </row>
    <row r="943" spans="1:9">
      <c r="A943" s="256" t="s">
        <v>6417</v>
      </c>
      <c r="B943" s="256" t="s">
        <v>6418</v>
      </c>
      <c r="C943" s="256" t="s">
        <v>6419</v>
      </c>
      <c r="D943" s="256" t="s">
        <v>91</v>
      </c>
      <c r="E943" s="433">
        <v>83104</v>
      </c>
      <c r="F943" s="256" t="s">
        <v>3782</v>
      </c>
      <c r="G943" s="256" t="s">
        <v>2732</v>
      </c>
      <c r="H943" s="256" t="s">
        <v>2733</v>
      </c>
      <c r="I943" s="256" t="s">
        <v>6394</v>
      </c>
    </row>
    <row r="944" spans="1:9">
      <c r="A944" s="256" t="s">
        <v>6420</v>
      </c>
      <c r="B944" s="256" t="s">
        <v>6421</v>
      </c>
      <c r="C944" s="256" t="s">
        <v>6422</v>
      </c>
      <c r="D944" s="256" t="s">
        <v>6423</v>
      </c>
      <c r="E944" s="433">
        <v>4001</v>
      </c>
      <c r="F944" s="256" t="s">
        <v>6415</v>
      </c>
      <c r="G944" s="256" t="s">
        <v>2732</v>
      </c>
      <c r="H944" s="256" t="s">
        <v>2733</v>
      </c>
      <c r="I944" s="256" t="s">
        <v>6416</v>
      </c>
    </row>
    <row r="945" spans="1:9">
      <c r="A945" s="256" t="s">
        <v>6424</v>
      </c>
      <c r="B945" s="256" t="s">
        <v>6425</v>
      </c>
      <c r="C945" s="256" t="s">
        <v>6426</v>
      </c>
      <c r="D945" s="256" t="s">
        <v>3441</v>
      </c>
      <c r="E945" s="433">
        <v>4001</v>
      </c>
      <c r="F945" s="256" t="s">
        <v>6415</v>
      </c>
      <c r="G945" s="256" t="s">
        <v>2732</v>
      </c>
      <c r="H945" s="256" t="s">
        <v>2733</v>
      </c>
      <c r="I945" s="256" t="s">
        <v>6416</v>
      </c>
    </row>
    <row r="946" spans="1:9">
      <c r="A946" s="256" t="s">
        <v>6427</v>
      </c>
      <c r="B946" s="256" t="s">
        <v>6428</v>
      </c>
      <c r="C946" s="256" t="s">
        <v>6429</v>
      </c>
      <c r="D946" s="256" t="s">
        <v>91</v>
      </c>
      <c r="E946" s="433">
        <v>83102</v>
      </c>
      <c r="F946" s="256" t="s">
        <v>6430</v>
      </c>
      <c r="G946" s="256" t="s">
        <v>2732</v>
      </c>
      <c r="H946" s="256" t="s">
        <v>2733</v>
      </c>
      <c r="I946" s="256" t="s">
        <v>6431</v>
      </c>
    </row>
    <row r="947" spans="1:9">
      <c r="A947" s="256" t="s">
        <v>6432</v>
      </c>
      <c r="B947" s="256" t="s">
        <v>6433</v>
      </c>
      <c r="C947" s="256" t="s">
        <v>6434</v>
      </c>
      <c r="D947" s="256" t="s">
        <v>101</v>
      </c>
      <c r="E947" s="433">
        <v>97401</v>
      </c>
      <c r="F947" s="256" t="s">
        <v>6435</v>
      </c>
      <c r="G947" s="256" t="s">
        <v>2732</v>
      </c>
      <c r="H947" s="256" t="s">
        <v>2733</v>
      </c>
      <c r="I947" s="256" t="s">
        <v>6436</v>
      </c>
    </row>
    <row r="948" spans="1:9">
      <c r="A948" s="256" t="s">
        <v>6437</v>
      </c>
      <c r="B948" s="256" t="s">
        <v>6438</v>
      </c>
      <c r="C948" s="256" t="s">
        <v>6439</v>
      </c>
      <c r="D948" s="256" t="s">
        <v>101</v>
      </c>
      <c r="E948" s="433">
        <v>97401</v>
      </c>
      <c r="F948" s="256" t="s">
        <v>6435</v>
      </c>
      <c r="G948" s="256" t="s">
        <v>2732</v>
      </c>
      <c r="H948" s="256" t="s">
        <v>2733</v>
      </c>
      <c r="I948" s="256" t="s">
        <v>6440</v>
      </c>
    </row>
    <row r="949" spans="1:9">
      <c r="A949" s="256" t="s">
        <v>6441</v>
      </c>
      <c r="B949" s="256" t="s">
        <v>6442</v>
      </c>
      <c r="C949" s="256" t="s">
        <v>6443</v>
      </c>
      <c r="D949" s="256" t="s">
        <v>6444</v>
      </c>
      <c r="E949" s="433">
        <v>97632</v>
      </c>
      <c r="F949" s="256" t="s">
        <v>6445</v>
      </c>
      <c r="G949" s="256" t="s">
        <v>2732</v>
      </c>
      <c r="H949" s="256" t="s">
        <v>2733</v>
      </c>
      <c r="I949" s="256" t="s">
        <v>6041</v>
      </c>
    </row>
    <row r="950" spans="1:9">
      <c r="A950" s="256" t="s">
        <v>6446</v>
      </c>
      <c r="B950" s="256" t="s">
        <v>6447</v>
      </c>
      <c r="C950" s="256" t="s">
        <v>6448</v>
      </c>
      <c r="D950" s="256" t="s">
        <v>6449</v>
      </c>
      <c r="E950" s="433">
        <v>4473</v>
      </c>
      <c r="F950" s="256" t="s">
        <v>6450</v>
      </c>
      <c r="G950" s="256" t="s">
        <v>2732</v>
      </c>
      <c r="H950" s="256" t="s">
        <v>2733</v>
      </c>
      <c r="I950" s="256" t="s">
        <v>6451</v>
      </c>
    </row>
    <row r="951" spans="1:9">
      <c r="A951" s="256" t="s">
        <v>6452</v>
      </c>
      <c r="B951" s="256" t="s">
        <v>6453</v>
      </c>
      <c r="C951" s="256" t="s">
        <v>6454</v>
      </c>
      <c r="D951" s="256" t="s">
        <v>2862</v>
      </c>
      <c r="E951" s="433">
        <v>83101</v>
      </c>
      <c r="F951" s="256" t="s">
        <v>6455</v>
      </c>
      <c r="G951" s="256" t="s">
        <v>2761</v>
      </c>
      <c r="H951" s="256" t="s">
        <v>2762</v>
      </c>
      <c r="I951" s="256" t="s">
        <v>3569</v>
      </c>
    </row>
    <row r="952" spans="1:9">
      <c r="A952" s="256" t="s">
        <v>6456</v>
      </c>
      <c r="C952" s="256" t="s">
        <v>6457</v>
      </c>
      <c r="D952" s="256" t="s">
        <v>6458</v>
      </c>
      <c r="E952" s="256" t="s">
        <v>6459</v>
      </c>
      <c r="F952" s="256" t="s">
        <v>6460</v>
      </c>
      <c r="G952" s="256" t="s">
        <v>2780</v>
      </c>
      <c r="H952" s="256" t="s">
        <v>2847</v>
      </c>
      <c r="I952" s="256" t="s">
        <v>6461</v>
      </c>
    </row>
    <row r="953" spans="1:9">
      <c r="A953" s="256" t="s">
        <v>6462</v>
      </c>
      <c r="C953" s="256" t="s">
        <v>6457</v>
      </c>
      <c r="D953" s="256" t="s">
        <v>6458</v>
      </c>
      <c r="E953" s="256" t="s">
        <v>6459</v>
      </c>
      <c r="F953" s="256" t="s">
        <v>6460</v>
      </c>
      <c r="G953" s="256" t="s">
        <v>2732</v>
      </c>
      <c r="H953" s="256" t="s">
        <v>2733</v>
      </c>
      <c r="I953" s="256" t="s">
        <v>6463</v>
      </c>
    </row>
    <row r="954" spans="1:9">
      <c r="A954" s="256" t="s">
        <v>6464</v>
      </c>
      <c r="B954" s="256" t="s">
        <v>6465</v>
      </c>
      <c r="C954" s="256" t="s">
        <v>6466</v>
      </c>
      <c r="D954" s="256" t="s">
        <v>6467</v>
      </c>
      <c r="E954" s="433">
        <v>93201</v>
      </c>
      <c r="F954" s="256" t="s">
        <v>6468</v>
      </c>
      <c r="G954" s="256" t="s">
        <v>2794</v>
      </c>
      <c r="H954" s="256" t="s">
        <v>2762</v>
      </c>
      <c r="I954" s="256" t="s">
        <v>6469</v>
      </c>
    </row>
    <row r="955" spans="1:9">
      <c r="A955" s="256" t="s">
        <v>6470</v>
      </c>
      <c r="B955" s="256" t="s">
        <v>6471</v>
      </c>
      <c r="C955" s="256" t="s">
        <v>6472</v>
      </c>
      <c r="D955" s="256" t="s">
        <v>2730</v>
      </c>
      <c r="E955" s="433">
        <v>82109</v>
      </c>
      <c r="F955" s="256" t="s">
        <v>3743</v>
      </c>
      <c r="G955" s="256" t="s">
        <v>2732</v>
      </c>
      <c r="H955" s="256" t="s">
        <v>2733</v>
      </c>
      <c r="I955" s="256" t="s">
        <v>5750</v>
      </c>
    </row>
    <row r="956" spans="1:9">
      <c r="A956" s="256" t="s">
        <v>6473</v>
      </c>
      <c r="B956" s="256" t="s">
        <v>6474</v>
      </c>
      <c r="C956" s="256" t="s">
        <v>6475</v>
      </c>
      <c r="D956" s="256" t="s">
        <v>6476</v>
      </c>
      <c r="E956" s="433">
        <v>3221</v>
      </c>
      <c r="F956" s="256" t="s">
        <v>6477</v>
      </c>
      <c r="G956" s="256" t="s">
        <v>2732</v>
      </c>
      <c r="H956" s="256" t="s">
        <v>2733</v>
      </c>
      <c r="I956" s="256" t="s">
        <v>6478</v>
      </c>
    </row>
    <row r="957" spans="1:9">
      <c r="A957" s="256" t="s">
        <v>6479</v>
      </c>
      <c r="B957" s="256" t="s">
        <v>6480</v>
      </c>
      <c r="C957" s="256" t="s">
        <v>6481</v>
      </c>
      <c r="D957" s="256" t="s">
        <v>2730</v>
      </c>
      <c r="E957" s="433">
        <v>82109</v>
      </c>
      <c r="F957" s="256" t="s">
        <v>6482</v>
      </c>
      <c r="G957" s="256" t="s">
        <v>2824</v>
      </c>
      <c r="H957" s="256" t="s">
        <v>2994</v>
      </c>
      <c r="I957" s="256" t="s">
        <v>3862</v>
      </c>
    </row>
    <row r="958" spans="1:9">
      <c r="A958" s="256" t="s">
        <v>6483</v>
      </c>
      <c r="B958" s="256" t="s">
        <v>6480</v>
      </c>
      <c r="C958" s="256" t="s">
        <v>6481</v>
      </c>
      <c r="D958" s="256" t="s">
        <v>2730</v>
      </c>
      <c r="E958" s="433">
        <v>82109</v>
      </c>
      <c r="F958" s="256" t="s">
        <v>6482</v>
      </c>
      <c r="G958" s="256" t="s">
        <v>2824</v>
      </c>
      <c r="H958" s="256" t="s">
        <v>2725</v>
      </c>
      <c r="I958" s="256" t="s">
        <v>4607</v>
      </c>
    </row>
    <row r="959" spans="1:9">
      <c r="A959" s="256" t="s">
        <v>6484</v>
      </c>
      <c r="B959" s="256" t="s">
        <v>6485</v>
      </c>
      <c r="C959" s="256" t="s">
        <v>6486</v>
      </c>
      <c r="D959" s="256" t="s">
        <v>91</v>
      </c>
      <c r="E959" s="433">
        <v>81108</v>
      </c>
      <c r="F959" s="256" t="s">
        <v>6487</v>
      </c>
      <c r="G959" s="256" t="s">
        <v>2732</v>
      </c>
      <c r="H959" s="256" t="s">
        <v>2733</v>
      </c>
      <c r="I959" s="256" t="s">
        <v>6488</v>
      </c>
    </row>
    <row r="960" spans="1:9">
      <c r="A960" s="256" t="s">
        <v>6489</v>
      </c>
      <c r="B960" s="256" t="s">
        <v>6490</v>
      </c>
      <c r="C960" s="256" t="s">
        <v>6491</v>
      </c>
      <c r="D960" s="256" t="s">
        <v>3693</v>
      </c>
      <c r="E960" s="433">
        <v>5201</v>
      </c>
      <c r="F960" s="256" t="s">
        <v>6492</v>
      </c>
      <c r="G960" s="256" t="s">
        <v>2732</v>
      </c>
      <c r="H960" s="256" t="s">
        <v>2733</v>
      </c>
      <c r="I960" s="256" t="s">
        <v>6493</v>
      </c>
    </row>
    <row r="961" spans="1:9">
      <c r="A961" s="256" t="s">
        <v>6494</v>
      </c>
      <c r="B961" s="256" t="s">
        <v>6495</v>
      </c>
      <c r="C961" s="256" t="s">
        <v>6496</v>
      </c>
      <c r="D961" s="256" t="s">
        <v>579</v>
      </c>
      <c r="E961" s="433">
        <v>91101</v>
      </c>
      <c r="F961" s="256" t="s">
        <v>6497</v>
      </c>
      <c r="G961" s="256" t="s">
        <v>2732</v>
      </c>
      <c r="H961" s="256" t="s">
        <v>2733</v>
      </c>
      <c r="I961" s="256" t="s">
        <v>4334</v>
      </c>
    </row>
    <row r="962" spans="1:9">
      <c r="A962" s="256" t="s">
        <v>6498</v>
      </c>
      <c r="B962" s="256" t="s">
        <v>6499</v>
      </c>
      <c r="C962" s="256" t="s">
        <v>6500</v>
      </c>
      <c r="D962" s="256" t="s">
        <v>269</v>
      </c>
      <c r="E962" s="433">
        <v>8501</v>
      </c>
      <c r="F962" s="256" t="s">
        <v>6501</v>
      </c>
      <c r="G962" s="256" t="s">
        <v>2732</v>
      </c>
      <c r="H962" s="256" t="s">
        <v>2733</v>
      </c>
      <c r="I962" s="256" t="s">
        <v>6502</v>
      </c>
    </row>
    <row r="963" spans="1:9">
      <c r="A963" s="256" t="s">
        <v>6503</v>
      </c>
      <c r="B963" s="256" t="s">
        <v>6504</v>
      </c>
      <c r="C963" s="256" t="s">
        <v>6505</v>
      </c>
      <c r="D963" s="256" t="s">
        <v>2982</v>
      </c>
      <c r="E963" s="433">
        <v>81102</v>
      </c>
      <c r="F963" s="256" t="s">
        <v>6506</v>
      </c>
      <c r="G963" s="256" t="s">
        <v>2732</v>
      </c>
      <c r="H963" s="256" t="s">
        <v>2733</v>
      </c>
      <c r="I963" s="256" t="s">
        <v>6507</v>
      </c>
    </row>
    <row r="964" spans="1:9">
      <c r="A964" s="256" t="s">
        <v>6508</v>
      </c>
      <c r="B964" s="256" t="s">
        <v>6509</v>
      </c>
      <c r="C964" s="256" t="s">
        <v>6510</v>
      </c>
      <c r="D964" s="256" t="s">
        <v>91</v>
      </c>
      <c r="E964" s="433">
        <v>82103</v>
      </c>
      <c r="F964" s="256" t="s">
        <v>5335</v>
      </c>
      <c r="G964" s="256" t="s">
        <v>2732</v>
      </c>
      <c r="H964" s="256" t="s">
        <v>3196</v>
      </c>
      <c r="I964" s="256" t="s">
        <v>4003</v>
      </c>
    </row>
    <row r="965" spans="1:9">
      <c r="A965" s="256" t="s">
        <v>6511</v>
      </c>
      <c r="B965" s="256" t="s">
        <v>6509</v>
      </c>
      <c r="C965" s="256" t="s">
        <v>6510</v>
      </c>
      <c r="D965" s="256" t="s">
        <v>91</v>
      </c>
      <c r="E965" s="433">
        <v>82103</v>
      </c>
      <c r="F965" s="256" t="s">
        <v>5335</v>
      </c>
      <c r="G965" s="256" t="s">
        <v>2732</v>
      </c>
      <c r="H965" s="256" t="s">
        <v>2733</v>
      </c>
      <c r="I965" s="256" t="s">
        <v>4003</v>
      </c>
    </row>
    <row r="966" spans="1:9">
      <c r="A966" s="256" t="s">
        <v>6512</v>
      </c>
      <c r="B966" s="256" t="s">
        <v>6513</v>
      </c>
      <c r="C966" s="256" t="s">
        <v>6514</v>
      </c>
      <c r="D966" s="256" t="s">
        <v>5121</v>
      </c>
      <c r="E966" s="433">
        <v>3101</v>
      </c>
      <c r="F966" s="256" t="s">
        <v>6515</v>
      </c>
      <c r="G966" s="256" t="s">
        <v>2732</v>
      </c>
      <c r="H966" s="256" t="s">
        <v>2733</v>
      </c>
      <c r="I966" s="256" t="s">
        <v>6516</v>
      </c>
    </row>
    <row r="967" spans="1:9">
      <c r="A967" s="256" t="s">
        <v>6517</v>
      </c>
      <c r="B967" s="256" t="s">
        <v>6518</v>
      </c>
      <c r="C967" s="256" t="s">
        <v>6519</v>
      </c>
      <c r="D967" s="256" t="s">
        <v>6520</v>
      </c>
      <c r="E967" s="433">
        <v>1821</v>
      </c>
      <c r="F967" s="256" t="s">
        <v>6521</v>
      </c>
      <c r="G967" s="256" t="s">
        <v>2732</v>
      </c>
      <c r="H967" s="256" t="s">
        <v>2733</v>
      </c>
      <c r="I967" s="256" t="s">
        <v>6522</v>
      </c>
    </row>
    <row r="968" spans="1:9">
      <c r="A968" s="256" t="s">
        <v>6523</v>
      </c>
      <c r="B968" s="256" t="s">
        <v>6524</v>
      </c>
      <c r="C968" s="256" t="s">
        <v>6525</v>
      </c>
      <c r="D968" s="256" t="s">
        <v>6526</v>
      </c>
      <c r="E968" s="433">
        <v>3233</v>
      </c>
      <c r="F968" s="256" t="s">
        <v>6527</v>
      </c>
      <c r="G968" s="256" t="s">
        <v>2936</v>
      </c>
      <c r="H968" s="256" t="s">
        <v>2937</v>
      </c>
      <c r="I968" s="256" t="s">
        <v>6528</v>
      </c>
    </row>
    <row r="969" spans="1:9">
      <c r="A969" s="256" t="s">
        <v>6529</v>
      </c>
      <c r="B969" s="256" t="s">
        <v>6530</v>
      </c>
      <c r="C969" s="256" t="s">
        <v>6531</v>
      </c>
      <c r="D969" s="256" t="s">
        <v>6526</v>
      </c>
      <c r="E969" s="433">
        <v>3233</v>
      </c>
      <c r="F969" s="256" t="s">
        <v>6527</v>
      </c>
      <c r="G969" s="256" t="s">
        <v>2936</v>
      </c>
      <c r="H969" s="256" t="s">
        <v>2937</v>
      </c>
      <c r="I969" s="256" t="s">
        <v>6532</v>
      </c>
    </row>
    <row r="970" spans="1:9">
      <c r="A970" s="256" t="s">
        <v>6533</v>
      </c>
      <c r="B970" s="256" t="s">
        <v>6534</v>
      </c>
      <c r="C970" s="256" t="s">
        <v>6535</v>
      </c>
      <c r="D970" s="256" t="s">
        <v>3687</v>
      </c>
      <c r="E970" s="433">
        <v>4501</v>
      </c>
      <c r="F970" s="256" t="s">
        <v>6536</v>
      </c>
      <c r="G970" s="256" t="s">
        <v>2936</v>
      </c>
      <c r="H970" s="256" t="s">
        <v>2937</v>
      </c>
      <c r="I970" s="256" t="s">
        <v>6537</v>
      </c>
    </row>
    <row r="971" spans="1:9">
      <c r="A971" s="256" t="s">
        <v>6538</v>
      </c>
      <c r="B971" s="256" t="s">
        <v>6534</v>
      </c>
      <c r="C971" s="256" t="s">
        <v>6535</v>
      </c>
      <c r="D971" s="256" t="s">
        <v>3687</v>
      </c>
      <c r="E971" s="433">
        <v>4501</v>
      </c>
      <c r="F971" s="256" t="s">
        <v>6536</v>
      </c>
      <c r="G971" s="256" t="s">
        <v>2732</v>
      </c>
      <c r="H971" s="256" t="s">
        <v>2733</v>
      </c>
      <c r="I971" s="256" t="s">
        <v>5627</v>
      </c>
    </row>
    <row r="972" spans="1:9">
      <c r="A972" s="256" t="s">
        <v>6539</v>
      </c>
      <c r="B972" s="256" t="s">
        <v>6540</v>
      </c>
      <c r="C972" s="256" t="s">
        <v>6541</v>
      </c>
      <c r="D972" s="256" t="s">
        <v>97</v>
      </c>
      <c r="E972" s="433">
        <v>4001</v>
      </c>
      <c r="F972" s="256" t="s">
        <v>6542</v>
      </c>
      <c r="G972" s="256" t="s">
        <v>2824</v>
      </c>
      <c r="H972" s="256" t="s">
        <v>2725</v>
      </c>
      <c r="I972" s="256" t="s">
        <v>6543</v>
      </c>
    </row>
    <row r="973" spans="1:9">
      <c r="A973" s="256" t="s">
        <v>6544</v>
      </c>
      <c r="B973" s="256" t="s">
        <v>6545</v>
      </c>
      <c r="C973" s="256" t="s">
        <v>6546</v>
      </c>
      <c r="D973" s="256" t="s">
        <v>6547</v>
      </c>
      <c r="E973" s="433">
        <v>77900</v>
      </c>
      <c r="F973" s="256" t="s">
        <v>6548</v>
      </c>
      <c r="G973" s="256" t="s">
        <v>2732</v>
      </c>
      <c r="H973" s="256" t="s">
        <v>2733</v>
      </c>
      <c r="I973" s="256" t="s">
        <v>6549</v>
      </c>
    </row>
    <row r="974" spans="1:9">
      <c r="A974" s="256" t="s">
        <v>6550</v>
      </c>
      <c r="B974" s="256" t="s">
        <v>6551</v>
      </c>
      <c r="C974" s="256" t="s">
        <v>6552</v>
      </c>
      <c r="D974" s="256" t="s">
        <v>6217</v>
      </c>
      <c r="E974" s="433">
        <v>97201</v>
      </c>
      <c r="F974" s="256" t="s">
        <v>6553</v>
      </c>
      <c r="G974" s="256" t="s">
        <v>2936</v>
      </c>
      <c r="H974" s="256" t="s">
        <v>2937</v>
      </c>
      <c r="I974" s="256" t="s">
        <v>4992</v>
      </c>
    </row>
    <row r="975" spans="1:9">
      <c r="A975" s="256" t="s">
        <v>6554</v>
      </c>
      <c r="B975" s="256" t="s">
        <v>6555</v>
      </c>
      <c r="C975" s="256" t="s">
        <v>6556</v>
      </c>
      <c r="D975" s="256" t="s">
        <v>3400</v>
      </c>
      <c r="E975" s="433">
        <v>1701</v>
      </c>
      <c r="F975" s="256" t="s">
        <v>6557</v>
      </c>
      <c r="G975" s="256" t="s">
        <v>2732</v>
      </c>
      <c r="H975" s="256" t="s">
        <v>2733</v>
      </c>
      <c r="I975" s="256" t="s">
        <v>3548</v>
      </c>
    </row>
    <row r="976" spans="1:9">
      <c r="A976" s="256" t="s">
        <v>6558</v>
      </c>
      <c r="B976" s="256" t="s">
        <v>6559</v>
      </c>
      <c r="C976" s="256" t="s">
        <v>6560</v>
      </c>
      <c r="D976" s="256" t="s">
        <v>4491</v>
      </c>
      <c r="E976" s="433">
        <v>4346</v>
      </c>
      <c r="F976" s="256" t="s">
        <v>6561</v>
      </c>
      <c r="G976" s="256" t="s">
        <v>2780</v>
      </c>
      <c r="H976" s="256" t="s">
        <v>2781</v>
      </c>
      <c r="I976" s="256" t="s">
        <v>6562</v>
      </c>
    </row>
    <row r="977" spans="1:9">
      <c r="A977" s="256" t="s">
        <v>6563</v>
      </c>
      <c r="B977" s="256" t="s">
        <v>6559</v>
      </c>
      <c r="C977" s="256" t="s">
        <v>6560</v>
      </c>
      <c r="D977" s="256" t="s">
        <v>4491</v>
      </c>
      <c r="E977" s="433">
        <v>4346</v>
      </c>
      <c r="F977" s="256" t="s">
        <v>6561</v>
      </c>
      <c r="G977" s="256" t="s">
        <v>2780</v>
      </c>
      <c r="H977" s="256" t="s">
        <v>2847</v>
      </c>
      <c r="I977" s="256" t="s">
        <v>6562</v>
      </c>
    </row>
    <row r="978" spans="1:9">
      <c r="A978" s="256" t="s">
        <v>6564</v>
      </c>
      <c r="B978" s="256" t="s">
        <v>6559</v>
      </c>
      <c r="C978" s="256" t="s">
        <v>6560</v>
      </c>
      <c r="D978" s="256" t="s">
        <v>4491</v>
      </c>
      <c r="E978" s="433">
        <v>4346</v>
      </c>
      <c r="F978" s="256" t="s">
        <v>6561</v>
      </c>
      <c r="G978" s="256" t="s">
        <v>2732</v>
      </c>
      <c r="H978" s="256" t="s">
        <v>2733</v>
      </c>
      <c r="I978" s="256" t="s">
        <v>6565</v>
      </c>
    </row>
    <row r="979" spans="1:9">
      <c r="A979" s="256" t="s">
        <v>6566</v>
      </c>
      <c r="B979" s="256" t="s">
        <v>6567</v>
      </c>
      <c r="C979" s="256" t="s">
        <v>6568</v>
      </c>
      <c r="D979" s="256" t="s">
        <v>609</v>
      </c>
      <c r="E979" s="433">
        <v>96001</v>
      </c>
      <c r="F979" s="256" t="s">
        <v>6569</v>
      </c>
      <c r="G979" s="256" t="s">
        <v>2732</v>
      </c>
      <c r="H979" s="256" t="s">
        <v>2733</v>
      </c>
      <c r="I979" s="256" t="s">
        <v>5971</v>
      </c>
    </row>
    <row r="980" spans="1:9">
      <c r="A980" s="256" t="s">
        <v>6570</v>
      </c>
      <c r="B980" s="256" t="s">
        <v>6571</v>
      </c>
      <c r="C980" s="256" t="s">
        <v>6572</v>
      </c>
      <c r="D980" s="256" t="s">
        <v>6573</v>
      </c>
      <c r="E980" s="433">
        <v>6101</v>
      </c>
      <c r="F980" s="256" t="s">
        <v>6574</v>
      </c>
      <c r="G980" s="256" t="s">
        <v>2936</v>
      </c>
      <c r="H980" s="256" t="s">
        <v>2937</v>
      </c>
      <c r="I980" s="256" t="s">
        <v>6575</v>
      </c>
    </row>
    <row r="981" spans="1:9">
      <c r="A981" s="256" t="s">
        <v>6576</v>
      </c>
      <c r="B981" s="256" t="s">
        <v>6577</v>
      </c>
      <c r="C981" s="256" t="s">
        <v>6578</v>
      </c>
      <c r="D981" s="256" t="s">
        <v>5589</v>
      </c>
      <c r="E981" s="433">
        <v>2312</v>
      </c>
      <c r="F981" s="256" t="s">
        <v>5590</v>
      </c>
      <c r="G981" s="256" t="s">
        <v>2732</v>
      </c>
      <c r="H981" s="256" t="s">
        <v>2733</v>
      </c>
      <c r="I981" s="256" t="s">
        <v>5591</v>
      </c>
    </row>
    <row r="982" spans="1:9">
      <c r="A982" s="256" t="s">
        <v>6579</v>
      </c>
      <c r="B982" s="256" t="s">
        <v>6580</v>
      </c>
      <c r="C982" s="256" t="s">
        <v>6581</v>
      </c>
      <c r="D982" s="256" t="s">
        <v>98</v>
      </c>
      <c r="E982" s="433">
        <v>8001</v>
      </c>
      <c r="F982" s="256" t="s">
        <v>6582</v>
      </c>
      <c r="G982" s="256" t="s">
        <v>2761</v>
      </c>
      <c r="H982" s="256" t="s">
        <v>2725</v>
      </c>
      <c r="I982" s="256" t="s">
        <v>3310</v>
      </c>
    </row>
    <row r="983" spans="1:9">
      <c r="A983" s="256" t="s">
        <v>6583</v>
      </c>
      <c r="B983" s="256" t="s">
        <v>6580</v>
      </c>
      <c r="C983" s="256" t="s">
        <v>6581</v>
      </c>
      <c r="D983" s="256" t="s">
        <v>98</v>
      </c>
      <c r="E983" s="433">
        <v>8001</v>
      </c>
      <c r="F983" s="256" t="s">
        <v>6582</v>
      </c>
      <c r="G983" s="256" t="s">
        <v>2761</v>
      </c>
      <c r="H983" s="256" t="s">
        <v>2762</v>
      </c>
      <c r="I983" s="256" t="s">
        <v>6584</v>
      </c>
    </row>
    <row r="984" spans="1:9">
      <c r="A984" s="256" t="s">
        <v>6585</v>
      </c>
      <c r="B984" s="256" t="s">
        <v>6586</v>
      </c>
      <c r="C984" s="256" t="s">
        <v>6587</v>
      </c>
      <c r="D984" s="256" t="s">
        <v>3693</v>
      </c>
      <c r="E984" s="433">
        <v>5201</v>
      </c>
      <c r="F984" s="256" t="s">
        <v>6588</v>
      </c>
      <c r="G984" s="256" t="s">
        <v>2824</v>
      </c>
      <c r="H984" s="256" t="s">
        <v>2725</v>
      </c>
      <c r="I984" s="256" t="s">
        <v>6589</v>
      </c>
    </row>
    <row r="985" spans="1:9">
      <c r="A985" s="256" t="s">
        <v>6590</v>
      </c>
      <c r="B985" s="256" t="s">
        <v>6591</v>
      </c>
      <c r="C985" s="256" t="s">
        <v>6592</v>
      </c>
      <c r="D985" s="256" t="s">
        <v>6593</v>
      </c>
      <c r="E985" s="433">
        <v>91909</v>
      </c>
      <c r="F985" s="256" t="s">
        <v>6594</v>
      </c>
      <c r="G985" s="256" t="s">
        <v>2724</v>
      </c>
      <c r="H985" s="256" t="s">
        <v>2994</v>
      </c>
      <c r="I985" s="256" t="s">
        <v>6595</v>
      </c>
    </row>
    <row r="986" spans="1:9">
      <c r="A986" s="256" t="s">
        <v>6596</v>
      </c>
      <c r="B986" s="256" t="s">
        <v>6591</v>
      </c>
      <c r="C986" s="256" t="s">
        <v>6592</v>
      </c>
      <c r="D986" s="256" t="s">
        <v>6593</v>
      </c>
      <c r="E986" s="433">
        <v>91909</v>
      </c>
      <c r="F986" s="256" t="s">
        <v>6594</v>
      </c>
      <c r="G986" s="256" t="s">
        <v>2724</v>
      </c>
      <c r="H986" s="256" t="s">
        <v>2725</v>
      </c>
      <c r="I986" s="256" t="s">
        <v>6595</v>
      </c>
    </row>
    <row r="987" spans="1:9">
      <c r="A987" s="256" t="s">
        <v>6596</v>
      </c>
      <c r="B987" s="256" t="s">
        <v>6591</v>
      </c>
      <c r="C987" s="256" t="s">
        <v>6592</v>
      </c>
      <c r="D987" s="256" t="s">
        <v>6593</v>
      </c>
      <c r="E987" s="433">
        <v>91909</v>
      </c>
      <c r="F987" s="256" t="s">
        <v>6594</v>
      </c>
      <c r="G987" s="256" t="s">
        <v>2824</v>
      </c>
      <c r="H987" s="256" t="s">
        <v>2725</v>
      </c>
      <c r="I987" s="256" t="s">
        <v>6595</v>
      </c>
    </row>
    <row r="988" spans="1:9">
      <c r="A988" s="256" t="s">
        <v>6590</v>
      </c>
      <c r="B988" s="256" t="s">
        <v>6591</v>
      </c>
      <c r="C988" s="256" t="s">
        <v>6592</v>
      </c>
      <c r="D988" s="256" t="s">
        <v>6593</v>
      </c>
      <c r="E988" s="433">
        <v>91909</v>
      </c>
      <c r="F988" s="256" t="s">
        <v>6594</v>
      </c>
      <c r="G988" s="256" t="s">
        <v>2824</v>
      </c>
      <c r="H988" s="256" t="s">
        <v>2994</v>
      </c>
      <c r="I988" s="256" t="s">
        <v>6595</v>
      </c>
    </row>
    <row r="989" spans="1:9">
      <c r="A989" s="256" t="s">
        <v>6597</v>
      </c>
      <c r="B989" s="256" t="s">
        <v>6591</v>
      </c>
      <c r="C989" s="256" t="s">
        <v>6592</v>
      </c>
      <c r="D989" s="256" t="s">
        <v>6593</v>
      </c>
      <c r="E989" s="433">
        <v>91909</v>
      </c>
      <c r="F989" s="256" t="s">
        <v>6594</v>
      </c>
      <c r="G989" s="256" t="s">
        <v>2824</v>
      </c>
      <c r="H989" s="256" t="s">
        <v>2762</v>
      </c>
      <c r="I989" s="256" t="s">
        <v>6598</v>
      </c>
    </row>
    <row r="990" spans="1:9">
      <c r="A990" s="256" t="s">
        <v>6599</v>
      </c>
      <c r="B990" s="256" t="s">
        <v>6600</v>
      </c>
      <c r="C990" s="256" t="s">
        <v>6601</v>
      </c>
      <c r="D990" s="256" t="s">
        <v>6602</v>
      </c>
      <c r="E990" s="433">
        <v>3601</v>
      </c>
      <c r="F990" s="256" t="s">
        <v>6603</v>
      </c>
      <c r="G990" s="256" t="s">
        <v>2824</v>
      </c>
      <c r="H990" s="256" t="s">
        <v>2725</v>
      </c>
      <c r="I990" s="256" t="s">
        <v>6604</v>
      </c>
    </row>
    <row r="991" spans="1:9">
      <c r="A991" s="256" t="s">
        <v>6605</v>
      </c>
      <c r="B991" s="256" t="s">
        <v>6606</v>
      </c>
      <c r="C991" s="256" t="s">
        <v>6607</v>
      </c>
      <c r="D991" s="256" t="s">
        <v>3907</v>
      </c>
      <c r="E991" s="433">
        <v>96801</v>
      </c>
      <c r="F991" s="256" t="s">
        <v>6608</v>
      </c>
      <c r="G991" s="256" t="s">
        <v>2732</v>
      </c>
      <c r="H991" s="256" t="s">
        <v>2733</v>
      </c>
      <c r="I991" s="256" t="s">
        <v>6609</v>
      </c>
    </row>
    <row r="992" spans="1:9">
      <c r="A992" s="256" t="s">
        <v>6610</v>
      </c>
      <c r="B992" s="256" t="s">
        <v>6611</v>
      </c>
      <c r="C992" s="256" t="s">
        <v>6612</v>
      </c>
      <c r="D992" s="256" t="s">
        <v>91</v>
      </c>
      <c r="E992" s="433">
        <v>81104</v>
      </c>
      <c r="F992" s="256" t="s">
        <v>5704</v>
      </c>
      <c r="G992" s="256" t="s">
        <v>2780</v>
      </c>
      <c r="H992" s="256" t="s">
        <v>2847</v>
      </c>
      <c r="I992" s="256" t="s">
        <v>3762</v>
      </c>
    </row>
    <row r="993" spans="1:9">
      <c r="A993" s="256" t="s">
        <v>6613</v>
      </c>
      <c r="B993" s="256" t="s">
        <v>6611</v>
      </c>
      <c r="C993" s="256" t="s">
        <v>6612</v>
      </c>
      <c r="D993" s="256" t="s">
        <v>91</v>
      </c>
      <c r="E993" s="433">
        <v>81104</v>
      </c>
      <c r="F993" s="256" t="s">
        <v>5704</v>
      </c>
      <c r="G993" s="256" t="s">
        <v>2780</v>
      </c>
      <c r="H993" s="256" t="s">
        <v>2781</v>
      </c>
      <c r="I993" s="256" t="s">
        <v>6614</v>
      </c>
    </row>
    <row r="994" spans="1:9">
      <c r="A994" s="256" t="s">
        <v>6615</v>
      </c>
      <c r="B994" s="256" t="s">
        <v>6611</v>
      </c>
      <c r="C994" s="256" t="s">
        <v>6612</v>
      </c>
      <c r="D994" s="256" t="s">
        <v>91</v>
      </c>
      <c r="E994" s="433">
        <v>81104</v>
      </c>
      <c r="F994" s="256" t="s">
        <v>5704</v>
      </c>
      <c r="G994" s="256" t="s">
        <v>2732</v>
      </c>
      <c r="H994" s="256" t="s">
        <v>2733</v>
      </c>
      <c r="I994" s="256" t="s">
        <v>2763</v>
      </c>
    </row>
    <row r="995" spans="1:9">
      <c r="A995" s="256" t="s">
        <v>6616</v>
      </c>
      <c r="B995" s="256" t="s">
        <v>6617</v>
      </c>
      <c r="C995" s="256" t="s">
        <v>6618</v>
      </c>
      <c r="D995" s="256" t="s">
        <v>177</v>
      </c>
      <c r="E995" s="433">
        <v>5801</v>
      </c>
      <c r="F995" s="256" t="s">
        <v>6619</v>
      </c>
      <c r="G995" s="256" t="s">
        <v>2732</v>
      </c>
      <c r="H995" s="256" t="s">
        <v>2733</v>
      </c>
      <c r="I995" s="256" t="s">
        <v>6620</v>
      </c>
    </row>
    <row r="996" spans="1:9">
      <c r="A996" s="256" t="s">
        <v>6621</v>
      </c>
      <c r="B996" s="256" t="s">
        <v>6622</v>
      </c>
      <c r="C996" s="256" t="s">
        <v>6623</v>
      </c>
      <c r="D996" s="256" t="s">
        <v>5453</v>
      </c>
      <c r="E996" s="433">
        <v>2951</v>
      </c>
      <c r="F996" s="256" t="s">
        <v>6624</v>
      </c>
      <c r="G996" s="256" t="s">
        <v>2936</v>
      </c>
      <c r="H996" s="256" t="s">
        <v>2937</v>
      </c>
      <c r="I996" s="256" t="s">
        <v>6625</v>
      </c>
    </row>
    <row r="997" spans="1:9">
      <c r="A997" s="256" t="s">
        <v>6626</v>
      </c>
      <c r="B997" s="256" t="s">
        <v>6627</v>
      </c>
      <c r="C997" s="256" t="s">
        <v>6628</v>
      </c>
      <c r="D997" s="256" t="s">
        <v>6629</v>
      </c>
      <c r="E997" s="433">
        <v>90863</v>
      </c>
      <c r="F997" s="256" t="s">
        <v>6630</v>
      </c>
      <c r="G997" s="256" t="s">
        <v>2794</v>
      </c>
      <c r="H997" s="256" t="s">
        <v>2725</v>
      </c>
      <c r="I997" s="256" t="s">
        <v>6631</v>
      </c>
    </row>
    <row r="998" spans="1:9">
      <c r="A998" s="256" t="s">
        <v>6632</v>
      </c>
      <c r="B998" s="256" t="s">
        <v>6633</v>
      </c>
      <c r="C998" s="256" t="s">
        <v>6634</v>
      </c>
      <c r="D998" s="256" t="s">
        <v>6573</v>
      </c>
      <c r="E998" s="433">
        <v>6101</v>
      </c>
      <c r="F998" s="256" t="s">
        <v>6635</v>
      </c>
      <c r="G998" s="256" t="s">
        <v>2732</v>
      </c>
      <c r="H998" s="256" t="s">
        <v>2733</v>
      </c>
      <c r="I998" s="256" t="s">
        <v>6636</v>
      </c>
    </row>
    <row r="999" spans="1:9">
      <c r="A999" s="256" t="s">
        <v>6637</v>
      </c>
      <c r="B999" s="256" t="s">
        <v>6638</v>
      </c>
      <c r="C999" s="256" t="s">
        <v>6639</v>
      </c>
      <c r="D999" s="256" t="s">
        <v>91</v>
      </c>
      <c r="E999" s="433">
        <v>81101</v>
      </c>
      <c r="F999" s="256" t="s">
        <v>6640</v>
      </c>
      <c r="G999" s="256" t="s">
        <v>2761</v>
      </c>
      <c r="H999" s="256" t="s">
        <v>2725</v>
      </c>
      <c r="I999" s="256" t="s">
        <v>6589</v>
      </c>
    </row>
    <row r="1000" spans="1:9">
      <c r="A1000" s="256" t="s">
        <v>6641</v>
      </c>
      <c r="B1000" s="256" t="s">
        <v>6638</v>
      </c>
      <c r="C1000" s="256" t="s">
        <v>6639</v>
      </c>
      <c r="D1000" s="256" t="s">
        <v>91</v>
      </c>
      <c r="E1000" s="433">
        <v>81101</v>
      </c>
      <c r="F1000" s="256" t="s">
        <v>6640</v>
      </c>
      <c r="G1000" s="256" t="s">
        <v>2761</v>
      </c>
      <c r="H1000" s="256" t="s">
        <v>2812</v>
      </c>
      <c r="I1000" s="256" t="s">
        <v>6642</v>
      </c>
    </row>
    <row r="1001" spans="1:9">
      <c r="A1001" s="256" t="s">
        <v>6643</v>
      </c>
      <c r="B1001" s="256" t="s">
        <v>6638</v>
      </c>
      <c r="C1001" s="256" t="s">
        <v>6639</v>
      </c>
      <c r="D1001" s="256" t="s">
        <v>91</v>
      </c>
      <c r="E1001" s="433">
        <v>81101</v>
      </c>
      <c r="F1001" s="256" t="s">
        <v>6640</v>
      </c>
      <c r="G1001" s="256" t="s">
        <v>2761</v>
      </c>
      <c r="H1001" s="256" t="s">
        <v>2994</v>
      </c>
      <c r="I1001" s="256" t="s">
        <v>6589</v>
      </c>
    </row>
    <row r="1002" spans="1:9">
      <c r="A1002" s="256" t="s">
        <v>6644</v>
      </c>
      <c r="B1002" s="256" t="s">
        <v>6645</v>
      </c>
      <c r="C1002" s="256" t="s">
        <v>6646</v>
      </c>
      <c r="D1002" s="256" t="s">
        <v>97</v>
      </c>
      <c r="E1002" s="433">
        <v>4001</v>
      </c>
      <c r="F1002" s="256" t="s">
        <v>6647</v>
      </c>
      <c r="G1002" s="256" t="s">
        <v>2732</v>
      </c>
      <c r="H1002" s="256" t="s">
        <v>2733</v>
      </c>
      <c r="I1002" s="256" t="s">
        <v>4216</v>
      </c>
    </row>
    <row r="1003" spans="1:9">
      <c r="A1003" s="256" t="s">
        <v>6648</v>
      </c>
      <c r="B1003" s="256" t="s">
        <v>6649</v>
      </c>
      <c r="C1003" s="256" t="s">
        <v>6650</v>
      </c>
      <c r="D1003" s="256" t="s">
        <v>3400</v>
      </c>
      <c r="E1003" s="433">
        <v>1701</v>
      </c>
      <c r="F1003" s="256" t="s">
        <v>6651</v>
      </c>
      <c r="G1003" s="256" t="s">
        <v>2732</v>
      </c>
      <c r="H1003" s="256" t="s">
        <v>2733</v>
      </c>
      <c r="I1003" s="256" t="s">
        <v>6652</v>
      </c>
    </row>
    <row r="1004" spans="1:9">
      <c r="A1004" s="256" t="s">
        <v>6653</v>
      </c>
      <c r="B1004" s="256" t="s">
        <v>6649</v>
      </c>
      <c r="C1004" s="256" t="s">
        <v>6650</v>
      </c>
      <c r="D1004" s="256" t="s">
        <v>3400</v>
      </c>
      <c r="E1004" s="433">
        <v>1701</v>
      </c>
      <c r="F1004" s="256" t="s">
        <v>6651</v>
      </c>
      <c r="G1004" s="256" t="s">
        <v>2780</v>
      </c>
      <c r="H1004" s="256" t="s">
        <v>2847</v>
      </c>
      <c r="I1004" s="256" t="s">
        <v>6652</v>
      </c>
    </row>
    <row r="1005" spans="1:9">
      <c r="A1005" s="256" t="s">
        <v>6654</v>
      </c>
      <c r="B1005" s="256" t="s">
        <v>6649</v>
      </c>
      <c r="C1005" s="256" t="s">
        <v>6650</v>
      </c>
      <c r="D1005" s="256" t="s">
        <v>3400</v>
      </c>
      <c r="E1005" s="433">
        <v>1701</v>
      </c>
      <c r="F1005" s="256" t="s">
        <v>6651</v>
      </c>
      <c r="G1005" s="256" t="s">
        <v>2936</v>
      </c>
      <c r="H1005" s="256" t="s">
        <v>2937</v>
      </c>
      <c r="I1005" s="256" t="s">
        <v>6655</v>
      </c>
    </row>
    <row r="1006" spans="1:9">
      <c r="A1006" s="256" t="s">
        <v>6656</v>
      </c>
      <c r="B1006" s="256" t="s">
        <v>6657</v>
      </c>
      <c r="C1006" s="256" t="s">
        <v>6658</v>
      </c>
      <c r="D1006" s="256" t="s">
        <v>6659</v>
      </c>
      <c r="E1006" s="433">
        <v>4924</v>
      </c>
      <c r="F1006" s="256" t="s">
        <v>6660</v>
      </c>
      <c r="G1006" s="256" t="s">
        <v>2732</v>
      </c>
      <c r="H1006" s="256" t="s">
        <v>2733</v>
      </c>
      <c r="I1006" s="256" t="s">
        <v>6661</v>
      </c>
    </row>
    <row r="1007" spans="1:9">
      <c r="A1007" s="256" t="s">
        <v>6662</v>
      </c>
      <c r="B1007" s="256" t="s">
        <v>6663</v>
      </c>
      <c r="C1007" s="256" t="s">
        <v>6664</v>
      </c>
      <c r="D1007" s="256" t="s">
        <v>99</v>
      </c>
      <c r="E1007" s="433">
        <v>94901</v>
      </c>
      <c r="F1007" s="256" t="s">
        <v>6665</v>
      </c>
      <c r="G1007" s="256" t="s">
        <v>2732</v>
      </c>
      <c r="H1007" s="256" t="s">
        <v>2733</v>
      </c>
      <c r="I1007" s="256" t="s">
        <v>6666</v>
      </c>
    </row>
    <row r="1008" spans="1:9">
      <c r="A1008" s="256" t="s">
        <v>6667</v>
      </c>
      <c r="B1008" s="256" t="s">
        <v>6668</v>
      </c>
      <c r="C1008" s="256" t="s">
        <v>6669</v>
      </c>
      <c r="D1008" s="256" t="s">
        <v>91</v>
      </c>
      <c r="E1008" s="433">
        <v>82109</v>
      </c>
      <c r="F1008" s="256" t="s">
        <v>6670</v>
      </c>
      <c r="G1008" s="256" t="s">
        <v>2732</v>
      </c>
      <c r="H1008" s="256" t="s">
        <v>2733</v>
      </c>
      <c r="I1008" s="256" t="s">
        <v>6671</v>
      </c>
    </row>
    <row r="1009" spans="1:9">
      <c r="A1009" s="256" t="s">
        <v>6672</v>
      </c>
      <c r="B1009" s="256" t="s">
        <v>6673</v>
      </c>
      <c r="C1009" s="256" t="s">
        <v>6674</v>
      </c>
      <c r="D1009" s="256" t="s">
        <v>6675</v>
      </c>
      <c r="E1009" s="433">
        <v>90602</v>
      </c>
      <c r="F1009" s="256" t="s">
        <v>512</v>
      </c>
      <c r="G1009" s="256" t="s">
        <v>2724</v>
      </c>
      <c r="H1009" s="256" t="s">
        <v>2762</v>
      </c>
      <c r="I1009" s="256" t="s">
        <v>4952</v>
      </c>
    </row>
    <row r="1010" spans="1:9">
      <c r="A1010" s="256" t="s">
        <v>6676</v>
      </c>
      <c r="B1010" s="256" t="s">
        <v>6677</v>
      </c>
      <c r="C1010" s="256" t="s">
        <v>6678</v>
      </c>
      <c r="D1010" s="256" t="s">
        <v>91</v>
      </c>
      <c r="E1010" s="433">
        <v>82104</v>
      </c>
      <c r="F1010" s="256" t="s">
        <v>6679</v>
      </c>
      <c r="G1010" s="256" t="s">
        <v>2732</v>
      </c>
      <c r="H1010" s="256" t="s">
        <v>2733</v>
      </c>
      <c r="I1010" s="256" t="s">
        <v>6680</v>
      </c>
    </row>
    <row r="1011" spans="1:9">
      <c r="A1011" s="256" t="s">
        <v>6681</v>
      </c>
      <c r="B1011" s="256" t="s">
        <v>6682</v>
      </c>
      <c r="C1011" s="256" t="s">
        <v>6683</v>
      </c>
      <c r="D1011" s="256" t="s">
        <v>269</v>
      </c>
      <c r="E1011" s="433">
        <v>8501</v>
      </c>
      <c r="F1011" s="256" t="s">
        <v>6684</v>
      </c>
      <c r="G1011" s="256" t="s">
        <v>2732</v>
      </c>
      <c r="H1011" s="256" t="s">
        <v>2733</v>
      </c>
      <c r="I1011" s="256" t="s">
        <v>6685</v>
      </c>
    </row>
    <row r="1012" spans="1:9">
      <c r="A1012" s="256" t="s">
        <v>6686</v>
      </c>
      <c r="B1012" s="256" t="s">
        <v>6687</v>
      </c>
      <c r="C1012" s="256" t="s">
        <v>6688</v>
      </c>
      <c r="D1012" s="256" t="s">
        <v>6689</v>
      </c>
      <c r="E1012" s="433">
        <v>6401</v>
      </c>
      <c r="F1012" s="256" t="s">
        <v>6690</v>
      </c>
      <c r="G1012" s="256" t="s">
        <v>2732</v>
      </c>
      <c r="H1012" s="256" t="s">
        <v>2733</v>
      </c>
      <c r="I1012" s="256" t="s">
        <v>6691</v>
      </c>
    </row>
    <row r="1013" spans="1:9">
      <c r="A1013" s="256" t="s">
        <v>6692</v>
      </c>
      <c r="B1013" s="256" t="s">
        <v>6693</v>
      </c>
      <c r="C1013" s="256" t="s">
        <v>6694</v>
      </c>
      <c r="D1013" s="256" t="s">
        <v>3430</v>
      </c>
      <c r="E1013" s="433">
        <v>7501</v>
      </c>
      <c r="F1013" s="256" t="s">
        <v>6695</v>
      </c>
      <c r="G1013" s="256" t="s">
        <v>2732</v>
      </c>
      <c r="H1013" s="256" t="s">
        <v>2733</v>
      </c>
      <c r="I1013" s="256" t="s">
        <v>6696</v>
      </c>
    </row>
    <row r="1014" spans="1:9">
      <c r="A1014" s="256" t="s">
        <v>6697</v>
      </c>
      <c r="B1014" s="256" t="s">
        <v>6698</v>
      </c>
      <c r="C1014" s="256" t="s">
        <v>6699</v>
      </c>
      <c r="D1014" s="256" t="s">
        <v>6700</v>
      </c>
      <c r="E1014" s="433">
        <v>90061</v>
      </c>
      <c r="F1014" s="256" t="s">
        <v>6701</v>
      </c>
      <c r="G1014" s="256" t="s">
        <v>2732</v>
      </c>
      <c r="H1014" s="256" t="s">
        <v>2733</v>
      </c>
      <c r="I1014" s="256" t="s">
        <v>6702</v>
      </c>
    </row>
    <row r="1015" spans="1:9">
      <c r="A1015" s="256" t="s">
        <v>6703</v>
      </c>
      <c r="B1015" s="256" t="s">
        <v>6704</v>
      </c>
      <c r="C1015" s="256" t="s">
        <v>6705</v>
      </c>
      <c r="D1015" s="256" t="s">
        <v>5732</v>
      </c>
      <c r="E1015" s="433">
        <v>92584</v>
      </c>
      <c r="F1015" s="256" t="s">
        <v>6706</v>
      </c>
      <c r="G1015" s="256" t="s">
        <v>2732</v>
      </c>
      <c r="H1015" s="256" t="s">
        <v>2733</v>
      </c>
      <c r="I1015" s="256" t="s">
        <v>4037</v>
      </c>
    </row>
    <row r="1016" spans="1:9">
      <c r="A1016" s="256" t="s">
        <v>6707</v>
      </c>
      <c r="B1016" s="256" t="s">
        <v>6708</v>
      </c>
      <c r="C1016" s="256" t="s">
        <v>6709</v>
      </c>
      <c r="D1016" s="256" t="s">
        <v>3400</v>
      </c>
      <c r="E1016" s="433">
        <v>1701</v>
      </c>
      <c r="F1016" s="256" t="s">
        <v>6710</v>
      </c>
      <c r="G1016" s="256" t="s">
        <v>2732</v>
      </c>
      <c r="H1016" s="256" t="s">
        <v>2733</v>
      </c>
      <c r="I1016" s="256" t="s">
        <v>6711</v>
      </c>
    </row>
    <row r="1017" spans="1:9">
      <c r="A1017" s="256" t="s">
        <v>6712</v>
      </c>
      <c r="B1017" s="256" t="s">
        <v>6713</v>
      </c>
      <c r="C1017" s="256" t="s">
        <v>6714</v>
      </c>
      <c r="D1017" s="256" t="s">
        <v>2730</v>
      </c>
      <c r="E1017" s="433">
        <v>82108</v>
      </c>
      <c r="F1017" s="256" t="s">
        <v>6715</v>
      </c>
      <c r="G1017" s="256" t="s">
        <v>2732</v>
      </c>
      <c r="H1017" s="256" t="s">
        <v>2733</v>
      </c>
      <c r="I1017" s="256" t="s">
        <v>6716</v>
      </c>
    </row>
    <row r="1018" spans="1:9">
      <c r="A1018" s="256" t="s">
        <v>6717</v>
      </c>
      <c r="B1018" s="256" t="s">
        <v>6713</v>
      </c>
      <c r="C1018" s="256" t="s">
        <v>6714</v>
      </c>
      <c r="D1018" s="256" t="s">
        <v>2730</v>
      </c>
      <c r="E1018" s="433">
        <v>82108</v>
      </c>
      <c r="F1018" s="256" t="s">
        <v>6715</v>
      </c>
      <c r="G1018" s="256" t="s">
        <v>2780</v>
      </c>
      <c r="H1018" s="256" t="s">
        <v>2847</v>
      </c>
      <c r="I1018" s="256" t="s">
        <v>6716</v>
      </c>
    </row>
    <row r="1019" spans="1:9">
      <c r="A1019" s="256" t="s">
        <v>6718</v>
      </c>
      <c r="B1019" s="256" t="s">
        <v>6719</v>
      </c>
      <c r="C1019" s="256" t="s">
        <v>6720</v>
      </c>
      <c r="D1019" s="256" t="s">
        <v>6721</v>
      </c>
      <c r="E1019" s="433">
        <v>9414</v>
      </c>
      <c r="F1019" s="256" t="s">
        <v>6722</v>
      </c>
      <c r="G1019" s="256" t="s">
        <v>2761</v>
      </c>
      <c r="H1019" s="256" t="s">
        <v>2762</v>
      </c>
      <c r="I1019" s="256" t="s">
        <v>6723</v>
      </c>
    </row>
    <row r="1020" spans="1:9">
      <c r="A1020" s="256" t="s">
        <v>6724</v>
      </c>
      <c r="B1020" s="256" t="s">
        <v>6725</v>
      </c>
      <c r="C1020" s="256" t="s">
        <v>6726</v>
      </c>
      <c r="D1020" s="256" t="s">
        <v>6727</v>
      </c>
      <c r="E1020" s="433">
        <v>91933</v>
      </c>
      <c r="F1020" s="256" t="s">
        <v>6728</v>
      </c>
      <c r="G1020" s="256" t="s">
        <v>2732</v>
      </c>
      <c r="H1020" s="256" t="s">
        <v>2733</v>
      </c>
      <c r="I1020" s="256" t="s">
        <v>4446</v>
      </c>
    </row>
    <row r="1021" spans="1:9">
      <c r="A1021" s="256" t="s">
        <v>6729</v>
      </c>
      <c r="B1021" s="256" t="s">
        <v>6725</v>
      </c>
      <c r="C1021" s="256" t="s">
        <v>6726</v>
      </c>
      <c r="D1021" s="256" t="s">
        <v>6727</v>
      </c>
      <c r="E1021" s="433">
        <v>91933</v>
      </c>
      <c r="F1021" s="256" t="s">
        <v>6728</v>
      </c>
      <c r="G1021" s="256" t="s">
        <v>2780</v>
      </c>
      <c r="H1021" s="256" t="s">
        <v>2781</v>
      </c>
      <c r="I1021" s="256" t="s">
        <v>4446</v>
      </c>
    </row>
    <row r="1022" spans="1:9">
      <c r="A1022" s="256" t="s">
        <v>6730</v>
      </c>
      <c r="B1022" s="256" t="s">
        <v>6725</v>
      </c>
      <c r="C1022" s="256" t="s">
        <v>6726</v>
      </c>
      <c r="D1022" s="256" t="s">
        <v>6727</v>
      </c>
      <c r="E1022" s="433">
        <v>91933</v>
      </c>
      <c r="F1022" s="256" t="s">
        <v>6728</v>
      </c>
      <c r="G1022" s="256" t="s">
        <v>2780</v>
      </c>
      <c r="H1022" s="256" t="s">
        <v>2847</v>
      </c>
      <c r="I1022" s="256" t="s">
        <v>4446</v>
      </c>
    </row>
    <row r="1023" spans="1:9">
      <c r="A1023" s="256" t="s">
        <v>6731</v>
      </c>
      <c r="B1023" s="256" t="s">
        <v>6732</v>
      </c>
      <c r="C1023" s="256" t="s">
        <v>6733</v>
      </c>
      <c r="D1023" s="256" t="s">
        <v>6734</v>
      </c>
      <c r="E1023" s="433">
        <v>3852</v>
      </c>
      <c r="F1023" s="256" t="s">
        <v>6735</v>
      </c>
      <c r="G1023" s="256" t="s">
        <v>2724</v>
      </c>
      <c r="H1023" s="256" t="s">
        <v>2835</v>
      </c>
      <c r="I1023" s="256" t="s">
        <v>5840</v>
      </c>
    </row>
    <row r="1024" spans="1:9">
      <c r="A1024" s="256" t="s">
        <v>6736</v>
      </c>
      <c r="B1024" s="256" t="s">
        <v>6737</v>
      </c>
      <c r="C1024" s="256" t="s">
        <v>6738</v>
      </c>
      <c r="D1024" s="256" t="s">
        <v>6739</v>
      </c>
      <c r="E1024" s="433">
        <v>9435</v>
      </c>
      <c r="F1024" s="256" t="s">
        <v>6740</v>
      </c>
      <c r="G1024" s="256" t="s">
        <v>2724</v>
      </c>
      <c r="H1024" s="256" t="s">
        <v>2835</v>
      </c>
      <c r="I1024" s="256" t="s">
        <v>5152</v>
      </c>
    </row>
    <row r="1025" spans="1:9">
      <c r="A1025" s="256" t="s">
        <v>6741</v>
      </c>
      <c r="B1025" s="256" t="s">
        <v>6742</v>
      </c>
      <c r="C1025" s="256" t="s">
        <v>6743</v>
      </c>
      <c r="D1025" s="256" t="s">
        <v>6184</v>
      </c>
      <c r="E1025" s="433">
        <v>4922</v>
      </c>
      <c r="F1025" s="256" t="s">
        <v>6744</v>
      </c>
      <c r="G1025" s="256" t="s">
        <v>2724</v>
      </c>
      <c r="H1025" s="256" t="s">
        <v>2835</v>
      </c>
      <c r="I1025" s="256" t="s">
        <v>6745</v>
      </c>
    </row>
    <row r="1026" spans="1:9">
      <c r="A1026" s="256" t="s">
        <v>6746</v>
      </c>
      <c r="B1026" s="256" t="s">
        <v>6747</v>
      </c>
      <c r="C1026" s="256" t="s">
        <v>6748</v>
      </c>
      <c r="D1026" s="256" t="s">
        <v>6749</v>
      </c>
      <c r="E1026" s="433">
        <v>4011</v>
      </c>
      <c r="F1026" s="256" t="s">
        <v>6750</v>
      </c>
      <c r="G1026" s="256" t="s">
        <v>2732</v>
      </c>
      <c r="H1026" s="256" t="s">
        <v>2733</v>
      </c>
      <c r="I1026" s="256" t="s">
        <v>6751</v>
      </c>
    </row>
    <row r="1027" spans="1:9">
      <c r="A1027" s="256" t="s">
        <v>6752</v>
      </c>
      <c r="B1027" s="256" t="s">
        <v>6753</v>
      </c>
      <c r="C1027" s="256" t="s">
        <v>6754</v>
      </c>
      <c r="D1027" s="256" t="s">
        <v>571</v>
      </c>
      <c r="E1027" s="433">
        <v>90501</v>
      </c>
      <c r="F1027" s="256" t="s">
        <v>6755</v>
      </c>
      <c r="G1027" s="256" t="s">
        <v>2732</v>
      </c>
      <c r="H1027" s="256" t="s">
        <v>2733</v>
      </c>
      <c r="I1027" s="256" t="s">
        <v>6756</v>
      </c>
    </row>
    <row r="1028" spans="1:9">
      <c r="A1028" s="256" t="s">
        <v>6757</v>
      </c>
      <c r="B1028" s="256" t="s">
        <v>6758</v>
      </c>
      <c r="C1028" s="256" t="s">
        <v>6759</v>
      </c>
      <c r="D1028" s="256" t="s">
        <v>571</v>
      </c>
      <c r="E1028" s="433">
        <v>90501</v>
      </c>
      <c r="F1028" s="256" t="s">
        <v>6755</v>
      </c>
      <c r="G1028" s="256" t="s">
        <v>2732</v>
      </c>
      <c r="H1028" s="256" t="s">
        <v>2733</v>
      </c>
      <c r="I1028" s="256" t="s">
        <v>6756</v>
      </c>
    </row>
    <row r="1029" spans="1:9">
      <c r="A1029" s="256" t="s">
        <v>6760</v>
      </c>
      <c r="B1029" s="256" t="s">
        <v>6761</v>
      </c>
      <c r="C1029" s="256" t="s">
        <v>6762</v>
      </c>
      <c r="D1029" s="256" t="s">
        <v>571</v>
      </c>
      <c r="E1029" s="433">
        <v>90501</v>
      </c>
      <c r="F1029" s="256" t="s">
        <v>6755</v>
      </c>
      <c r="G1029" s="256" t="s">
        <v>2732</v>
      </c>
      <c r="H1029" s="256" t="s">
        <v>2733</v>
      </c>
      <c r="I1029" s="256" t="s">
        <v>6756</v>
      </c>
    </row>
    <row r="1030" spans="1:9">
      <c r="A1030" s="256" t="s">
        <v>6763</v>
      </c>
      <c r="B1030" s="256" t="s">
        <v>6764</v>
      </c>
      <c r="C1030" s="256" t="s">
        <v>6765</v>
      </c>
      <c r="D1030" s="256" t="s">
        <v>6766</v>
      </c>
      <c r="E1030" s="433">
        <v>2601</v>
      </c>
      <c r="F1030" s="256" t="s">
        <v>6767</v>
      </c>
      <c r="G1030" s="256" t="s">
        <v>2732</v>
      </c>
      <c r="H1030" s="256" t="s">
        <v>2733</v>
      </c>
      <c r="I1030" s="256" t="s">
        <v>3355</v>
      </c>
    </row>
    <row r="1031" spans="1:9">
      <c r="A1031" s="256" t="s">
        <v>6768</v>
      </c>
      <c r="B1031" s="256" t="s">
        <v>6769</v>
      </c>
      <c r="C1031" s="256" t="s">
        <v>6770</v>
      </c>
      <c r="D1031" s="256" t="s">
        <v>6771</v>
      </c>
      <c r="E1031" s="433">
        <v>4936</v>
      </c>
      <c r="F1031" s="256" t="s">
        <v>600</v>
      </c>
      <c r="G1031" s="256" t="s">
        <v>2732</v>
      </c>
      <c r="H1031" s="256" t="s">
        <v>2733</v>
      </c>
      <c r="I1031" s="256" t="s">
        <v>6772</v>
      </c>
    </row>
    <row r="1032" spans="1:9">
      <c r="A1032" s="256" t="s">
        <v>6773</v>
      </c>
      <c r="B1032" s="256" t="s">
        <v>6774</v>
      </c>
      <c r="C1032" s="256" t="s">
        <v>6775</v>
      </c>
      <c r="D1032" s="256" t="s">
        <v>3065</v>
      </c>
      <c r="E1032" s="433">
        <v>6601</v>
      </c>
      <c r="F1032" s="256" t="s">
        <v>6776</v>
      </c>
      <c r="G1032" s="256" t="s">
        <v>2732</v>
      </c>
      <c r="H1032" s="256" t="s">
        <v>2733</v>
      </c>
      <c r="I1032" s="256" t="s">
        <v>6777</v>
      </c>
    </row>
    <row r="1033" spans="1:9">
      <c r="A1033" s="256" t="s">
        <v>6778</v>
      </c>
      <c r="B1033" s="256" t="s">
        <v>6779</v>
      </c>
      <c r="C1033" s="256" t="s">
        <v>6780</v>
      </c>
      <c r="D1033" s="256" t="s">
        <v>6781</v>
      </c>
      <c r="E1033" s="433">
        <v>94131</v>
      </c>
      <c r="F1033" s="256" t="s">
        <v>6782</v>
      </c>
      <c r="G1033" s="256" t="s">
        <v>2724</v>
      </c>
      <c r="H1033" s="256" t="s">
        <v>2812</v>
      </c>
      <c r="I1033" s="256" t="s">
        <v>6783</v>
      </c>
    </row>
    <row r="1034" spans="1:9">
      <c r="A1034" s="256" t="s">
        <v>6784</v>
      </c>
      <c r="B1034" s="256" t="s">
        <v>6779</v>
      </c>
      <c r="C1034" s="256" t="s">
        <v>6780</v>
      </c>
      <c r="D1034" s="256" t="s">
        <v>6781</v>
      </c>
      <c r="E1034" s="433">
        <v>94131</v>
      </c>
      <c r="F1034" s="256" t="s">
        <v>6782</v>
      </c>
      <c r="G1034" s="256" t="s">
        <v>2724</v>
      </c>
      <c r="H1034" s="256" t="s">
        <v>2835</v>
      </c>
      <c r="I1034" s="256" t="s">
        <v>6785</v>
      </c>
    </row>
    <row r="1035" spans="1:9">
      <c r="A1035" s="256" t="s">
        <v>6786</v>
      </c>
      <c r="B1035" s="256" t="s">
        <v>6787</v>
      </c>
      <c r="C1035" s="256" t="s">
        <v>6788</v>
      </c>
      <c r="D1035" s="256" t="s">
        <v>579</v>
      </c>
      <c r="E1035" s="433">
        <v>91108</v>
      </c>
      <c r="F1035" s="256" t="s">
        <v>6789</v>
      </c>
      <c r="G1035" s="256" t="s">
        <v>2724</v>
      </c>
      <c r="H1035" s="256" t="s">
        <v>2762</v>
      </c>
      <c r="I1035" s="256" t="s">
        <v>6790</v>
      </c>
    </row>
    <row r="1036" spans="1:9">
      <c r="A1036" s="256" t="s">
        <v>6791</v>
      </c>
      <c r="B1036" s="256" t="s">
        <v>6787</v>
      </c>
      <c r="C1036" s="256" t="s">
        <v>6788</v>
      </c>
      <c r="D1036" s="256" t="s">
        <v>579</v>
      </c>
      <c r="E1036" s="433">
        <v>91108</v>
      </c>
      <c r="F1036" s="256" t="s">
        <v>6789</v>
      </c>
      <c r="G1036" s="256" t="s">
        <v>2794</v>
      </c>
      <c r="H1036" s="256" t="s">
        <v>2725</v>
      </c>
      <c r="I1036" s="256" t="s">
        <v>5538</v>
      </c>
    </row>
    <row r="1037" spans="1:9">
      <c r="A1037" s="256" t="s">
        <v>6786</v>
      </c>
      <c r="B1037" s="256" t="s">
        <v>6787</v>
      </c>
      <c r="C1037" s="256" t="s">
        <v>6788</v>
      </c>
      <c r="D1037" s="256" t="s">
        <v>579</v>
      </c>
      <c r="E1037" s="433">
        <v>91108</v>
      </c>
      <c r="F1037" s="256" t="s">
        <v>6789</v>
      </c>
      <c r="G1037" s="256" t="s">
        <v>2794</v>
      </c>
      <c r="H1037" s="256" t="s">
        <v>2762</v>
      </c>
      <c r="I1037" s="256" t="s">
        <v>6792</v>
      </c>
    </row>
    <row r="1038" spans="1:9">
      <c r="A1038" s="256" t="s">
        <v>6793</v>
      </c>
      <c r="B1038" s="256" t="s">
        <v>6794</v>
      </c>
      <c r="C1038" s="256" t="s">
        <v>6795</v>
      </c>
      <c r="D1038" s="256" t="s">
        <v>91</v>
      </c>
      <c r="E1038" s="433">
        <v>83151</v>
      </c>
      <c r="F1038" s="256" t="s">
        <v>3142</v>
      </c>
      <c r="G1038" s="256" t="s">
        <v>2732</v>
      </c>
      <c r="H1038" s="256" t="s">
        <v>2733</v>
      </c>
      <c r="I1038" s="256" t="s">
        <v>3412</v>
      </c>
    </row>
    <row r="1039" spans="1:9">
      <c r="A1039" s="256" t="s">
        <v>6796</v>
      </c>
      <c r="B1039" s="256" t="s">
        <v>6797</v>
      </c>
      <c r="C1039" s="256" t="s">
        <v>6798</v>
      </c>
      <c r="D1039" s="256" t="s">
        <v>4694</v>
      </c>
      <c r="E1039" s="433">
        <v>92041</v>
      </c>
      <c r="F1039" s="256" t="s">
        <v>6799</v>
      </c>
      <c r="G1039" s="256" t="s">
        <v>2824</v>
      </c>
      <c r="H1039" s="256" t="s">
        <v>2725</v>
      </c>
      <c r="I1039" s="256" t="s">
        <v>6604</v>
      </c>
    </row>
    <row r="1040" spans="1:9">
      <c r="A1040" s="256" t="s">
        <v>6800</v>
      </c>
      <c r="B1040" s="256" t="s">
        <v>6797</v>
      </c>
      <c r="C1040" s="256" t="s">
        <v>6798</v>
      </c>
      <c r="D1040" s="256" t="s">
        <v>4694</v>
      </c>
      <c r="E1040" s="433">
        <v>92041</v>
      </c>
      <c r="F1040" s="256" t="s">
        <v>6799</v>
      </c>
      <c r="G1040" s="256" t="s">
        <v>2824</v>
      </c>
      <c r="H1040" s="256" t="s">
        <v>2994</v>
      </c>
      <c r="I1040" s="256" t="s">
        <v>6604</v>
      </c>
    </row>
    <row r="1041" spans="1:9">
      <c r="A1041" s="256" t="s">
        <v>6801</v>
      </c>
      <c r="B1041" s="256" t="s">
        <v>6802</v>
      </c>
      <c r="C1041" s="256" t="s">
        <v>6803</v>
      </c>
      <c r="D1041" s="256" t="s">
        <v>4491</v>
      </c>
      <c r="E1041" s="433">
        <v>4001</v>
      </c>
      <c r="F1041" s="256" t="s">
        <v>6804</v>
      </c>
      <c r="G1041" s="256" t="s">
        <v>2732</v>
      </c>
      <c r="H1041" s="256" t="s">
        <v>2733</v>
      </c>
      <c r="I1041" s="256" t="s">
        <v>6805</v>
      </c>
    </row>
    <row r="1042" spans="1:9">
      <c r="A1042" s="256" t="s">
        <v>6806</v>
      </c>
      <c r="C1042" s="256" t="s">
        <v>6807</v>
      </c>
      <c r="D1042" s="256" t="s">
        <v>6808</v>
      </c>
      <c r="E1042" s="433">
        <v>76131</v>
      </c>
      <c r="F1042" s="256" t="s">
        <v>6809</v>
      </c>
      <c r="G1042" s="256" t="s">
        <v>2780</v>
      </c>
      <c r="H1042" s="256" t="s">
        <v>2847</v>
      </c>
      <c r="I1042" s="256" t="s">
        <v>4699</v>
      </c>
    </row>
    <row r="1043" spans="1:9">
      <c r="A1043" s="256" t="s">
        <v>6810</v>
      </c>
      <c r="B1043" s="256" t="s">
        <v>6811</v>
      </c>
      <c r="C1043" s="256" t="s">
        <v>6812</v>
      </c>
      <c r="D1043" s="256" t="s">
        <v>2772</v>
      </c>
      <c r="E1043" s="433">
        <v>85101</v>
      </c>
      <c r="F1043" s="256" t="s">
        <v>6813</v>
      </c>
      <c r="G1043" s="256" t="s">
        <v>2732</v>
      </c>
      <c r="H1043" s="256" t="s">
        <v>2733</v>
      </c>
      <c r="I1043" s="256" t="s">
        <v>3626</v>
      </c>
    </row>
    <row r="1044" spans="1:9">
      <c r="A1044" s="256" t="s">
        <v>6814</v>
      </c>
      <c r="B1044" s="256" t="s">
        <v>6811</v>
      </c>
      <c r="C1044" s="256" t="s">
        <v>6812</v>
      </c>
      <c r="D1044" s="256" t="s">
        <v>2772</v>
      </c>
      <c r="E1044" s="433">
        <v>85101</v>
      </c>
      <c r="F1044" s="256" t="s">
        <v>6813</v>
      </c>
      <c r="G1044" s="256" t="s">
        <v>2780</v>
      </c>
      <c r="H1044" s="256" t="s">
        <v>2847</v>
      </c>
      <c r="I1044" s="256" t="s">
        <v>3626</v>
      </c>
    </row>
    <row r="1045" spans="1:9">
      <c r="A1045" s="256" t="s">
        <v>6815</v>
      </c>
      <c r="B1045" s="256" t="s">
        <v>6816</v>
      </c>
      <c r="C1045" s="256" t="s">
        <v>6817</v>
      </c>
      <c r="D1045" s="256" t="s">
        <v>2792</v>
      </c>
      <c r="E1045" s="433">
        <v>84104</v>
      </c>
      <c r="F1045" s="256" t="s">
        <v>6818</v>
      </c>
      <c r="G1045" s="256" t="s">
        <v>2780</v>
      </c>
      <c r="H1045" s="256" t="s">
        <v>2847</v>
      </c>
      <c r="I1045" s="256" t="s">
        <v>4451</v>
      </c>
    </row>
    <row r="1046" spans="1:9">
      <c r="A1046" s="256" t="s">
        <v>6819</v>
      </c>
      <c r="B1046" s="256" t="s">
        <v>6820</v>
      </c>
      <c r="C1046" s="256" t="s">
        <v>6821</v>
      </c>
      <c r="D1046" s="256" t="s">
        <v>91</v>
      </c>
      <c r="E1046" s="433">
        <v>85102</v>
      </c>
      <c r="F1046" s="256" t="s">
        <v>6822</v>
      </c>
      <c r="G1046" s="256" t="s">
        <v>2732</v>
      </c>
      <c r="H1046" s="256" t="s">
        <v>2733</v>
      </c>
      <c r="I1046" s="256" t="s">
        <v>6823</v>
      </c>
    </row>
    <row r="1047" spans="1:9">
      <c r="A1047" s="256" t="s">
        <v>6824</v>
      </c>
      <c r="B1047" s="256" t="s">
        <v>6825</v>
      </c>
      <c r="C1047" s="256" t="s">
        <v>6826</v>
      </c>
      <c r="D1047" s="256" t="s">
        <v>3488</v>
      </c>
      <c r="E1047" s="433">
        <v>90851</v>
      </c>
      <c r="F1047" s="256" t="s">
        <v>6827</v>
      </c>
      <c r="G1047" s="256" t="s">
        <v>2732</v>
      </c>
      <c r="H1047" s="256" t="s">
        <v>2733</v>
      </c>
      <c r="I1047" s="256" t="s">
        <v>6828</v>
      </c>
    </row>
    <row r="1048" spans="1:9">
      <c r="A1048" s="256" t="s">
        <v>6829</v>
      </c>
      <c r="C1048" s="256" t="s">
        <v>6830</v>
      </c>
      <c r="D1048" s="256" t="s">
        <v>6831</v>
      </c>
      <c r="E1048" s="433">
        <v>198</v>
      </c>
      <c r="F1048" s="256" t="s">
        <v>6832</v>
      </c>
      <c r="G1048" s="256" t="s">
        <v>2732</v>
      </c>
      <c r="H1048" s="256" t="s">
        <v>2733</v>
      </c>
      <c r="I1048" s="256" t="s">
        <v>6833</v>
      </c>
    </row>
    <row r="1049" spans="1:9">
      <c r="A1049" s="256" t="s">
        <v>6834</v>
      </c>
      <c r="B1049" s="256" t="s">
        <v>6835</v>
      </c>
      <c r="C1049" s="256" t="s">
        <v>6836</v>
      </c>
      <c r="D1049" s="256" t="s">
        <v>3974</v>
      </c>
      <c r="E1049" s="433">
        <v>84105</v>
      </c>
      <c r="F1049" s="256" t="s">
        <v>6837</v>
      </c>
      <c r="G1049" s="256" t="s">
        <v>2780</v>
      </c>
      <c r="H1049" s="256" t="s">
        <v>2847</v>
      </c>
      <c r="I1049" s="256" t="s">
        <v>4766</v>
      </c>
    </row>
    <row r="1050" spans="1:9">
      <c r="A1050" s="256" t="s">
        <v>6838</v>
      </c>
      <c r="B1050" s="256" t="s">
        <v>6835</v>
      </c>
      <c r="C1050" s="256" t="s">
        <v>6836</v>
      </c>
      <c r="D1050" s="256" t="s">
        <v>3974</v>
      </c>
      <c r="E1050" s="433">
        <v>84105</v>
      </c>
      <c r="F1050" s="256" t="s">
        <v>6837</v>
      </c>
      <c r="G1050" s="256" t="s">
        <v>2732</v>
      </c>
      <c r="H1050" s="256" t="s">
        <v>2733</v>
      </c>
      <c r="I1050" s="256" t="s">
        <v>6839</v>
      </c>
    </row>
    <row r="1051" spans="1:9">
      <c r="A1051" s="256" t="s">
        <v>6840</v>
      </c>
      <c r="B1051" s="256" t="s">
        <v>6841</v>
      </c>
      <c r="C1051" s="256" t="s">
        <v>6842</v>
      </c>
      <c r="D1051" s="256" t="s">
        <v>6843</v>
      </c>
      <c r="E1051" s="433">
        <v>94301</v>
      </c>
      <c r="F1051" s="256" t="s">
        <v>6844</v>
      </c>
      <c r="G1051" s="256" t="s">
        <v>2732</v>
      </c>
      <c r="H1051" s="256" t="s">
        <v>2733</v>
      </c>
      <c r="I1051" s="256" t="s">
        <v>6845</v>
      </c>
    </row>
    <row r="1052" spans="1:9">
      <c r="A1052" s="256" t="s">
        <v>6846</v>
      </c>
      <c r="B1052" s="256" t="s">
        <v>6847</v>
      </c>
      <c r="C1052" s="256" t="s">
        <v>6848</v>
      </c>
      <c r="D1052" s="256" t="s">
        <v>2772</v>
      </c>
      <c r="E1052" s="433">
        <v>85107</v>
      </c>
      <c r="F1052" s="256" t="s">
        <v>6374</v>
      </c>
      <c r="G1052" s="256" t="s">
        <v>2780</v>
      </c>
      <c r="H1052" s="256" t="s">
        <v>2781</v>
      </c>
      <c r="I1052" s="256" t="s">
        <v>6849</v>
      </c>
    </row>
    <row r="1053" spans="1:9">
      <c r="A1053" s="256" t="s">
        <v>6850</v>
      </c>
      <c r="B1053" s="256" t="s">
        <v>6847</v>
      </c>
      <c r="C1053" s="256" t="s">
        <v>6848</v>
      </c>
      <c r="D1053" s="256" t="s">
        <v>2772</v>
      </c>
      <c r="E1053" s="433">
        <v>85107</v>
      </c>
      <c r="F1053" s="256" t="s">
        <v>6374</v>
      </c>
      <c r="G1053" s="256" t="s">
        <v>2732</v>
      </c>
      <c r="H1053" s="256" t="s">
        <v>2733</v>
      </c>
      <c r="I1053" s="256" t="s">
        <v>6851</v>
      </c>
    </row>
    <row r="1054" spans="1:9">
      <c r="A1054" s="256" t="s">
        <v>6852</v>
      </c>
      <c r="B1054" s="256" t="s">
        <v>6847</v>
      </c>
      <c r="C1054" s="256" t="s">
        <v>6848</v>
      </c>
      <c r="D1054" s="256" t="s">
        <v>2772</v>
      </c>
      <c r="E1054" s="433">
        <v>85107</v>
      </c>
      <c r="F1054" s="256" t="s">
        <v>6374</v>
      </c>
      <c r="G1054" s="256" t="s">
        <v>2780</v>
      </c>
      <c r="H1054" s="256" t="s">
        <v>2847</v>
      </c>
      <c r="I1054" s="256" t="s">
        <v>6851</v>
      </c>
    </row>
    <row r="1055" spans="1:9">
      <c r="A1055" s="256" t="s">
        <v>6853</v>
      </c>
      <c r="B1055" s="256" t="s">
        <v>6854</v>
      </c>
      <c r="C1055" s="256" t="s">
        <v>6855</v>
      </c>
      <c r="D1055" s="256" t="s">
        <v>97</v>
      </c>
      <c r="E1055" s="433">
        <v>4023</v>
      </c>
      <c r="F1055" s="256" t="s">
        <v>6856</v>
      </c>
      <c r="G1055" s="256" t="s">
        <v>2732</v>
      </c>
      <c r="H1055" s="256" t="s">
        <v>2733</v>
      </c>
      <c r="I1055" s="256" t="s">
        <v>6857</v>
      </c>
    </row>
    <row r="1056" spans="1:9">
      <c r="A1056" s="256" t="s">
        <v>6858</v>
      </c>
      <c r="B1056" s="256" t="s">
        <v>6859</v>
      </c>
      <c r="C1056" s="256" t="s">
        <v>6860</v>
      </c>
      <c r="D1056" s="256" t="s">
        <v>2149</v>
      </c>
      <c r="E1056" s="433">
        <v>92601</v>
      </c>
      <c r="F1056" s="256" t="s">
        <v>6861</v>
      </c>
      <c r="G1056" s="256" t="s">
        <v>2732</v>
      </c>
      <c r="H1056" s="256" t="s">
        <v>2733</v>
      </c>
      <c r="I1056" s="256" t="s">
        <v>6349</v>
      </c>
    </row>
    <row r="1057" spans="1:9">
      <c r="A1057" s="256" t="s">
        <v>6862</v>
      </c>
      <c r="C1057" s="256" t="s">
        <v>6863</v>
      </c>
      <c r="D1057" s="256" t="s">
        <v>6864</v>
      </c>
      <c r="E1057" s="433">
        <v>8200</v>
      </c>
      <c r="F1057" s="256" t="s">
        <v>6865</v>
      </c>
      <c r="G1057" s="256" t="s">
        <v>2732</v>
      </c>
      <c r="H1057" s="256" t="s">
        <v>2733</v>
      </c>
      <c r="I1057" s="256" t="s">
        <v>6866</v>
      </c>
    </row>
    <row r="1058" spans="1:9">
      <c r="A1058" s="256" t="s">
        <v>6867</v>
      </c>
      <c r="B1058" s="256" t="s">
        <v>6868</v>
      </c>
      <c r="C1058" s="256" t="s">
        <v>6869</v>
      </c>
      <c r="D1058" s="256" t="s">
        <v>91</v>
      </c>
      <c r="E1058" s="433">
        <v>85104</v>
      </c>
      <c r="F1058" s="256" t="s">
        <v>6870</v>
      </c>
      <c r="G1058" s="256" t="s">
        <v>2732</v>
      </c>
      <c r="H1058" s="256" t="s">
        <v>2733</v>
      </c>
      <c r="I1058" s="256" t="s">
        <v>6871</v>
      </c>
    </row>
    <row r="1059" spans="1:9">
      <c r="A1059" s="256" t="s">
        <v>6872</v>
      </c>
      <c r="B1059" s="256" t="s">
        <v>6873</v>
      </c>
      <c r="C1059" s="256" t="s">
        <v>6874</v>
      </c>
      <c r="D1059" s="256" t="s">
        <v>91</v>
      </c>
      <c r="E1059" s="433">
        <v>81108</v>
      </c>
      <c r="F1059" s="256" t="s">
        <v>6875</v>
      </c>
      <c r="G1059" s="256" t="s">
        <v>2732</v>
      </c>
      <c r="H1059" s="256" t="s">
        <v>2733</v>
      </c>
      <c r="I1059" s="256" t="s">
        <v>6876</v>
      </c>
    </row>
    <row r="1060" spans="1:9">
      <c r="A1060" s="256" t="s">
        <v>6877</v>
      </c>
      <c r="B1060" s="256" t="s">
        <v>6873</v>
      </c>
      <c r="C1060" s="256" t="s">
        <v>6874</v>
      </c>
      <c r="D1060" s="256" t="s">
        <v>91</v>
      </c>
      <c r="E1060" s="433">
        <v>81108</v>
      </c>
      <c r="F1060" s="256" t="s">
        <v>6875</v>
      </c>
      <c r="G1060" s="256" t="s">
        <v>2780</v>
      </c>
      <c r="H1060" s="256" t="s">
        <v>2847</v>
      </c>
      <c r="I1060" s="256" t="s">
        <v>6876</v>
      </c>
    </row>
    <row r="1061" spans="1:9">
      <c r="A1061" s="256" t="s">
        <v>6878</v>
      </c>
      <c r="B1061" s="256" t="s">
        <v>6879</v>
      </c>
      <c r="C1061" s="256" t="s">
        <v>6880</v>
      </c>
      <c r="D1061" s="256" t="s">
        <v>91</v>
      </c>
      <c r="E1061" s="433">
        <v>83151</v>
      </c>
      <c r="F1061" s="256" t="s">
        <v>2977</v>
      </c>
      <c r="G1061" s="256" t="s">
        <v>2732</v>
      </c>
      <c r="H1061" s="256" t="s">
        <v>2733</v>
      </c>
      <c r="I1061" s="256" t="s">
        <v>4020</v>
      </c>
    </row>
    <row r="1062" spans="1:9">
      <c r="A1062" s="256" t="s">
        <v>6881</v>
      </c>
      <c r="B1062" s="256" t="s">
        <v>6882</v>
      </c>
      <c r="C1062" s="256" t="s">
        <v>6883</v>
      </c>
      <c r="D1062" s="256" t="s">
        <v>579</v>
      </c>
      <c r="E1062" s="433">
        <v>91101</v>
      </c>
      <c r="F1062" s="256" t="s">
        <v>6884</v>
      </c>
      <c r="G1062" s="256" t="s">
        <v>2732</v>
      </c>
      <c r="H1062" s="256" t="s">
        <v>2733</v>
      </c>
      <c r="I1062" s="256" t="s">
        <v>6213</v>
      </c>
    </row>
    <row r="1063" spans="1:9">
      <c r="A1063" s="256" t="s">
        <v>6885</v>
      </c>
      <c r="B1063" s="256" t="s">
        <v>6886</v>
      </c>
      <c r="C1063" s="256" t="s">
        <v>6887</v>
      </c>
      <c r="D1063" s="256" t="s">
        <v>6888</v>
      </c>
      <c r="E1063" s="433">
        <v>8274</v>
      </c>
      <c r="F1063" s="256" t="s">
        <v>6889</v>
      </c>
      <c r="G1063" s="256" t="s">
        <v>2732</v>
      </c>
      <c r="H1063" s="256" t="s">
        <v>2733</v>
      </c>
      <c r="I1063" s="256" t="s">
        <v>6890</v>
      </c>
    </row>
    <row r="1064" spans="1:9">
      <c r="A1064" s="256" t="s">
        <v>6891</v>
      </c>
      <c r="B1064" s="256" t="s">
        <v>6892</v>
      </c>
      <c r="C1064" s="256" t="s">
        <v>6893</v>
      </c>
      <c r="D1064" s="256" t="s">
        <v>97</v>
      </c>
      <c r="E1064" s="433">
        <v>4001</v>
      </c>
      <c r="F1064" s="256" t="s">
        <v>6894</v>
      </c>
      <c r="G1064" s="256" t="s">
        <v>2732</v>
      </c>
      <c r="H1064" s="256" t="s">
        <v>2733</v>
      </c>
      <c r="I1064" s="256" t="s">
        <v>4216</v>
      </c>
    </row>
    <row r="1065" spans="1:9">
      <c r="A1065" s="256" t="s">
        <v>6895</v>
      </c>
      <c r="B1065" s="256" t="s">
        <v>6896</v>
      </c>
      <c r="C1065" s="256" t="s">
        <v>6897</v>
      </c>
      <c r="D1065" s="256" t="s">
        <v>97</v>
      </c>
      <c r="E1065" s="433">
        <v>4001</v>
      </c>
      <c r="F1065" s="256" t="s">
        <v>6898</v>
      </c>
      <c r="G1065" s="256" t="s">
        <v>2732</v>
      </c>
      <c r="H1065" s="256" t="s">
        <v>2733</v>
      </c>
      <c r="I1065" s="256" t="s">
        <v>6899</v>
      </c>
    </row>
    <row r="1066" spans="1:9">
      <c r="A1066" s="256" t="s">
        <v>6900</v>
      </c>
      <c r="B1066" s="256" t="s">
        <v>6901</v>
      </c>
      <c r="C1066" s="256" t="s">
        <v>6902</v>
      </c>
      <c r="D1066" s="256" t="s">
        <v>6903</v>
      </c>
      <c r="E1066" s="433">
        <v>8901</v>
      </c>
      <c r="F1066" s="256" t="s">
        <v>6904</v>
      </c>
      <c r="G1066" s="256" t="s">
        <v>2732</v>
      </c>
      <c r="H1066" s="256" t="s">
        <v>2733</v>
      </c>
      <c r="I1066" s="256" t="s">
        <v>6905</v>
      </c>
    </row>
    <row r="1067" spans="1:9">
      <c r="A1067" s="256" t="s">
        <v>6906</v>
      </c>
      <c r="B1067" s="256" t="s">
        <v>6907</v>
      </c>
      <c r="C1067" s="256" t="s">
        <v>6908</v>
      </c>
      <c r="D1067" s="256" t="s">
        <v>3178</v>
      </c>
      <c r="E1067" s="433">
        <v>90613</v>
      </c>
      <c r="F1067" s="256" t="s">
        <v>6909</v>
      </c>
      <c r="G1067" s="256" t="s">
        <v>2732</v>
      </c>
      <c r="H1067" s="256" t="s">
        <v>2733</v>
      </c>
      <c r="I1067" s="256" t="s">
        <v>5276</v>
      </c>
    </row>
    <row r="1068" spans="1:9">
      <c r="A1068" s="256" t="s">
        <v>6910</v>
      </c>
      <c r="B1068" s="256" t="s">
        <v>6907</v>
      </c>
      <c r="C1068" s="256" t="s">
        <v>6908</v>
      </c>
      <c r="D1068" s="256" t="s">
        <v>3178</v>
      </c>
      <c r="E1068" s="433">
        <v>90613</v>
      </c>
      <c r="F1068" s="256" t="s">
        <v>6909</v>
      </c>
      <c r="G1068" s="256" t="s">
        <v>2780</v>
      </c>
      <c r="H1068" s="256" t="s">
        <v>2847</v>
      </c>
      <c r="I1068" s="256" t="s">
        <v>5276</v>
      </c>
    </row>
    <row r="1069" spans="1:9">
      <c r="A1069" s="256" t="s">
        <v>6911</v>
      </c>
      <c r="B1069" s="256" t="s">
        <v>6912</v>
      </c>
      <c r="C1069" s="256" t="s">
        <v>6913</v>
      </c>
      <c r="D1069" s="256" t="s">
        <v>91</v>
      </c>
      <c r="E1069" s="433">
        <v>82109</v>
      </c>
      <c r="F1069" s="256" t="s">
        <v>6914</v>
      </c>
      <c r="G1069" s="256" t="s">
        <v>2732</v>
      </c>
      <c r="H1069" s="256" t="s">
        <v>2733</v>
      </c>
      <c r="I1069" s="256" t="s">
        <v>6915</v>
      </c>
    </row>
    <row r="1070" spans="1:9">
      <c r="A1070" s="256" t="s">
        <v>6916</v>
      </c>
      <c r="B1070" s="256" t="s">
        <v>6912</v>
      </c>
      <c r="C1070" s="256" t="s">
        <v>6913</v>
      </c>
      <c r="D1070" s="256" t="s">
        <v>91</v>
      </c>
      <c r="E1070" s="433">
        <v>82109</v>
      </c>
      <c r="F1070" s="256" t="s">
        <v>6914</v>
      </c>
      <c r="G1070" s="256" t="s">
        <v>2780</v>
      </c>
      <c r="H1070" s="256" t="s">
        <v>2847</v>
      </c>
      <c r="I1070" s="256" t="s">
        <v>6917</v>
      </c>
    </row>
    <row r="1071" spans="1:9">
      <c r="A1071" s="256" t="s">
        <v>6918</v>
      </c>
      <c r="B1071" s="256" t="s">
        <v>6919</v>
      </c>
      <c r="C1071" s="256" t="s">
        <v>6920</v>
      </c>
      <c r="D1071" s="256" t="s">
        <v>91</v>
      </c>
      <c r="E1071" s="433">
        <v>82109</v>
      </c>
      <c r="F1071" s="256" t="s">
        <v>3743</v>
      </c>
      <c r="G1071" s="256" t="s">
        <v>2936</v>
      </c>
      <c r="H1071" s="256" t="s">
        <v>2937</v>
      </c>
      <c r="I1071" s="256" t="s">
        <v>6921</v>
      </c>
    </row>
    <row r="1072" spans="1:9">
      <c r="A1072" s="256" t="s">
        <v>6922</v>
      </c>
      <c r="B1072" s="256" t="s">
        <v>6923</v>
      </c>
      <c r="C1072" s="256" t="s">
        <v>6924</v>
      </c>
      <c r="D1072" s="256" t="s">
        <v>4742</v>
      </c>
      <c r="E1072" s="433">
        <v>90701</v>
      </c>
      <c r="F1072" s="256" t="s">
        <v>6925</v>
      </c>
      <c r="G1072" s="256" t="s">
        <v>2780</v>
      </c>
      <c r="H1072" s="256" t="s">
        <v>2847</v>
      </c>
      <c r="I1072" s="256" t="s">
        <v>5276</v>
      </c>
    </row>
    <row r="1073" spans="1:9">
      <c r="A1073" s="256" t="s">
        <v>6926</v>
      </c>
      <c r="B1073" s="256" t="s">
        <v>6923</v>
      </c>
      <c r="C1073" s="256" t="s">
        <v>6924</v>
      </c>
      <c r="D1073" s="256" t="s">
        <v>4742</v>
      </c>
      <c r="E1073" s="433">
        <v>90701</v>
      </c>
      <c r="F1073" s="256" t="s">
        <v>6925</v>
      </c>
      <c r="G1073" s="256" t="s">
        <v>2732</v>
      </c>
      <c r="H1073" s="256" t="s">
        <v>2733</v>
      </c>
      <c r="I1073" s="256" t="s">
        <v>6106</v>
      </c>
    </row>
    <row r="1074" spans="1:9">
      <c r="A1074" s="256" t="s">
        <v>6927</v>
      </c>
      <c r="B1074" s="256" t="s">
        <v>6928</v>
      </c>
      <c r="C1074" s="256" t="s">
        <v>6929</v>
      </c>
      <c r="D1074" s="256" t="s">
        <v>91</v>
      </c>
      <c r="E1074" s="433">
        <v>84103</v>
      </c>
      <c r="F1074" s="256" t="s">
        <v>6930</v>
      </c>
      <c r="G1074" s="256" t="s">
        <v>2936</v>
      </c>
      <c r="H1074" s="256" t="s">
        <v>2937</v>
      </c>
      <c r="I1074" s="256" t="s">
        <v>6931</v>
      </c>
    </row>
    <row r="1075" spans="1:9">
      <c r="A1075" s="256" t="s">
        <v>6932</v>
      </c>
      <c r="B1075" s="256" t="s">
        <v>6933</v>
      </c>
      <c r="C1075" s="256" t="s">
        <v>6934</v>
      </c>
      <c r="D1075" s="256" t="s">
        <v>177</v>
      </c>
      <c r="E1075" s="433">
        <v>5801</v>
      </c>
      <c r="F1075" s="256" t="s">
        <v>6935</v>
      </c>
      <c r="G1075" s="256" t="s">
        <v>2780</v>
      </c>
      <c r="H1075" s="256" t="s">
        <v>2781</v>
      </c>
      <c r="I1075" s="256" t="s">
        <v>4707</v>
      </c>
    </row>
    <row r="1076" spans="1:9">
      <c r="A1076" s="256" t="s">
        <v>6936</v>
      </c>
      <c r="B1076" s="256" t="s">
        <v>6933</v>
      </c>
      <c r="C1076" s="256" t="s">
        <v>6934</v>
      </c>
      <c r="D1076" s="256" t="s">
        <v>177</v>
      </c>
      <c r="E1076" s="433">
        <v>5801</v>
      </c>
      <c r="F1076" s="256" t="s">
        <v>6935</v>
      </c>
      <c r="G1076" s="256" t="s">
        <v>2732</v>
      </c>
      <c r="H1076" s="256" t="s">
        <v>2733</v>
      </c>
      <c r="I1076" s="256" t="s">
        <v>6937</v>
      </c>
    </row>
    <row r="1077" spans="1:9">
      <c r="A1077" s="256" t="s">
        <v>6938</v>
      </c>
      <c r="B1077" s="256" t="s">
        <v>6933</v>
      </c>
      <c r="C1077" s="256" t="s">
        <v>6934</v>
      </c>
      <c r="D1077" s="256" t="s">
        <v>177</v>
      </c>
      <c r="E1077" s="433">
        <v>5801</v>
      </c>
      <c r="F1077" s="256" t="s">
        <v>6935</v>
      </c>
      <c r="G1077" s="256" t="s">
        <v>2780</v>
      </c>
      <c r="H1077" s="256" t="s">
        <v>2847</v>
      </c>
      <c r="I1077" s="256" t="s">
        <v>4709</v>
      </c>
    </row>
    <row r="1078" spans="1:9">
      <c r="A1078" s="256" t="s">
        <v>6939</v>
      </c>
      <c r="B1078" s="256" t="s">
        <v>6940</v>
      </c>
      <c r="C1078" s="256" t="s">
        <v>6941</v>
      </c>
      <c r="D1078" s="256" t="s">
        <v>6942</v>
      </c>
      <c r="E1078" s="433">
        <v>2946</v>
      </c>
      <c r="F1078" s="256" t="s">
        <v>6943</v>
      </c>
      <c r="G1078" s="256" t="s">
        <v>2732</v>
      </c>
      <c r="H1078" s="256" t="s">
        <v>2733</v>
      </c>
      <c r="I1078" s="256" t="s">
        <v>5361</v>
      </c>
    </row>
    <row r="1079" spans="1:9">
      <c r="A1079" s="256" t="s">
        <v>6944</v>
      </c>
      <c r="B1079" s="256" t="s">
        <v>6945</v>
      </c>
      <c r="C1079" s="256" t="s">
        <v>6946</v>
      </c>
      <c r="D1079" s="256" t="s">
        <v>91</v>
      </c>
      <c r="E1079" s="433">
        <v>83103</v>
      </c>
      <c r="F1079" s="256" t="s">
        <v>6947</v>
      </c>
      <c r="G1079" s="256" t="s">
        <v>2732</v>
      </c>
      <c r="H1079" s="256" t="s">
        <v>2733</v>
      </c>
      <c r="I1079" s="256" t="s">
        <v>6948</v>
      </c>
    </row>
    <row r="1080" spans="1:9">
      <c r="A1080" s="256" t="s">
        <v>6949</v>
      </c>
      <c r="B1080" s="256" t="s">
        <v>6945</v>
      </c>
      <c r="C1080" s="256" t="s">
        <v>6946</v>
      </c>
      <c r="D1080" s="256" t="s">
        <v>91</v>
      </c>
      <c r="E1080" s="433">
        <v>83103</v>
      </c>
      <c r="F1080" s="256" t="s">
        <v>6947</v>
      </c>
      <c r="G1080" s="256" t="s">
        <v>2780</v>
      </c>
      <c r="H1080" s="256" t="s">
        <v>2847</v>
      </c>
      <c r="I1080" s="256" t="s">
        <v>6950</v>
      </c>
    </row>
    <row r="1081" spans="1:9">
      <c r="A1081" s="256" t="s">
        <v>6951</v>
      </c>
      <c r="B1081" s="256" t="s">
        <v>6952</v>
      </c>
      <c r="C1081" s="256" t="s">
        <v>6953</v>
      </c>
      <c r="D1081" s="256" t="s">
        <v>91</v>
      </c>
      <c r="E1081" s="433">
        <v>81102</v>
      </c>
      <c r="F1081" s="256" t="s">
        <v>6954</v>
      </c>
      <c r="G1081" s="256" t="s">
        <v>2732</v>
      </c>
      <c r="H1081" s="256" t="s">
        <v>2733</v>
      </c>
      <c r="I1081" s="256" t="s">
        <v>6955</v>
      </c>
    </row>
    <row r="1082" spans="1:9">
      <c r="A1082" s="256" t="s">
        <v>6956</v>
      </c>
      <c r="B1082" s="256" t="s">
        <v>6957</v>
      </c>
      <c r="C1082" s="256" t="s">
        <v>6958</v>
      </c>
      <c r="D1082" s="256" t="s">
        <v>91</v>
      </c>
      <c r="E1082" s="433">
        <v>85101</v>
      </c>
      <c r="F1082" s="256" t="s">
        <v>3189</v>
      </c>
      <c r="G1082" s="256" t="s">
        <v>2780</v>
      </c>
      <c r="H1082" s="256" t="s">
        <v>2847</v>
      </c>
      <c r="I1082" s="256" t="s">
        <v>6959</v>
      </c>
    </row>
    <row r="1083" spans="1:9">
      <c r="A1083" s="256" t="s">
        <v>6960</v>
      </c>
      <c r="B1083" s="256" t="s">
        <v>6957</v>
      </c>
      <c r="C1083" s="256" t="s">
        <v>6958</v>
      </c>
      <c r="D1083" s="256" t="s">
        <v>91</v>
      </c>
      <c r="E1083" s="433">
        <v>85101</v>
      </c>
      <c r="F1083" s="256" t="s">
        <v>3189</v>
      </c>
      <c r="G1083" s="256" t="s">
        <v>2732</v>
      </c>
      <c r="H1083" s="256" t="s">
        <v>2733</v>
      </c>
      <c r="I1083" s="256" t="s">
        <v>6961</v>
      </c>
    </row>
    <row r="1084" spans="1:9">
      <c r="A1084" s="256" t="s">
        <v>6962</v>
      </c>
      <c r="C1084" s="256" t="s">
        <v>6963</v>
      </c>
      <c r="D1084" s="256" t="s">
        <v>6964</v>
      </c>
      <c r="E1084" s="433">
        <v>9326</v>
      </c>
      <c r="F1084" s="256" t="s">
        <v>6965</v>
      </c>
      <c r="G1084" s="256" t="s">
        <v>2732</v>
      </c>
      <c r="H1084" s="256" t="s">
        <v>2733</v>
      </c>
      <c r="I1084" s="256" t="s">
        <v>6966</v>
      </c>
    </row>
    <row r="1085" spans="1:9">
      <c r="A1085" s="256" t="s">
        <v>6967</v>
      </c>
      <c r="B1085" s="256" t="s">
        <v>6968</v>
      </c>
      <c r="C1085" s="256" t="s">
        <v>6969</v>
      </c>
      <c r="D1085" s="256" t="s">
        <v>91</v>
      </c>
      <c r="E1085" s="433">
        <v>85101</v>
      </c>
      <c r="F1085" s="256" t="s">
        <v>3189</v>
      </c>
      <c r="G1085" s="256" t="s">
        <v>2732</v>
      </c>
      <c r="H1085" s="256" t="s">
        <v>2733</v>
      </c>
      <c r="I1085" s="256" t="s">
        <v>6970</v>
      </c>
    </row>
    <row r="1086" spans="1:9">
      <c r="A1086" s="256" t="s">
        <v>6971</v>
      </c>
      <c r="B1086" s="256" t="s">
        <v>6972</v>
      </c>
      <c r="C1086" s="256" t="s">
        <v>6973</v>
      </c>
      <c r="D1086" s="256" t="s">
        <v>500</v>
      </c>
      <c r="E1086" s="433">
        <v>93401</v>
      </c>
      <c r="F1086" s="256" t="s">
        <v>6974</v>
      </c>
      <c r="G1086" s="256" t="s">
        <v>2732</v>
      </c>
      <c r="H1086" s="256" t="s">
        <v>2733</v>
      </c>
      <c r="I1086" s="256" t="s">
        <v>6970</v>
      </c>
    </row>
    <row r="1087" spans="1:9">
      <c r="A1087" s="256" t="s">
        <v>6975</v>
      </c>
      <c r="B1087" s="256" t="s">
        <v>6976</v>
      </c>
      <c r="C1087" s="256" t="s">
        <v>6977</v>
      </c>
      <c r="D1087" s="256" t="s">
        <v>91</v>
      </c>
      <c r="E1087" s="433">
        <v>83106</v>
      </c>
      <c r="F1087" s="256" t="s">
        <v>6978</v>
      </c>
      <c r="G1087" s="256" t="s">
        <v>2732</v>
      </c>
      <c r="H1087" s="256" t="s">
        <v>2733</v>
      </c>
      <c r="I1087" s="256" t="s">
        <v>4947</v>
      </c>
    </row>
    <row r="1088" spans="1:9">
      <c r="A1088" s="256" t="s">
        <v>6979</v>
      </c>
      <c r="B1088" s="256" t="s">
        <v>6976</v>
      </c>
      <c r="C1088" s="256" t="s">
        <v>6977</v>
      </c>
      <c r="D1088" s="256" t="s">
        <v>91</v>
      </c>
      <c r="E1088" s="433">
        <v>83106</v>
      </c>
      <c r="F1088" s="256" t="s">
        <v>6978</v>
      </c>
      <c r="G1088" s="256" t="s">
        <v>2780</v>
      </c>
      <c r="H1088" s="256" t="s">
        <v>2847</v>
      </c>
      <c r="I1088" s="256" t="s">
        <v>5201</v>
      </c>
    </row>
    <row r="1089" spans="1:9">
      <c r="A1089" s="256" t="s">
        <v>6980</v>
      </c>
      <c r="B1089" s="256" t="s">
        <v>6981</v>
      </c>
      <c r="C1089" s="256" t="s">
        <v>6982</v>
      </c>
      <c r="D1089" s="256" t="s">
        <v>6983</v>
      </c>
      <c r="E1089" s="433">
        <v>97101</v>
      </c>
      <c r="F1089" s="256" t="s">
        <v>6984</v>
      </c>
      <c r="G1089" s="256" t="s">
        <v>2732</v>
      </c>
      <c r="H1089" s="256" t="s">
        <v>2733</v>
      </c>
      <c r="I1089" s="256" t="s">
        <v>5846</v>
      </c>
    </row>
    <row r="1090" spans="1:9">
      <c r="A1090" s="256" t="s">
        <v>6985</v>
      </c>
      <c r="B1090" s="256" t="s">
        <v>6986</v>
      </c>
      <c r="C1090" s="256" t="s">
        <v>6987</v>
      </c>
      <c r="D1090" s="256" t="s">
        <v>2982</v>
      </c>
      <c r="E1090" s="433">
        <v>81108</v>
      </c>
      <c r="F1090" s="256" t="s">
        <v>3483</v>
      </c>
      <c r="G1090" s="256" t="s">
        <v>2732</v>
      </c>
      <c r="H1090" s="256" t="s">
        <v>2733</v>
      </c>
      <c r="I1090" s="256" t="s">
        <v>6988</v>
      </c>
    </row>
    <row r="1091" spans="1:9">
      <c r="A1091" s="256" t="s">
        <v>6989</v>
      </c>
      <c r="B1091" s="256" t="s">
        <v>6990</v>
      </c>
      <c r="C1091" s="256" t="s">
        <v>6991</v>
      </c>
      <c r="D1091" s="256" t="s">
        <v>4640</v>
      </c>
      <c r="E1091" s="433">
        <v>81108</v>
      </c>
      <c r="F1091" s="256" t="s">
        <v>3483</v>
      </c>
      <c r="G1091" s="256" t="s">
        <v>2732</v>
      </c>
      <c r="H1091" s="256" t="s">
        <v>2733</v>
      </c>
      <c r="I1091" s="256" t="s">
        <v>6992</v>
      </c>
    </row>
    <row r="1092" spans="1:9">
      <c r="A1092" s="256" t="s">
        <v>6993</v>
      </c>
      <c r="B1092" s="256" t="s">
        <v>6994</v>
      </c>
      <c r="C1092" s="256" t="s">
        <v>6995</v>
      </c>
      <c r="D1092" s="256" t="s">
        <v>91</v>
      </c>
      <c r="E1092" s="433">
        <v>82106</v>
      </c>
      <c r="F1092" s="256" t="s">
        <v>6996</v>
      </c>
      <c r="G1092" s="256" t="s">
        <v>2732</v>
      </c>
      <c r="H1092" s="256" t="s">
        <v>2733</v>
      </c>
      <c r="I1092" s="256" t="s">
        <v>6988</v>
      </c>
    </row>
    <row r="1093" spans="1:9">
      <c r="A1093" s="256" t="s">
        <v>6997</v>
      </c>
      <c r="B1093" s="256" t="s">
        <v>6998</v>
      </c>
      <c r="C1093" s="256" t="s">
        <v>6999</v>
      </c>
      <c r="D1093" s="256" t="s">
        <v>97</v>
      </c>
      <c r="E1093" s="433">
        <v>4001</v>
      </c>
      <c r="F1093" s="256" t="s">
        <v>7000</v>
      </c>
      <c r="G1093" s="256" t="s">
        <v>2732</v>
      </c>
      <c r="H1093" s="256" t="s">
        <v>2733</v>
      </c>
      <c r="I1093" s="256" t="s">
        <v>7001</v>
      </c>
    </row>
    <row r="1094" spans="1:9">
      <c r="A1094" s="256" t="s">
        <v>7002</v>
      </c>
      <c r="B1094" s="256" t="s">
        <v>7003</v>
      </c>
      <c r="C1094" s="256" t="s">
        <v>7004</v>
      </c>
      <c r="D1094" s="256" t="s">
        <v>99</v>
      </c>
      <c r="E1094" s="433">
        <v>94901</v>
      </c>
      <c r="F1094" s="256" t="s">
        <v>7005</v>
      </c>
      <c r="G1094" s="256" t="s">
        <v>2732</v>
      </c>
      <c r="H1094" s="256" t="s">
        <v>2733</v>
      </c>
      <c r="I1094" s="256" t="s">
        <v>4825</v>
      </c>
    </row>
    <row r="1095" spans="1:9">
      <c r="A1095" s="256" t="s">
        <v>7006</v>
      </c>
      <c r="B1095" s="256" t="s">
        <v>7007</v>
      </c>
      <c r="C1095" s="256" t="s">
        <v>7008</v>
      </c>
      <c r="D1095" s="256" t="s">
        <v>7009</v>
      </c>
      <c r="E1095" s="433">
        <v>1322</v>
      </c>
      <c r="F1095" s="256" t="s">
        <v>7010</v>
      </c>
      <c r="G1095" s="256" t="s">
        <v>2761</v>
      </c>
      <c r="H1095" s="256" t="s">
        <v>2762</v>
      </c>
      <c r="I1095" s="256" t="s">
        <v>7011</v>
      </c>
    </row>
    <row r="1096" spans="1:9">
      <c r="A1096" s="256" t="s">
        <v>7012</v>
      </c>
      <c r="B1096" s="256" t="s">
        <v>7013</v>
      </c>
      <c r="C1096" s="256" t="s">
        <v>7014</v>
      </c>
      <c r="D1096" s="256" t="s">
        <v>91</v>
      </c>
      <c r="E1096" s="433">
        <v>81102</v>
      </c>
      <c r="F1096" s="256" t="s">
        <v>7015</v>
      </c>
      <c r="G1096" s="256" t="s">
        <v>2732</v>
      </c>
      <c r="H1096" s="256" t="s">
        <v>2733</v>
      </c>
      <c r="I1096" s="256" t="s">
        <v>6488</v>
      </c>
    </row>
    <row r="1097" spans="1:9">
      <c r="A1097" s="256" t="s">
        <v>7016</v>
      </c>
      <c r="B1097" s="256" t="s">
        <v>7017</v>
      </c>
      <c r="C1097" s="256" t="s">
        <v>7018</v>
      </c>
      <c r="D1097" s="256" t="s">
        <v>4618</v>
      </c>
      <c r="E1097" s="433">
        <v>81102</v>
      </c>
      <c r="F1097" s="256" t="s">
        <v>7019</v>
      </c>
      <c r="G1097" s="256" t="s">
        <v>2732</v>
      </c>
      <c r="H1097" s="256" t="s">
        <v>2733</v>
      </c>
      <c r="I1097" s="256" t="s">
        <v>6516</v>
      </c>
    </row>
    <row r="1098" spans="1:9">
      <c r="A1098" s="256" t="s">
        <v>7020</v>
      </c>
      <c r="B1098" s="256" t="s">
        <v>7021</v>
      </c>
      <c r="C1098" s="256" t="s">
        <v>7022</v>
      </c>
      <c r="D1098" s="256" t="s">
        <v>579</v>
      </c>
      <c r="E1098" s="433">
        <v>91101</v>
      </c>
      <c r="F1098" s="256" t="s">
        <v>7023</v>
      </c>
      <c r="G1098" s="256" t="s">
        <v>2732</v>
      </c>
      <c r="H1098" s="256" t="s">
        <v>2733</v>
      </c>
      <c r="I1098" s="256" t="s">
        <v>4334</v>
      </c>
    </row>
    <row r="1099" spans="1:9">
      <c r="A1099" s="256" t="s">
        <v>7024</v>
      </c>
      <c r="B1099" s="256" t="s">
        <v>7025</v>
      </c>
      <c r="C1099" s="256" t="s">
        <v>7026</v>
      </c>
      <c r="D1099" s="256" t="s">
        <v>4303</v>
      </c>
      <c r="E1099" s="433">
        <v>91501</v>
      </c>
      <c r="F1099" s="256" t="s">
        <v>7027</v>
      </c>
      <c r="G1099" s="256" t="s">
        <v>2732</v>
      </c>
      <c r="H1099" s="256" t="s">
        <v>2733</v>
      </c>
      <c r="I1099" s="256" t="s">
        <v>4074</v>
      </c>
    </row>
    <row r="1100" spans="1:9">
      <c r="A1100" s="256" t="s">
        <v>7028</v>
      </c>
      <c r="B1100" s="256" t="s">
        <v>7029</v>
      </c>
      <c r="C1100" s="256" t="s">
        <v>7030</v>
      </c>
      <c r="D1100" s="256" t="s">
        <v>93</v>
      </c>
      <c r="E1100" s="433">
        <v>1008</v>
      </c>
      <c r="F1100" s="256" t="s">
        <v>7031</v>
      </c>
      <c r="G1100" s="256" t="s">
        <v>2732</v>
      </c>
      <c r="H1100" s="256" t="s">
        <v>2733</v>
      </c>
      <c r="I1100" s="256" t="s">
        <v>7032</v>
      </c>
    </row>
    <row r="1101" spans="1:9">
      <c r="A1101" s="256" t="s">
        <v>7033</v>
      </c>
      <c r="B1101" s="256" t="s">
        <v>7034</v>
      </c>
      <c r="C1101" s="256" t="s">
        <v>7035</v>
      </c>
      <c r="D1101" s="256" t="s">
        <v>4491</v>
      </c>
      <c r="E1101" s="433">
        <v>4001</v>
      </c>
      <c r="F1101" s="256" t="s">
        <v>4635</v>
      </c>
      <c r="G1101" s="256" t="s">
        <v>2732</v>
      </c>
      <c r="H1101" s="256" t="s">
        <v>2733</v>
      </c>
      <c r="I1101" s="256" t="s">
        <v>5361</v>
      </c>
    </row>
    <row r="1102" spans="1:9">
      <c r="A1102" s="256" t="s">
        <v>7036</v>
      </c>
      <c r="B1102" s="256" t="s">
        <v>7037</v>
      </c>
      <c r="C1102" s="256" t="s">
        <v>7038</v>
      </c>
      <c r="D1102" s="256" t="s">
        <v>91</v>
      </c>
      <c r="E1102" s="433">
        <v>82108</v>
      </c>
      <c r="F1102" s="256" t="s">
        <v>7039</v>
      </c>
      <c r="G1102" s="256" t="s">
        <v>2732</v>
      </c>
      <c r="H1102" s="256" t="s">
        <v>2733</v>
      </c>
      <c r="I1102" s="256" t="s">
        <v>3508</v>
      </c>
    </row>
    <row r="1103" spans="1:9">
      <c r="A1103" s="256" t="s">
        <v>7040</v>
      </c>
      <c r="B1103" s="256" t="s">
        <v>7041</v>
      </c>
      <c r="C1103" s="256" t="s">
        <v>7042</v>
      </c>
      <c r="D1103" s="256" t="s">
        <v>5492</v>
      </c>
      <c r="E1103" s="433">
        <v>97901</v>
      </c>
      <c r="F1103" s="256" t="s">
        <v>7043</v>
      </c>
      <c r="G1103" s="256" t="s">
        <v>2732</v>
      </c>
      <c r="H1103" s="256" t="s">
        <v>2733</v>
      </c>
      <c r="I1103" s="256" t="s">
        <v>7044</v>
      </c>
    </row>
    <row r="1104" spans="1:9">
      <c r="A1104" s="256" t="s">
        <v>7045</v>
      </c>
      <c r="B1104" s="256" t="s">
        <v>7046</v>
      </c>
      <c r="C1104" s="256" t="s">
        <v>7047</v>
      </c>
      <c r="D1104" s="256" t="s">
        <v>91</v>
      </c>
      <c r="E1104" s="433">
        <v>83104</v>
      </c>
      <c r="F1104" s="256" t="s">
        <v>7048</v>
      </c>
      <c r="G1104" s="256" t="s">
        <v>2732</v>
      </c>
      <c r="H1104" s="256" t="s">
        <v>2733</v>
      </c>
      <c r="I1104" s="256" t="s">
        <v>7049</v>
      </c>
    </row>
    <row r="1105" spans="1:9">
      <c r="A1105" s="256" t="s">
        <v>7050</v>
      </c>
      <c r="B1105" s="256" t="s">
        <v>7051</v>
      </c>
      <c r="C1105" s="256" t="s">
        <v>7052</v>
      </c>
      <c r="D1105" s="256" t="s">
        <v>99</v>
      </c>
      <c r="E1105" s="433">
        <v>94901</v>
      </c>
      <c r="F1105" s="256" t="s">
        <v>7053</v>
      </c>
      <c r="G1105" s="256" t="s">
        <v>2780</v>
      </c>
      <c r="H1105" s="256" t="s">
        <v>2847</v>
      </c>
      <c r="I1105" s="256" t="s">
        <v>3976</v>
      </c>
    </row>
    <row r="1106" spans="1:9">
      <c r="A1106" s="256" t="s">
        <v>7054</v>
      </c>
      <c r="C1106" s="256" t="s">
        <v>7055</v>
      </c>
      <c r="D1106" s="256" t="s">
        <v>7056</v>
      </c>
      <c r="E1106" s="433">
        <v>1000</v>
      </c>
      <c r="F1106" s="256" t="s">
        <v>7057</v>
      </c>
      <c r="G1106" s="256" t="s">
        <v>2780</v>
      </c>
      <c r="H1106" s="256" t="s">
        <v>2847</v>
      </c>
      <c r="I1106" s="256" t="s">
        <v>7058</v>
      </c>
    </row>
    <row r="1107" spans="1:9">
      <c r="A1107" s="256" t="s">
        <v>7059</v>
      </c>
      <c r="C1107" s="256" t="s">
        <v>7060</v>
      </c>
      <c r="D1107" s="256" t="s">
        <v>7061</v>
      </c>
      <c r="E1107" s="433">
        <v>92400</v>
      </c>
      <c r="F1107" s="256" t="s">
        <v>7062</v>
      </c>
      <c r="G1107" s="256" t="s">
        <v>2732</v>
      </c>
      <c r="H1107" s="256" t="s">
        <v>2733</v>
      </c>
      <c r="I1107" s="256" t="s">
        <v>7063</v>
      </c>
    </row>
    <row r="1108" spans="1:9">
      <c r="A1108" s="256" t="s">
        <v>7064</v>
      </c>
      <c r="C1108" s="256" t="s">
        <v>7065</v>
      </c>
      <c r="D1108" s="256" t="s">
        <v>7061</v>
      </c>
      <c r="E1108" s="433">
        <v>92400</v>
      </c>
      <c r="F1108" s="256" t="s">
        <v>7066</v>
      </c>
      <c r="G1108" s="256" t="s">
        <v>2780</v>
      </c>
      <c r="H1108" s="256" t="s">
        <v>2847</v>
      </c>
      <c r="I1108" s="256" t="s">
        <v>5311</v>
      </c>
    </row>
    <row r="1109" spans="1:9">
      <c r="A1109" s="256" t="s">
        <v>7067</v>
      </c>
      <c r="B1109" s="256" t="s">
        <v>7068</v>
      </c>
      <c r="C1109" s="256" t="s">
        <v>7069</v>
      </c>
      <c r="D1109" s="256" t="s">
        <v>91</v>
      </c>
      <c r="E1109" s="433">
        <v>83103</v>
      </c>
      <c r="F1109" s="256" t="s">
        <v>6947</v>
      </c>
      <c r="G1109" s="256" t="s">
        <v>2732</v>
      </c>
      <c r="H1109" s="256" t="s">
        <v>2733</v>
      </c>
      <c r="I1109" s="256" t="s">
        <v>7070</v>
      </c>
    </row>
    <row r="1110" spans="1:9">
      <c r="A1110" s="256" t="s">
        <v>7071</v>
      </c>
      <c r="C1110" s="256" t="s">
        <v>7072</v>
      </c>
      <c r="D1110" s="256" t="s">
        <v>7073</v>
      </c>
      <c r="E1110" s="433">
        <v>144</v>
      </c>
      <c r="F1110" s="256" t="s">
        <v>7074</v>
      </c>
      <c r="G1110" s="256" t="s">
        <v>2780</v>
      </c>
      <c r="H1110" s="256" t="s">
        <v>2847</v>
      </c>
      <c r="I1110" s="256" t="s">
        <v>7075</v>
      </c>
    </row>
    <row r="1111" spans="1:9">
      <c r="A1111" s="256" t="s">
        <v>7076</v>
      </c>
      <c r="C1111" s="256" t="s">
        <v>7077</v>
      </c>
      <c r="D1111" s="256" t="s">
        <v>7073</v>
      </c>
      <c r="E1111" s="433">
        <v>144</v>
      </c>
      <c r="F1111" s="256" t="s">
        <v>7078</v>
      </c>
      <c r="G1111" s="256" t="s">
        <v>2780</v>
      </c>
      <c r="H1111" s="256" t="s">
        <v>2847</v>
      </c>
      <c r="I1111" s="256" t="s">
        <v>3185</v>
      </c>
    </row>
    <row r="1112" spans="1:9">
      <c r="A1112" s="256" t="s">
        <v>7079</v>
      </c>
      <c r="C1112" s="256" t="s">
        <v>7080</v>
      </c>
      <c r="D1112" s="256" t="s">
        <v>7073</v>
      </c>
      <c r="E1112" s="433">
        <v>144</v>
      </c>
      <c r="F1112" s="256" t="s">
        <v>7078</v>
      </c>
      <c r="G1112" s="256" t="s">
        <v>2780</v>
      </c>
      <c r="H1112" s="256" t="s">
        <v>2847</v>
      </c>
      <c r="I1112" s="256" t="s">
        <v>5147</v>
      </c>
    </row>
    <row r="1113" spans="1:9">
      <c r="A1113" s="256" t="s">
        <v>7081</v>
      </c>
      <c r="C1113" s="256" t="s">
        <v>7082</v>
      </c>
      <c r="D1113" s="256" t="s">
        <v>7083</v>
      </c>
      <c r="E1113" s="256" t="s">
        <v>7084</v>
      </c>
      <c r="F1113" s="256" t="s">
        <v>7085</v>
      </c>
      <c r="G1113" s="256" t="s">
        <v>2732</v>
      </c>
      <c r="H1113" s="256" t="s">
        <v>2733</v>
      </c>
      <c r="I1113" s="256" t="s">
        <v>7086</v>
      </c>
    </row>
    <row r="1114" spans="1:9">
      <c r="A1114" s="256" t="s">
        <v>7087</v>
      </c>
      <c r="B1114" s="256" t="s">
        <v>7088</v>
      </c>
      <c r="C1114" s="256" t="s">
        <v>7089</v>
      </c>
      <c r="D1114" s="256" t="s">
        <v>7090</v>
      </c>
      <c r="E1114" s="433">
        <v>110000</v>
      </c>
      <c r="F1114" s="256" t="s">
        <v>7091</v>
      </c>
      <c r="G1114" s="256" t="s">
        <v>2732</v>
      </c>
      <c r="H1114" s="256" t="s">
        <v>2733</v>
      </c>
      <c r="I1114" s="256" t="s">
        <v>7092</v>
      </c>
    </row>
    <row r="1115" spans="1:9">
      <c r="A1115" s="256" t="s">
        <v>7093</v>
      </c>
      <c r="B1115" s="256" t="s">
        <v>7094</v>
      </c>
      <c r="C1115" s="256" t="s">
        <v>7095</v>
      </c>
      <c r="D1115" s="256" t="s">
        <v>91</v>
      </c>
      <c r="E1115" s="433">
        <v>82105</v>
      </c>
      <c r="F1115" s="256" t="s">
        <v>7096</v>
      </c>
      <c r="G1115" s="256" t="s">
        <v>2732</v>
      </c>
      <c r="H1115" s="256" t="s">
        <v>2733</v>
      </c>
      <c r="I1115" s="256" t="s">
        <v>7097</v>
      </c>
    </row>
    <row r="1116" spans="1:9">
      <c r="A1116" s="256" t="s">
        <v>7098</v>
      </c>
      <c r="B1116" s="256" t="s">
        <v>7099</v>
      </c>
      <c r="C1116" s="256" t="s">
        <v>7100</v>
      </c>
      <c r="D1116" s="256" t="s">
        <v>2982</v>
      </c>
      <c r="E1116" s="433">
        <v>81107</v>
      </c>
      <c r="F1116" s="256" t="s">
        <v>7101</v>
      </c>
      <c r="G1116" s="256" t="s">
        <v>2732</v>
      </c>
      <c r="H1116" s="256" t="s">
        <v>2733</v>
      </c>
      <c r="I1116" s="256" t="s">
        <v>7102</v>
      </c>
    </row>
    <row r="1117" spans="1:9">
      <c r="A1117" s="256" t="s">
        <v>7103</v>
      </c>
      <c r="B1117" s="256" t="s">
        <v>7099</v>
      </c>
      <c r="C1117" s="256" t="s">
        <v>7100</v>
      </c>
      <c r="D1117" s="256" t="s">
        <v>2982</v>
      </c>
      <c r="E1117" s="433">
        <v>81107</v>
      </c>
      <c r="F1117" s="256" t="s">
        <v>7101</v>
      </c>
      <c r="G1117" s="256" t="s">
        <v>2780</v>
      </c>
      <c r="H1117" s="256" t="s">
        <v>2847</v>
      </c>
      <c r="I1117" s="256" t="s">
        <v>7102</v>
      </c>
    </row>
    <row r="1118" spans="1:9">
      <c r="A1118" s="256" t="s">
        <v>7104</v>
      </c>
      <c r="B1118" s="256" t="s">
        <v>7105</v>
      </c>
      <c r="C1118" s="256" t="s">
        <v>7106</v>
      </c>
      <c r="D1118" s="256" t="s">
        <v>93</v>
      </c>
      <c r="E1118" s="433">
        <v>1001</v>
      </c>
      <c r="F1118" s="256" t="s">
        <v>7107</v>
      </c>
      <c r="G1118" s="256" t="s">
        <v>2732</v>
      </c>
      <c r="H1118" s="256" t="s">
        <v>2733</v>
      </c>
      <c r="I1118" s="256" t="s">
        <v>7108</v>
      </c>
    </row>
    <row r="1119" spans="1:9">
      <c r="A1119" s="256" t="s">
        <v>7109</v>
      </c>
      <c r="B1119" s="256" t="s">
        <v>7110</v>
      </c>
      <c r="C1119" s="256" t="s">
        <v>7111</v>
      </c>
      <c r="D1119" s="256" t="s">
        <v>93</v>
      </c>
      <c r="E1119" s="433">
        <v>1001</v>
      </c>
      <c r="F1119" s="256" t="s">
        <v>7107</v>
      </c>
      <c r="G1119" s="256" t="s">
        <v>2780</v>
      </c>
      <c r="H1119" s="256" t="s">
        <v>2781</v>
      </c>
      <c r="I1119" s="256" t="s">
        <v>7112</v>
      </c>
    </row>
    <row r="1120" spans="1:9">
      <c r="A1120" s="256" t="s">
        <v>7113</v>
      </c>
      <c r="B1120" s="256" t="s">
        <v>7110</v>
      </c>
      <c r="C1120" s="256" t="s">
        <v>7111</v>
      </c>
      <c r="D1120" s="256" t="s">
        <v>93</v>
      </c>
      <c r="E1120" s="433">
        <v>1001</v>
      </c>
      <c r="F1120" s="256" t="s">
        <v>7107</v>
      </c>
      <c r="G1120" s="256" t="s">
        <v>2732</v>
      </c>
      <c r="H1120" s="256" t="s">
        <v>2733</v>
      </c>
      <c r="I1120" s="256" t="s">
        <v>4355</v>
      </c>
    </row>
    <row r="1121" spans="1:9">
      <c r="A1121" s="256" t="s">
        <v>7114</v>
      </c>
      <c r="B1121" s="256" t="s">
        <v>7115</v>
      </c>
      <c r="C1121" s="256" t="s">
        <v>7116</v>
      </c>
      <c r="D1121" s="256" t="s">
        <v>93</v>
      </c>
      <c r="E1121" s="433">
        <v>1001</v>
      </c>
      <c r="F1121" s="256" t="s">
        <v>7107</v>
      </c>
      <c r="G1121" s="256" t="s">
        <v>2780</v>
      </c>
      <c r="H1121" s="256" t="s">
        <v>2781</v>
      </c>
      <c r="I1121" s="256" t="s">
        <v>7117</v>
      </c>
    </row>
    <row r="1122" spans="1:9">
      <c r="A1122" s="256" t="s">
        <v>7118</v>
      </c>
      <c r="B1122" s="256" t="s">
        <v>7115</v>
      </c>
      <c r="C1122" s="256" t="s">
        <v>7116</v>
      </c>
      <c r="D1122" s="256" t="s">
        <v>93</v>
      </c>
      <c r="E1122" s="433">
        <v>1001</v>
      </c>
      <c r="F1122" s="256" t="s">
        <v>7107</v>
      </c>
      <c r="G1122" s="256" t="s">
        <v>2732</v>
      </c>
      <c r="H1122" s="256" t="s">
        <v>2733</v>
      </c>
      <c r="I1122" s="256" t="s">
        <v>7119</v>
      </c>
    </row>
    <row r="1123" spans="1:9">
      <c r="A1123" s="256" t="s">
        <v>7120</v>
      </c>
      <c r="B1123" s="256" t="s">
        <v>7115</v>
      </c>
      <c r="C1123" s="256" t="s">
        <v>7116</v>
      </c>
      <c r="D1123" s="256" t="s">
        <v>93</v>
      </c>
      <c r="E1123" s="433">
        <v>1001</v>
      </c>
      <c r="F1123" s="256" t="s">
        <v>7107</v>
      </c>
      <c r="G1123" s="256" t="s">
        <v>2732</v>
      </c>
      <c r="H1123" s="256" t="s">
        <v>3196</v>
      </c>
      <c r="I1123" s="256" t="s">
        <v>4928</v>
      </c>
    </row>
    <row r="1124" spans="1:9">
      <c r="A1124" s="256" t="s">
        <v>7121</v>
      </c>
      <c r="B1124" s="256" t="s">
        <v>7122</v>
      </c>
      <c r="C1124" s="256" t="s">
        <v>7123</v>
      </c>
      <c r="D1124" s="256" t="s">
        <v>4694</v>
      </c>
      <c r="E1124" s="433">
        <v>92041</v>
      </c>
      <c r="F1124" s="256" t="s">
        <v>6799</v>
      </c>
      <c r="G1124" s="256" t="s">
        <v>2724</v>
      </c>
      <c r="H1124" s="256" t="s">
        <v>2994</v>
      </c>
      <c r="I1124" s="256" t="s">
        <v>4016</v>
      </c>
    </row>
    <row r="1125" spans="1:9">
      <c r="A1125" s="256" t="s">
        <v>7124</v>
      </c>
      <c r="B1125" s="256" t="s">
        <v>7122</v>
      </c>
      <c r="C1125" s="256" t="s">
        <v>7123</v>
      </c>
      <c r="D1125" s="256" t="s">
        <v>4694</v>
      </c>
      <c r="E1125" s="433">
        <v>92041</v>
      </c>
      <c r="F1125" s="256" t="s">
        <v>6799</v>
      </c>
      <c r="G1125" s="256" t="s">
        <v>2761</v>
      </c>
      <c r="H1125" s="256" t="s">
        <v>2725</v>
      </c>
      <c r="I1125" s="256" t="s">
        <v>4016</v>
      </c>
    </row>
    <row r="1126" spans="1:9">
      <c r="A1126" s="256" t="s">
        <v>7121</v>
      </c>
      <c r="B1126" s="256" t="s">
        <v>7122</v>
      </c>
      <c r="C1126" s="256" t="s">
        <v>7123</v>
      </c>
      <c r="D1126" s="256" t="s">
        <v>4694</v>
      </c>
      <c r="E1126" s="433">
        <v>92041</v>
      </c>
      <c r="F1126" s="256" t="s">
        <v>6799</v>
      </c>
      <c r="G1126" s="256" t="s">
        <v>2794</v>
      </c>
      <c r="H1126" s="256" t="s">
        <v>2994</v>
      </c>
      <c r="I1126" s="256" t="s">
        <v>4016</v>
      </c>
    </row>
    <row r="1127" spans="1:9">
      <c r="A1127" s="256" t="s">
        <v>7121</v>
      </c>
      <c r="B1127" s="256" t="s">
        <v>7122</v>
      </c>
      <c r="C1127" s="256" t="s">
        <v>7123</v>
      </c>
      <c r="D1127" s="256" t="s">
        <v>4694</v>
      </c>
      <c r="E1127" s="433">
        <v>92041</v>
      </c>
      <c r="F1127" s="256" t="s">
        <v>6799</v>
      </c>
      <c r="G1127" s="256" t="s">
        <v>2824</v>
      </c>
      <c r="H1127" s="256" t="s">
        <v>2994</v>
      </c>
      <c r="I1127" s="256" t="s">
        <v>6604</v>
      </c>
    </row>
    <row r="1128" spans="1:9">
      <c r="A1128" s="256" t="s">
        <v>7124</v>
      </c>
      <c r="B1128" s="256" t="s">
        <v>7122</v>
      </c>
      <c r="C1128" s="256" t="s">
        <v>7123</v>
      </c>
      <c r="D1128" s="256" t="s">
        <v>4694</v>
      </c>
      <c r="E1128" s="433">
        <v>92041</v>
      </c>
      <c r="F1128" s="256" t="s">
        <v>6799</v>
      </c>
      <c r="G1128" s="256" t="s">
        <v>2724</v>
      </c>
      <c r="H1128" s="256" t="s">
        <v>2725</v>
      </c>
      <c r="I1128" s="256" t="s">
        <v>4016</v>
      </c>
    </row>
    <row r="1129" spans="1:9">
      <c r="A1129" s="256" t="s">
        <v>7124</v>
      </c>
      <c r="B1129" s="256" t="s">
        <v>7122</v>
      </c>
      <c r="C1129" s="256" t="s">
        <v>7123</v>
      </c>
      <c r="D1129" s="256" t="s">
        <v>4694</v>
      </c>
      <c r="E1129" s="433">
        <v>92041</v>
      </c>
      <c r="F1129" s="256" t="s">
        <v>6799</v>
      </c>
      <c r="G1129" s="256" t="s">
        <v>2824</v>
      </c>
      <c r="H1129" s="256" t="s">
        <v>2725</v>
      </c>
      <c r="I1129" s="256" t="s">
        <v>6604</v>
      </c>
    </row>
    <row r="1130" spans="1:9">
      <c r="A1130" s="256" t="s">
        <v>7124</v>
      </c>
      <c r="B1130" s="256" t="s">
        <v>7122</v>
      </c>
      <c r="C1130" s="256" t="s">
        <v>7123</v>
      </c>
      <c r="D1130" s="256" t="s">
        <v>4694</v>
      </c>
      <c r="E1130" s="433">
        <v>92041</v>
      </c>
      <c r="F1130" s="256" t="s">
        <v>6799</v>
      </c>
      <c r="G1130" s="256" t="s">
        <v>2794</v>
      </c>
      <c r="H1130" s="256" t="s">
        <v>2725</v>
      </c>
      <c r="I1130" s="256" t="s">
        <v>4016</v>
      </c>
    </row>
    <row r="1131" spans="1:9">
      <c r="A1131" s="256" t="s">
        <v>7125</v>
      </c>
      <c r="B1131" s="256" t="s">
        <v>7122</v>
      </c>
      <c r="C1131" s="256" t="s">
        <v>7123</v>
      </c>
      <c r="D1131" s="256" t="s">
        <v>4694</v>
      </c>
      <c r="E1131" s="433">
        <v>92041</v>
      </c>
      <c r="F1131" s="256" t="s">
        <v>6799</v>
      </c>
      <c r="G1131" s="256" t="s">
        <v>2780</v>
      </c>
      <c r="H1131" s="256" t="s">
        <v>2847</v>
      </c>
      <c r="I1131" s="256" t="s">
        <v>4648</v>
      </c>
    </row>
    <row r="1132" spans="1:9">
      <c r="A1132" s="256" t="s">
        <v>7126</v>
      </c>
      <c r="B1132" s="256" t="s">
        <v>7122</v>
      </c>
      <c r="C1132" s="256" t="s">
        <v>7123</v>
      </c>
      <c r="D1132" s="256" t="s">
        <v>4694</v>
      </c>
      <c r="E1132" s="433">
        <v>92041</v>
      </c>
      <c r="F1132" s="256" t="s">
        <v>6799</v>
      </c>
      <c r="G1132" s="256" t="s">
        <v>2732</v>
      </c>
      <c r="H1132" s="256" t="s">
        <v>2733</v>
      </c>
      <c r="I1132" s="256" t="s">
        <v>3426</v>
      </c>
    </row>
    <row r="1133" spans="1:9">
      <c r="A1133" s="256" t="s">
        <v>7127</v>
      </c>
      <c r="B1133" s="256" t="s">
        <v>7122</v>
      </c>
      <c r="C1133" s="256" t="s">
        <v>7123</v>
      </c>
      <c r="D1133" s="256" t="s">
        <v>4694</v>
      </c>
      <c r="E1133" s="433">
        <v>92041</v>
      </c>
      <c r="F1133" s="256" t="s">
        <v>6799</v>
      </c>
      <c r="G1133" s="256" t="s">
        <v>2780</v>
      </c>
      <c r="H1133" s="256" t="s">
        <v>2781</v>
      </c>
      <c r="I1133" s="256" t="s">
        <v>3426</v>
      </c>
    </row>
    <row r="1134" spans="1:9">
      <c r="A1134" s="256" t="s">
        <v>7128</v>
      </c>
      <c r="B1134" s="256" t="s">
        <v>7122</v>
      </c>
      <c r="C1134" s="256" t="s">
        <v>7123</v>
      </c>
      <c r="D1134" s="256" t="s">
        <v>4694</v>
      </c>
      <c r="E1134" s="433">
        <v>92041</v>
      </c>
      <c r="F1134" s="256" t="s">
        <v>6799</v>
      </c>
      <c r="G1134" s="256" t="s">
        <v>2824</v>
      </c>
      <c r="H1134" s="256" t="s">
        <v>2762</v>
      </c>
      <c r="I1134" s="256" t="s">
        <v>7129</v>
      </c>
    </row>
    <row r="1135" spans="1:9">
      <c r="A1135" s="256" t="s">
        <v>7130</v>
      </c>
      <c r="B1135" s="256" t="s">
        <v>7122</v>
      </c>
      <c r="C1135" s="256" t="s">
        <v>7123</v>
      </c>
      <c r="D1135" s="256" t="s">
        <v>4694</v>
      </c>
      <c r="E1135" s="433">
        <v>92041</v>
      </c>
      <c r="F1135" s="256" t="s">
        <v>6799</v>
      </c>
      <c r="G1135" s="256" t="s">
        <v>2724</v>
      </c>
      <c r="H1135" s="256" t="s">
        <v>2812</v>
      </c>
      <c r="I1135" s="256" t="s">
        <v>7131</v>
      </c>
    </row>
    <row r="1136" spans="1:9">
      <c r="A1136" s="256" t="s">
        <v>7121</v>
      </c>
      <c r="B1136" s="256" t="s">
        <v>7122</v>
      </c>
      <c r="C1136" s="256" t="s">
        <v>7123</v>
      </c>
      <c r="D1136" s="256" t="s">
        <v>4694</v>
      </c>
      <c r="E1136" s="433">
        <v>92041</v>
      </c>
      <c r="F1136" s="256" t="s">
        <v>6799</v>
      </c>
      <c r="G1136" s="256" t="s">
        <v>2761</v>
      </c>
      <c r="H1136" s="256" t="s">
        <v>2994</v>
      </c>
      <c r="I1136" s="256" t="s">
        <v>4016</v>
      </c>
    </row>
    <row r="1137" spans="1:9">
      <c r="A1137" s="256" t="s">
        <v>7132</v>
      </c>
      <c r="B1137" s="256" t="s">
        <v>7133</v>
      </c>
      <c r="C1137" s="256" t="s">
        <v>7134</v>
      </c>
      <c r="D1137" s="256" t="s">
        <v>99</v>
      </c>
      <c r="E1137" s="433">
        <v>94901</v>
      </c>
      <c r="F1137" s="256" t="s">
        <v>7135</v>
      </c>
      <c r="G1137" s="256" t="s">
        <v>2824</v>
      </c>
      <c r="H1137" s="256" t="s">
        <v>2762</v>
      </c>
      <c r="I1137" s="256" t="s">
        <v>7136</v>
      </c>
    </row>
    <row r="1138" spans="1:9">
      <c r="A1138" s="256" t="s">
        <v>7137</v>
      </c>
      <c r="B1138" s="256" t="s">
        <v>7138</v>
      </c>
      <c r="C1138" s="256" t="s">
        <v>7139</v>
      </c>
      <c r="D1138" s="256" t="s">
        <v>91</v>
      </c>
      <c r="E1138" s="433">
        <v>81105</v>
      </c>
      <c r="F1138" s="256" t="s">
        <v>7140</v>
      </c>
      <c r="G1138" s="256" t="s">
        <v>2732</v>
      </c>
      <c r="H1138" s="256" t="s">
        <v>2733</v>
      </c>
      <c r="I1138" s="256" t="s">
        <v>7141</v>
      </c>
    </row>
    <row r="1139" spans="1:9">
      <c r="A1139" s="256" t="s">
        <v>7142</v>
      </c>
      <c r="B1139" s="256" t="s">
        <v>7143</v>
      </c>
      <c r="C1139" s="256" t="s">
        <v>7144</v>
      </c>
      <c r="D1139" s="256" t="s">
        <v>4130</v>
      </c>
      <c r="E1139" s="433">
        <v>2801</v>
      </c>
      <c r="F1139" s="256" t="s">
        <v>7145</v>
      </c>
      <c r="G1139" s="256" t="s">
        <v>2732</v>
      </c>
      <c r="H1139" s="256" t="s">
        <v>2733</v>
      </c>
      <c r="I1139" s="256" t="s">
        <v>7146</v>
      </c>
    </row>
    <row r="1140" spans="1:9">
      <c r="A1140" s="256" t="s">
        <v>7147</v>
      </c>
      <c r="C1140" s="256" t="s">
        <v>7148</v>
      </c>
      <c r="D1140" s="256" t="s">
        <v>7149</v>
      </c>
      <c r="E1140" s="433">
        <v>11000</v>
      </c>
      <c r="F1140" s="256" t="s">
        <v>7150</v>
      </c>
      <c r="G1140" s="256" t="s">
        <v>2732</v>
      </c>
      <c r="H1140" s="256" t="s">
        <v>2733</v>
      </c>
      <c r="I1140" s="256" t="s">
        <v>7151</v>
      </c>
    </row>
    <row r="1141" spans="1:9">
      <c r="A1141" s="256" t="s">
        <v>7152</v>
      </c>
      <c r="C1141" s="256" t="s">
        <v>7148</v>
      </c>
      <c r="D1141" s="256" t="s">
        <v>7149</v>
      </c>
      <c r="E1141" s="433">
        <v>11000</v>
      </c>
      <c r="F1141" s="256" t="s">
        <v>7150</v>
      </c>
      <c r="G1141" s="256" t="s">
        <v>2780</v>
      </c>
      <c r="H1141" s="256" t="s">
        <v>2847</v>
      </c>
      <c r="I1141" s="256" t="s">
        <v>3873</v>
      </c>
    </row>
    <row r="1142" spans="1:9">
      <c r="A1142" s="256" t="s">
        <v>7153</v>
      </c>
      <c r="B1142" s="256" t="s">
        <v>7154</v>
      </c>
      <c r="C1142" s="256" t="s">
        <v>7155</v>
      </c>
      <c r="D1142" s="256" t="s">
        <v>91</v>
      </c>
      <c r="E1142" s="433">
        <v>81109</v>
      </c>
      <c r="F1142" s="256" t="s">
        <v>3271</v>
      </c>
      <c r="G1142" s="256" t="s">
        <v>2780</v>
      </c>
      <c r="H1142" s="256" t="s">
        <v>2847</v>
      </c>
      <c r="I1142" s="256" t="s">
        <v>7156</v>
      </c>
    </row>
    <row r="1143" spans="1:9">
      <c r="A1143" s="256" t="s">
        <v>7157</v>
      </c>
      <c r="B1143" s="256" t="s">
        <v>7154</v>
      </c>
      <c r="C1143" s="256" t="s">
        <v>7155</v>
      </c>
      <c r="D1143" s="256" t="s">
        <v>91</v>
      </c>
      <c r="E1143" s="433">
        <v>81109</v>
      </c>
      <c r="F1143" s="256" t="s">
        <v>3271</v>
      </c>
      <c r="G1143" s="256" t="s">
        <v>2732</v>
      </c>
      <c r="H1143" s="256" t="s">
        <v>2733</v>
      </c>
      <c r="I1143" s="256" t="s">
        <v>5065</v>
      </c>
    </row>
    <row r="1144" spans="1:9">
      <c r="A1144" s="256" t="s">
        <v>7158</v>
      </c>
      <c r="B1144" s="256" t="s">
        <v>7159</v>
      </c>
      <c r="C1144" s="256" t="s">
        <v>7160</v>
      </c>
      <c r="D1144" s="256" t="s">
        <v>4742</v>
      </c>
      <c r="E1144" s="433">
        <v>90701</v>
      </c>
      <c r="F1144" s="256" t="s">
        <v>7161</v>
      </c>
      <c r="G1144" s="256" t="s">
        <v>2732</v>
      </c>
      <c r="H1144" s="256" t="s">
        <v>2733</v>
      </c>
      <c r="I1144" s="256" t="s">
        <v>7162</v>
      </c>
    </row>
    <row r="1145" spans="1:9">
      <c r="A1145" s="256" t="s">
        <v>7163</v>
      </c>
      <c r="B1145" s="256" t="s">
        <v>7164</v>
      </c>
      <c r="C1145" s="256" t="s">
        <v>7165</v>
      </c>
      <c r="D1145" s="256" t="s">
        <v>2888</v>
      </c>
      <c r="E1145" s="433">
        <v>2001</v>
      </c>
      <c r="F1145" s="256" t="s">
        <v>7166</v>
      </c>
      <c r="G1145" s="256" t="s">
        <v>2732</v>
      </c>
      <c r="H1145" s="256" t="s">
        <v>2733</v>
      </c>
      <c r="I1145" s="256" t="s">
        <v>3578</v>
      </c>
    </row>
    <row r="1146" spans="1:9">
      <c r="A1146" s="256" t="s">
        <v>7167</v>
      </c>
      <c r="B1146" s="256" t="s">
        <v>7168</v>
      </c>
      <c r="C1146" s="256" t="s">
        <v>7169</v>
      </c>
      <c r="D1146" s="256" t="s">
        <v>91</v>
      </c>
      <c r="E1146" s="433">
        <v>82109</v>
      </c>
      <c r="F1146" s="256" t="s">
        <v>7170</v>
      </c>
      <c r="G1146" s="256" t="s">
        <v>2780</v>
      </c>
      <c r="H1146" s="256" t="s">
        <v>2781</v>
      </c>
      <c r="I1146" s="256" t="s">
        <v>7171</v>
      </c>
    </row>
    <row r="1147" spans="1:9">
      <c r="A1147" s="256" t="s">
        <v>7172</v>
      </c>
      <c r="B1147" s="256" t="s">
        <v>7168</v>
      </c>
      <c r="C1147" s="256" t="s">
        <v>7169</v>
      </c>
      <c r="D1147" s="256" t="s">
        <v>91</v>
      </c>
      <c r="E1147" s="433">
        <v>82109</v>
      </c>
      <c r="F1147" s="256" t="s">
        <v>7170</v>
      </c>
      <c r="G1147" s="256" t="s">
        <v>2732</v>
      </c>
      <c r="H1147" s="256" t="s">
        <v>2733</v>
      </c>
      <c r="I1147" s="256" t="s">
        <v>7173</v>
      </c>
    </row>
    <row r="1148" spans="1:9">
      <c r="A1148" s="256" t="s">
        <v>7174</v>
      </c>
      <c r="B1148" s="256" t="s">
        <v>7175</v>
      </c>
      <c r="C1148" s="256" t="s">
        <v>7176</v>
      </c>
      <c r="D1148" s="256" t="s">
        <v>6025</v>
      </c>
      <c r="E1148" s="433">
        <v>2051</v>
      </c>
      <c r="F1148" s="256" t="s">
        <v>6026</v>
      </c>
      <c r="G1148" s="256" t="s">
        <v>2732</v>
      </c>
      <c r="H1148" s="256" t="s">
        <v>2733</v>
      </c>
      <c r="I1148" s="256" t="s">
        <v>7177</v>
      </c>
    </row>
    <row r="1149" spans="1:9">
      <c r="A1149" s="256" t="s">
        <v>7178</v>
      </c>
      <c r="B1149" s="256" t="s">
        <v>7179</v>
      </c>
      <c r="C1149" s="256" t="s">
        <v>7180</v>
      </c>
      <c r="D1149" s="256" t="s">
        <v>3400</v>
      </c>
      <c r="E1149" s="433">
        <v>1701</v>
      </c>
      <c r="F1149" s="256" t="s">
        <v>6557</v>
      </c>
      <c r="G1149" s="256" t="s">
        <v>2732</v>
      </c>
      <c r="H1149" s="256" t="s">
        <v>2733</v>
      </c>
      <c r="I1149" s="256" t="s">
        <v>7181</v>
      </c>
    </row>
    <row r="1150" spans="1:9">
      <c r="A1150" s="256" t="s">
        <v>7182</v>
      </c>
      <c r="B1150" s="256" t="s">
        <v>7183</v>
      </c>
      <c r="C1150" s="256" t="s">
        <v>7184</v>
      </c>
      <c r="D1150" s="256" t="s">
        <v>2730</v>
      </c>
      <c r="E1150" s="433">
        <v>82103</v>
      </c>
      <c r="F1150" s="256" t="s">
        <v>2731</v>
      </c>
      <c r="G1150" s="256" t="s">
        <v>2732</v>
      </c>
      <c r="H1150" s="256" t="s">
        <v>2733</v>
      </c>
      <c r="I1150" s="256" t="s">
        <v>6440</v>
      </c>
    </row>
    <row r="1151" spans="1:9">
      <c r="A1151" s="256" t="s">
        <v>7185</v>
      </c>
      <c r="B1151" s="256" t="s">
        <v>7186</v>
      </c>
      <c r="C1151" s="256" t="s">
        <v>7187</v>
      </c>
      <c r="D1151" s="256" t="s">
        <v>2982</v>
      </c>
      <c r="E1151" s="433">
        <v>81101</v>
      </c>
      <c r="F1151" s="256" t="s">
        <v>5214</v>
      </c>
      <c r="G1151" s="256" t="s">
        <v>2732</v>
      </c>
      <c r="H1151" s="256" t="s">
        <v>2733</v>
      </c>
      <c r="I1151" s="256" t="s">
        <v>7188</v>
      </c>
    </row>
    <row r="1152" spans="1:9">
      <c r="A1152" s="256" t="s">
        <v>7189</v>
      </c>
      <c r="B1152" s="256" t="s">
        <v>7190</v>
      </c>
      <c r="C1152" s="256" t="s">
        <v>7191</v>
      </c>
      <c r="D1152" s="256" t="s">
        <v>579</v>
      </c>
      <c r="E1152" s="433">
        <v>91101</v>
      </c>
      <c r="F1152" s="256" t="s">
        <v>7192</v>
      </c>
      <c r="G1152" s="256" t="s">
        <v>2732</v>
      </c>
      <c r="H1152" s="256" t="s">
        <v>2733</v>
      </c>
      <c r="I1152" s="256" t="s">
        <v>7193</v>
      </c>
    </row>
    <row r="1153" spans="1:9">
      <c r="A1153" s="256" t="s">
        <v>7194</v>
      </c>
      <c r="B1153" s="256" t="s">
        <v>7195</v>
      </c>
      <c r="C1153" s="256" t="s">
        <v>7196</v>
      </c>
      <c r="D1153" s="256" t="s">
        <v>6310</v>
      </c>
      <c r="E1153" s="433">
        <v>96901</v>
      </c>
      <c r="F1153" s="256" t="s">
        <v>7197</v>
      </c>
      <c r="G1153" s="256" t="s">
        <v>2732</v>
      </c>
      <c r="H1153" s="256" t="s">
        <v>2733</v>
      </c>
      <c r="I1153" s="256" t="s">
        <v>7198</v>
      </c>
    </row>
    <row r="1154" spans="1:9">
      <c r="A1154" s="256" t="s">
        <v>7199</v>
      </c>
      <c r="B1154" s="256" t="s">
        <v>7200</v>
      </c>
      <c r="C1154" s="256" t="s">
        <v>7201</v>
      </c>
      <c r="D1154" s="256" t="s">
        <v>6310</v>
      </c>
      <c r="E1154" s="433">
        <v>96901</v>
      </c>
      <c r="F1154" s="256" t="s">
        <v>7197</v>
      </c>
      <c r="G1154" s="256" t="s">
        <v>2732</v>
      </c>
      <c r="H1154" s="256" t="s">
        <v>2733</v>
      </c>
      <c r="I1154" s="256" t="s">
        <v>7198</v>
      </c>
    </row>
    <row r="1155" spans="1:9">
      <c r="A1155" s="256" t="s">
        <v>7202</v>
      </c>
      <c r="B1155" s="256" t="s">
        <v>7203</v>
      </c>
      <c r="C1155" s="256" t="s">
        <v>7204</v>
      </c>
      <c r="D1155" s="256" t="s">
        <v>6310</v>
      </c>
      <c r="E1155" s="433">
        <v>96901</v>
      </c>
      <c r="F1155" s="256" t="s">
        <v>7197</v>
      </c>
      <c r="G1155" s="256" t="s">
        <v>2732</v>
      </c>
      <c r="H1155" s="256" t="s">
        <v>2733</v>
      </c>
      <c r="I1155" s="256" t="s">
        <v>7198</v>
      </c>
    </row>
    <row r="1156" spans="1:9">
      <c r="A1156" s="256" t="s">
        <v>7205</v>
      </c>
      <c r="B1156" s="256" t="s">
        <v>7206</v>
      </c>
      <c r="C1156" s="256" t="s">
        <v>7207</v>
      </c>
      <c r="D1156" s="256" t="s">
        <v>6310</v>
      </c>
      <c r="E1156" s="433">
        <v>96901</v>
      </c>
      <c r="F1156" s="256" t="s">
        <v>7197</v>
      </c>
      <c r="G1156" s="256" t="s">
        <v>2732</v>
      </c>
      <c r="H1156" s="256" t="s">
        <v>2733</v>
      </c>
      <c r="I1156" s="256" t="s">
        <v>7198</v>
      </c>
    </row>
    <row r="1157" spans="1:9">
      <c r="A1157" s="256" t="s">
        <v>7208</v>
      </c>
      <c r="B1157" s="256" t="s">
        <v>7209</v>
      </c>
      <c r="C1157" s="256" t="s">
        <v>7210</v>
      </c>
      <c r="D1157" s="256" t="s">
        <v>6310</v>
      </c>
      <c r="E1157" s="433">
        <v>96901</v>
      </c>
      <c r="F1157" s="256" t="s">
        <v>7197</v>
      </c>
      <c r="G1157" s="256" t="s">
        <v>2732</v>
      </c>
      <c r="H1157" s="256" t="s">
        <v>2733</v>
      </c>
      <c r="I1157" s="256" t="s">
        <v>7198</v>
      </c>
    </row>
    <row r="1158" spans="1:9">
      <c r="A1158" s="256" t="s">
        <v>7211</v>
      </c>
      <c r="B1158" s="256" t="s">
        <v>7212</v>
      </c>
      <c r="C1158" s="256" t="s">
        <v>7213</v>
      </c>
      <c r="D1158" s="256" t="s">
        <v>97</v>
      </c>
      <c r="E1158" s="433">
        <v>4012</v>
      </c>
      <c r="F1158" s="256" t="s">
        <v>7214</v>
      </c>
      <c r="G1158" s="256" t="s">
        <v>2732</v>
      </c>
      <c r="H1158" s="256" t="s">
        <v>2733</v>
      </c>
      <c r="I1158" s="256" t="s">
        <v>7215</v>
      </c>
    </row>
    <row r="1159" spans="1:9">
      <c r="A1159" s="256" t="s">
        <v>7216</v>
      </c>
      <c r="B1159" s="256" t="s">
        <v>7217</v>
      </c>
      <c r="C1159" s="256" t="s">
        <v>7218</v>
      </c>
      <c r="D1159" s="256" t="s">
        <v>177</v>
      </c>
      <c r="E1159" s="433">
        <v>5801</v>
      </c>
      <c r="F1159" s="256" t="s">
        <v>7219</v>
      </c>
      <c r="G1159" s="256" t="s">
        <v>2732</v>
      </c>
      <c r="H1159" s="256" t="s">
        <v>2733</v>
      </c>
      <c r="I1159" s="256" t="s">
        <v>7220</v>
      </c>
    </row>
    <row r="1160" spans="1:9">
      <c r="A1160" s="256" t="s">
        <v>7221</v>
      </c>
      <c r="B1160" s="256" t="s">
        <v>7222</v>
      </c>
      <c r="C1160" s="256" t="s">
        <v>7223</v>
      </c>
      <c r="D1160" s="256" t="s">
        <v>2301</v>
      </c>
      <c r="E1160" s="433">
        <v>98401</v>
      </c>
      <c r="F1160" s="256" t="s">
        <v>7224</v>
      </c>
      <c r="G1160" s="256" t="s">
        <v>2732</v>
      </c>
      <c r="H1160" s="256" t="s">
        <v>2733</v>
      </c>
      <c r="I1160" s="256" t="s">
        <v>7225</v>
      </c>
    </row>
    <row r="1161" spans="1:9">
      <c r="A1161" s="256" t="s">
        <v>7226</v>
      </c>
      <c r="C1161" s="256" t="s">
        <v>7227</v>
      </c>
      <c r="D1161" s="256" t="s">
        <v>3524</v>
      </c>
      <c r="E1161" s="433">
        <v>1060</v>
      </c>
      <c r="F1161" s="256" t="s">
        <v>7228</v>
      </c>
      <c r="G1161" s="256" t="s">
        <v>2732</v>
      </c>
      <c r="H1161" s="256" t="s">
        <v>2733</v>
      </c>
      <c r="I1161" s="256" t="s">
        <v>3778</v>
      </c>
    </row>
    <row r="1162" spans="1:9">
      <c r="A1162" s="256" t="s">
        <v>7229</v>
      </c>
      <c r="B1162" s="256" t="s">
        <v>7230</v>
      </c>
      <c r="C1162" s="256" t="s">
        <v>7231</v>
      </c>
      <c r="D1162" s="256" t="s">
        <v>7232</v>
      </c>
      <c r="E1162" s="433">
        <v>93003</v>
      </c>
      <c r="F1162" s="256" t="s">
        <v>7233</v>
      </c>
      <c r="G1162" s="256" t="s">
        <v>2761</v>
      </c>
      <c r="H1162" s="256" t="s">
        <v>2762</v>
      </c>
      <c r="I1162" s="256" t="s">
        <v>7234</v>
      </c>
    </row>
    <row r="1163" spans="1:9">
      <c r="A1163" s="256" t="s">
        <v>7235</v>
      </c>
      <c r="B1163" s="256" t="s">
        <v>7236</v>
      </c>
      <c r="C1163" s="256" t="s">
        <v>7237</v>
      </c>
      <c r="D1163" s="256" t="s">
        <v>96</v>
      </c>
      <c r="E1163" s="433">
        <v>91701</v>
      </c>
      <c r="F1163" s="256" t="s">
        <v>7238</v>
      </c>
      <c r="G1163" s="256" t="s">
        <v>2732</v>
      </c>
      <c r="H1163" s="256" t="s">
        <v>2733</v>
      </c>
      <c r="I1163" s="256" t="s">
        <v>7239</v>
      </c>
    </row>
    <row r="1164" spans="1:9">
      <c r="A1164" s="256" t="s">
        <v>7240</v>
      </c>
      <c r="B1164" s="256" t="s">
        <v>7236</v>
      </c>
      <c r="C1164" s="256" t="s">
        <v>7237</v>
      </c>
      <c r="D1164" s="256" t="s">
        <v>96</v>
      </c>
      <c r="E1164" s="433">
        <v>91701</v>
      </c>
      <c r="F1164" s="256" t="s">
        <v>7238</v>
      </c>
      <c r="G1164" s="256" t="s">
        <v>2780</v>
      </c>
      <c r="H1164" s="256" t="s">
        <v>2847</v>
      </c>
      <c r="I1164" s="256" t="s">
        <v>3203</v>
      </c>
    </row>
    <row r="1165" spans="1:9">
      <c r="A1165" s="256" t="s">
        <v>7241</v>
      </c>
      <c r="B1165" s="256" t="s">
        <v>7242</v>
      </c>
      <c r="C1165" s="256" t="s">
        <v>7243</v>
      </c>
      <c r="D1165" s="256" t="s">
        <v>91</v>
      </c>
      <c r="E1165" s="433">
        <v>85104</v>
      </c>
      <c r="F1165" s="256" t="s">
        <v>7244</v>
      </c>
      <c r="G1165" s="256" t="s">
        <v>2732</v>
      </c>
      <c r="H1165" s="256" t="s">
        <v>2733</v>
      </c>
      <c r="I1165" s="256" t="s">
        <v>7245</v>
      </c>
    </row>
    <row r="1166" spans="1:9">
      <c r="A1166" s="256" t="s">
        <v>7246</v>
      </c>
      <c r="B1166" s="256" t="s">
        <v>7247</v>
      </c>
      <c r="C1166" s="256" t="s">
        <v>7248</v>
      </c>
      <c r="D1166" s="256" t="s">
        <v>2754</v>
      </c>
      <c r="E1166" s="433">
        <v>2601</v>
      </c>
      <c r="F1166" s="256" t="s">
        <v>7249</v>
      </c>
      <c r="G1166" s="256" t="s">
        <v>2732</v>
      </c>
      <c r="H1166" s="256" t="s">
        <v>2733</v>
      </c>
      <c r="I1166" s="256" t="s">
        <v>7250</v>
      </c>
    </row>
    <row r="1167" spans="1:9">
      <c r="A1167" s="256" t="s">
        <v>7251</v>
      </c>
      <c r="B1167" s="256" t="s">
        <v>7252</v>
      </c>
      <c r="C1167" s="256" t="s">
        <v>7253</v>
      </c>
      <c r="D1167" s="256" t="s">
        <v>2982</v>
      </c>
      <c r="E1167" s="433">
        <v>81102</v>
      </c>
      <c r="F1167" s="256" t="s">
        <v>7254</v>
      </c>
      <c r="G1167" s="256" t="s">
        <v>2761</v>
      </c>
      <c r="H1167" s="256" t="s">
        <v>2762</v>
      </c>
      <c r="I1167" s="256" t="s">
        <v>7255</v>
      </c>
    </row>
    <row r="1168" spans="1:9">
      <c r="A1168" s="256" t="s">
        <v>7256</v>
      </c>
      <c r="B1168" s="256" t="s">
        <v>7257</v>
      </c>
      <c r="C1168" s="256" t="s">
        <v>7258</v>
      </c>
      <c r="D1168" s="256" t="s">
        <v>7259</v>
      </c>
      <c r="E1168" s="433">
        <v>92542</v>
      </c>
      <c r="F1168" s="256" t="s">
        <v>7260</v>
      </c>
      <c r="G1168" s="256" t="s">
        <v>2724</v>
      </c>
      <c r="H1168" s="256" t="s">
        <v>2835</v>
      </c>
      <c r="I1168" s="256" t="s">
        <v>7261</v>
      </c>
    </row>
    <row r="1169" spans="1:9">
      <c r="A1169" s="256" t="s">
        <v>7262</v>
      </c>
      <c r="B1169" s="256" t="s">
        <v>7263</v>
      </c>
      <c r="C1169" s="256" t="s">
        <v>7264</v>
      </c>
      <c r="D1169" s="256" t="s">
        <v>2966</v>
      </c>
      <c r="E1169" s="433">
        <v>1401</v>
      </c>
      <c r="F1169" s="256" t="s">
        <v>2967</v>
      </c>
      <c r="G1169" s="256" t="s">
        <v>2732</v>
      </c>
      <c r="H1169" s="256" t="s">
        <v>2733</v>
      </c>
      <c r="I1169" s="256" t="s">
        <v>5987</v>
      </c>
    </row>
    <row r="1170" spans="1:9">
      <c r="A1170" s="256" t="s">
        <v>7265</v>
      </c>
      <c r="C1170" s="256" t="s">
        <v>7266</v>
      </c>
      <c r="D1170" s="256" t="s">
        <v>5014</v>
      </c>
      <c r="E1170" s="433">
        <v>94106</v>
      </c>
      <c r="F1170" s="256" t="s">
        <v>7267</v>
      </c>
      <c r="G1170" s="256" t="s">
        <v>2732</v>
      </c>
      <c r="H1170" s="256" t="s">
        <v>2733</v>
      </c>
      <c r="I1170" s="256" t="s">
        <v>7268</v>
      </c>
    </row>
    <row r="1171" spans="1:9">
      <c r="A1171" s="256" t="s">
        <v>7269</v>
      </c>
      <c r="B1171" s="256" t="s">
        <v>7270</v>
      </c>
      <c r="C1171" s="256" t="s">
        <v>7271</v>
      </c>
      <c r="D1171" s="256" t="s">
        <v>91</v>
      </c>
      <c r="E1171" s="433">
        <v>81108</v>
      </c>
      <c r="F1171" s="256" t="s">
        <v>7272</v>
      </c>
      <c r="G1171" s="256" t="s">
        <v>2732</v>
      </c>
      <c r="H1171" s="256" t="s">
        <v>2733</v>
      </c>
      <c r="I1171" s="256" t="s">
        <v>4631</v>
      </c>
    </row>
    <row r="1172" spans="1:9">
      <c r="A1172" s="256" t="s">
        <v>7273</v>
      </c>
      <c r="B1172" s="256" t="s">
        <v>7274</v>
      </c>
      <c r="C1172" s="256" t="s">
        <v>7275</v>
      </c>
      <c r="D1172" s="256" t="s">
        <v>5199</v>
      </c>
      <c r="E1172" s="433">
        <v>83106</v>
      </c>
      <c r="F1172" s="256" t="s">
        <v>7276</v>
      </c>
      <c r="G1172" s="256" t="s">
        <v>2936</v>
      </c>
      <c r="H1172" s="256" t="s">
        <v>2937</v>
      </c>
      <c r="I1172" s="256" t="s">
        <v>7277</v>
      </c>
    </row>
    <row r="1173" spans="1:9">
      <c r="A1173" s="256" t="s">
        <v>7278</v>
      </c>
      <c r="B1173" s="256" t="s">
        <v>7279</v>
      </c>
      <c r="C1173" s="256" t="s">
        <v>7280</v>
      </c>
      <c r="D1173" s="256" t="s">
        <v>7281</v>
      </c>
      <c r="E1173" s="433">
        <v>6761</v>
      </c>
      <c r="F1173" s="256" t="s">
        <v>7282</v>
      </c>
      <c r="G1173" s="256" t="s">
        <v>2732</v>
      </c>
      <c r="H1173" s="256" t="s">
        <v>2733</v>
      </c>
      <c r="I1173" s="256" t="s">
        <v>7283</v>
      </c>
    </row>
    <row r="1174" spans="1:9">
      <c r="A1174" s="256" t="s">
        <v>7284</v>
      </c>
      <c r="B1174" s="256" t="s">
        <v>7285</v>
      </c>
      <c r="C1174" s="256" t="s">
        <v>7286</v>
      </c>
      <c r="D1174" s="256" t="s">
        <v>3637</v>
      </c>
      <c r="E1174" s="433">
        <v>94501</v>
      </c>
      <c r="F1174" s="256" t="s">
        <v>7287</v>
      </c>
      <c r="G1174" s="256" t="s">
        <v>2761</v>
      </c>
      <c r="H1174" s="256" t="s">
        <v>2994</v>
      </c>
      <c r="I1174" s="256" t="s">
        <v>5026</v>
      </c>
    </row>
    <row r="1175" spans="1:9">
      <c r="A1175" s="256" t="s">
        <v>7288</v>
      </c>
      <c r="B1175" s="256" t="s">
        <v>7285</v>
      </c>
      <c r="C1175" s="256" t="s">
        <v>7286</v>
      </c>
      <c r="D1175" s="256" t="s">
        <v>3637</v>
      </c>
      <c r="E1175" s="433">
        <v>94501</v>
      </c>
      <c r="F1175" s="256" t="s">
        <v>7287</v>
      </c>
      <c r="G1175" s="256" t="s">
        <v>2761</v>
      </c>
      <c r="H1175" s="256" t="s">
        <v>2762</v>
      </c>
      <c r="I1175" s="256" t="s">
        <v>7289</v>
      </c>
    </row>
    <row r="1176" spans="1:9">
      <c r="A1176" s="256" t="s">
        <v>7290</v>
      </c>
      <c r="B1176" s="256" t="s">
        <v>7291</v>
      </c>
      <c r="C1176" s="256" t="s">
        <v>7292</v>
      </c>
      <c r="D1176" s="256" t="s">
        <v>7293</v>
      </c>
      <c r="E1176" s="433">
        <v>5351</v>
      </c>
      <c r="F1176" s="256" t="s">
        <v>7294</v>
      </c>
      <c r="G1176" s="256" t="s">
        <v>2732</v>
      </c>
      <c r="H1176" s="256" t="s">
        <v>2733</v>
      </c>
      <c r="I1176" s="256" t="s">
        <v>7295</v>
      </c>
    </row>
    <row r="1177" spans="1:9">
      <c r="A1177" s="256" t="s">
        <v>7296</v>
      </c>
      <c r="B1177" s="256" t="s">
        <v>7297</v>
      </c>
      <c r="C1177" s="256" t="s">
        <v>7298</v>
      </c>
      <c r="D1177" s="256" t="s">
        <v>7299</v>
      </c>
      <c r="E1177" s="433">
        <v>8001</v>
      </c>
      <c r="F1177" s="256" t="s">
        <v>7300</v>
      </c>
      <c r="G1177" s="256" t="s">
        <v>2761</v>
      </c>
      <c r="H1177" s="256" t="s">
        <v>2762</v>
      </c>
      <c r="I1177" s="256" t="s">
        <v>7301</v>
      </c>
    </row>
    <row r="1178" spans="1:9">
      <c r="A1178" s="256" t="s">
        <v>7296</v>
      </c>
      <c r="B1178" s="256" t="s">
        <v>7297</v>
      </c>
      <c r="C1178" s="256" t="s">
        <v>7298</v>
      </c>
      <c r="D1178" s="256" t="s">
        <v>7299</v>
      </c>
      <c r="E1178" s="433">
        <v>8001</v>
      </c>
      <c r="F1178" s="256" t="s">
        <v>7300</v>
      </c>
      <c r="G1178" s="256" t="s">
        <v>2724</v>
      </c>
      <c r="H1178" s="256" t="s">
        <v>2762</v>
      </c>
      <c r="I1178" s="256" t="s">
        <v>7302</v>
      </c>
    </row>
    <row r="1179" spans="1:9">
      <c r="A1179" s="256" t="s">
        <v>7303</v>
      </c>
      <c r="B1179" s="256" t="s">
        <v>7304</v>
      </c>
      <c r="C1179" s="256" t="s">
        <v>7305</v>
      </c>
      <c r="D1179" s="256" t="s">
        <v>97</v>
      </c>
      <c r="E1179" s="433">
        <v>4454</v>
      </c>
      <c r="F1179" s="256" t="s">
        <v>7306</v>
      </c>
      <c r="G1179" s="256" t="s">
        <v>2780</v>
      </c>
      <c r="H1179" s="256" t="s">
        <v>2781</v>
      </c>
      <c r="I1179" s="256" t="s">
        <v>5165</v>
      </c>
    </row>
    <row r="1180" spans="1:9">
      <c r="A1180" s="256" t="s">
        <v>7307</v>
      </c>
      <c r="B1180" s="256" t="s">
        <v>7304</v>
      </c>
      <c r="C1180" s="256" t="s">
        <v>7305</v>
      </c>
      <c r="D1180" s="256" t="s">
        <v>97</v>
      </c>
      <c r="E1180" s="433">
        <v>4454</v>
      </c>
      <c r="F1180" s="256" t="s">
        <v>7306</v>
      </c>
      <c r="G1180" s="256" t="s">
        <v>2732</v>
      </c>
      <c r="H1180" s="256" t="s">
        <v>3196</v>
      </c>
      <c r="I1180" s="256" t="s">
        <v>5165</v>
      </c>
    </row>
    <row r="1181" spans="1:9">
      <c r="A1181" s="256" t="s">
        <v>7308</v>
      </c>
      <c r="B1181" s="256" t="s">
        <v>7309</v>
      </c>
      <c r="C1181" s="256" t="s">
        <v>7310</v>
      </c>
      <c r="D1181" s="256" t="s">
        <v>7311</v>
      </c>
      <c r="E1181" s="433">
        <v>3483</v>
      </c>
      <c r="F1181" s="256" t="s">
        <v>7312</v>
      </c>
      <c r="G1181" s="256" t="s">
        <v>2732</v>
      </c>
      <c r="H1181" s="256" t="s">
        <v>2733</v>
      </c>
      <c r="I1181" s="256" t="s">
        <v>4825</v>
      </c>
    </row>
    <row r="1182" spans="1:9">
      <c r="A1182" s="256" t="s">
        <v>7313</v>
      </c>
      <c r="B1182" s="256" t="s">
        <v>7309</v>
      </c>
      <c r="C1182" s="256" t="s">
        <v>7310</v>
      </c>
      <c r="D1182" s="256" t="s">
        <v>7311</v>
      </c>
      <c r="E1182" s="433">
        <v>3483</v>
      </c>
      <c r="F1182" s="256" t="s">
        <v>7312</v>
      </c>
      <c r="G1182" s="256" t="s">
        <v>2780</v>
      </c>
      <c r="H1182" s="256" t="s">
        <v>2781</v>
      </c>
      <c r="I1182" s="256" t="s">
        <v>7314</v>
      </c>
    </row>
    <row r="1183" spans="1:9">
      <c r="A1183" s="256" t="s">
        <v>7315</v>
      </c>
      <c r="B1183" s="256" t="s">
        <v>7316</v>
      </c>
      <c r="C1183" s="256" t="s">
        <v>7317</v>
      </c>
      <c r="D1183" s="256" t="s">
        <v>177</v>
      </c>
      <c r="E1183" s="433">
        <v>5801</v>
      </c>
      <c r="F1183" s="256" t="s">
        <v>7318</v>
      </c>
      <c r="G1183" s="256" t="s">
        <v>2936</v>
      </c>
      <c r="H1183" s="256" t="s">
        <v>2937</v>
      </c>
      <c r="I1183" s="256" t="s">
        <v>4714</v>
      </c>
    </row>
    <row r="1184" spans="1:9">
      <c r="A1184" s="256" t="s">
        <v>7319</v>
      </c>
      <c r="B1184" s="256" t="s">
        <v>7320</v>
      </c>
      <c r="C1184" s="256" t="s">
        <v>7321</v>
      </c>
      <c r="D1184" s="256" t="s">
        <v>3567</v>
      </c>
      <c r="E1184" s="433">
        <v>4022</v>
      </c>
      <c r="F1184" s="256" t="s">
        <v>7322</v>
      </c>
      <c r="G1184" s="256" t="s">
        <v>2936</v>
      </c>
      <c r="H1184" s="256" t="s">
        <v>2937</v>
      </c>
      <c r="I1184" s="256" t="s">
        <v>7314</v>
      </c>
    </row>
    <row r="1185" spans="1:9">
      <c r="A1185" s="256" t="s">
        <v>7323</v>
      </c>
      <c r="B1185" s="256" t="s">
        <v>7324</v>
      </c>
      <c r="C1185" s="256" t="s">
        <v>7325</v>
      </c>
      <c r="D1185" s="256" t="s">
        <v>3506</v>
      </c>
      <c r="E1185" s="433">
        <v>97101</v>
      </c>
      <c r="F1185" s="256" t="s">
        <v>7326</v>
      </c>
      <c r="G1185" s="256" t="s">
        <v>2732</v>
      </c>
      <c r="H1185" s="256" t="s">
        <v>2733</v>
      </c>
      <c r="I1185" s="256" t="s">
        <v>7327</v>
      </c>
    </row>
    <row r="1186" spans="1:9">
      <c r="A1186" s="256" t="s">
        <v>7328</v>
      </c>
      <c r="B1186" s="256" t="s">
        <v>7329</v>
      </c>
      <c r="C1186" s="256" t="s">
        <v>7330</v>
      </c>
      <c r="D1186" s="256" t="s">
        <v>4640</v>
      </c>
      <c r="E1186" s="433">
        <v>81109</v>
      </c>
      <c r="F1186" s="256" t="s">
        <v>7331</v>
      </c>
      <c r="G1186" s="256" t="s">
        <v>2732</v>
      </c>
      <c r="H1186" s="256" t="s">
        <v>2733</v>
      </c>
      <c r="I1186" s="256" t="s">
        <v>7332</v>
      </c>
    </row>
    <row r="1187" spans="1:9">
      <c r="A1187" s="256" t="s">
        <v>7333</v>
      </c>
      <c r="B1187" s="256" t="s">
        <v>7334</v>
      </c>
      <c r="C1187" s="256" t="s">
        <v>7335</v>
      </c>
      <c r="D1187" s="256" t="s">
        <v>101</v>
      </c>
      <c r="E1187" s="433">
        <v>97401</v>
      </c>
      <c r="F1187" s="256" t="s">
        <v>7336</v>
      </c>
      <c r="G1187" s="256" t="s">
        <v>2732</v>
      </c>
      <c r="H1187" s="256" t="s">
        <v>2733</v>
      </c>
      <c r="I1187" s="256" t="s">
        <v>7337</v>
      </c>
    </row>
    <row r="1188" spans="1:9">
      <c r="A1188" s="256" t="s">
        <v>7338</v>
      </c>
      <c r="C1188" s="256" t="s">
        <v>7339</v>
      </c>
      <c r="D1188" s="256" t="s">
        <v>7340</v>
      </c>
      <c r="E1188" s="433">
        <v>4109</v>
      </c>
      <c r="F1188" s="256" t="s">
        <v>7341</v>
      </c>
      <c r="G1188" s="256" t="s">
        <v>2732</v>
      </c>
      <c r="H1188" s="256" t="s">
        <v>2733</v>
      </c>
      <c r="I1188" s="256" t="s">
        <v>5708</v>
      </c>
    </row>
    <row r="1189" spans="1:9">
      <c r="A1189" s="256" t="s">
        <v>7342</v>
      </c>
      <c r="C1189" s="256" t="s">
        <v>7343</v>
      </c>
      <c r="D1189" s="256" t="s">
        <v>7344</v>
      </c>
      <c r="E1189" s="256" t="s">
        <v>7345</v>
      </c>
      <c r="F1189" s="256" t="s">
        <v>7346</v>
      </c>
      <c r="G1189" s="256" t="s">
        <v>2732</v>
      </c>
      <c r="H1189" s="256" t="s">
        <v>2733</v>
      </c>
      <c r="I1189" s="256" t="s">
        <v>5708</v>
      </c>
    </row>
    <row r="1190" spans="1:9">
      <c r="A1190" s="256" t="s">
        <v>7347</v>
      </c>
      <c r="B1190" s="256" t="s">
        <v>7348</v>
      </c>
      <c r="C1190" s="256" t="s">
        <v>7349</v>
      </c>
      <c r="D1190" s="256" t="s">
        <v>2966</v>
      </c>
      <c r="E1190" s="433">
        <v>1401</v>
      </c>
      <c r="F1190" s="256" t="s">
        <v>2967</v>
      </c>
      <c r="G1190" s="256" t="s">
        <v>2732</v>
      </c>
      <c r="H1190" s="256" t="s">
        <v>2733</v>
      </c>
      <c r="I1190" s="256" t="s">
        <v>7350</v>
      </c>
    </row>
    <row r="1191" spans="1:9">
      <c r="A1191" s="256" t="s">
        <v>7351</v>
      </c>
      <c r="B1191" s="256" t="s">
        <v>7352</v>
      </c>
      <c r="C1191" s="256" t="s">
        <v>7353</v>
      </c>
      <c r="D1191" s="256" t="s">
        <v>7354</v>
      </c>
      <c r="E1191" s="433">
        <v>2001</v>
      </c>
      <c r="F1191" s="256" t="s">
        <v>7355</v>
      </c>
      <c r="G1191" s="256" t="s">
        <v>2732</v>
      </c>
      <c r="H1191" s="256" t="s">
        <v>2733</v>
      </c>
      <c r="I1191" s="256" t="s">
        <v>7356</v>
      </c>
    </row>
    <row r="1192" spans="1:9">
      <c r="A1192" s="256" t="s">
        <v>7357</v>
      </c>
      <c r="B1192" s="256" t="s">
        <v>7358</v>
      </c>
      <c r="C1192" s="256" t="s">
        <v>7359</v>
      </c>
      <c r="D1192" s="256" t="s">
        <v>540</v>
      </c>
      <c r="E1192" s="433">
        <v>7101</v>
      </c>
      <c r="F1192" s="256" t="s">
        <v>7360</v>
      </c>
      <c r="G1192" s="256" t="s">
        <v>2732</v>
      </c>
      <c r="H1192" s="256" t="s">
        <v>2733</v>
      </c>
      <c r="I1192" s="256" t="s">
        <v>7361</v>
      </c>
    </row>
    <row r="1193" spans="1:9">
      <c r="A1193" s="256" t="s">
        <v>7362</v>
      </c>
      <c r="B1193" s="256" t="s">
        <v>7363</v>
      </c>
      <c r="C1193" s="256" t="s">
        <v>7364</v>
      </c>
      <c r="D1193" s="256" t="s">
        <v>7365</v>
      </c>
      <c r="E1193" s="433">
        <v>98401</v>
      </c>
      <c r="F1193" s="256" t="s">
        <v>7366</v>
      </c>
      <c r="G1193" s="256" t="s">
        <v>2761</v>
      </c>
      <c r="H1193" s="256" t="s">
        <v>2762</v>
      </c>
      <c r="I1193" s="256" t="s">
        <v>7198</v>
      </c>
    </row>
    <row r="1194" spans="1:9">
      <c r="A1194" s="256" t="s">
        <v>7367</v>
      </c>
      <c r="B1194" s="256" t="s">
        <v>7368</v>
      </c>
      <c r="C1194" s="256" t="s">
        <v>7369</v>
      </c>
      <c r="D1194" s="256" t="s">
        <v>6184</v>
      </c>
      <c r="E1194" s="433">
        <v>4922</v>
      </c>
      <c r="F1194" s="256" t="s">
        <v>7370</v>
      </c>
      <c r="G1194" s="256" t="s">
        <v>2732</v>
      </c>
      <c r="H1194" s="256" t="s">
        <v>3196</v>
      </c>
      <c r="I1194" s="256" t="s">
        <v>7371</v>
      </c>
    </row>
    <row r="1195" spans="1:9">
      <c r="A1195" s="256" t="s">
        <v>7372</v>
      </c>
      <c r="B1195" s="256" t="s">
        <v>7368</v>
      </c>
      <c r="C1195" s="256" t="s">
        <v>7369</v>
      </c>
      <c r="D1195" s="256" t="s">
        <v>6184</v>
      </c>
      <c r="E1195" s="433">
        <v>4922</v>
      </c>
      <c r="F1195" s="256" t="s">
        <v>7370</v>
      </c>
      <c r="G1195" s="256" t="s">
        <v>2780</v>
      </c>
      <c r="H1195" s="256" t="s">
        <v>2781</v>
      </c>
      <c r="I1195" s="256" t="s">
        <v>7373</v>
      </c>
    </row>
    <row r="1196" spans="1:9">
      <c r="A1196" s="256" t="s">
        <v>7374</v>
      </c>
      <c r="B1196" s="256" t="s">
        <v>7375</v>
      </c>
      <c r="C1196" s="256" t="s">
        <v>7376</v>
      </c>
      <c r="D1196" s="256" t="s">
        <v>91</v>
      </c>
      <c r="E1196" s="433">
        <v>83101</v>
      </c>
      <c r="F1196" s="256" t="s">
        <v>7377</v>
      </c>
      <c r="G1196" s="256" t="s">
        <v>2761</v>
      </c>
      <c r="H1196" s="256" t="s">
        <v>2762</v>
      </c>
      <c r="I1196" s="256" t="s">
        <v>7378</v>
      </c>
    </row>
    <row r="1197" spans="1:9">
      <c r="A1197" s="256" t="s">
        <v>7379</v>
      </c>
      <c r="B1197" s="256" t="s">
        <v>7380</v>
      </c>
      <c r="C1197" s="256" t="s">
        <v>7381</v>
      </c>
      <c r="D1197" s="256" t="s">
        <v>7382</v>
      </c>
      <c r="E1197" s="433">
        <v>4017</v>
      </c>
      <c r="F1197" s="256" t="s">
        <v>7383</v>
      </c>
      <c r="G1197" s="256" t="s">
        <v>2732</v>
      </c>
      <c r="H1197" s="256" t="s">
        <v>3196</v>
      </c>
      <c r="I1197" s="256" t="s">
        <v>6283</v>
      </c>
    </row>
    <row r="1198" spans="1:9">
      <c r="A1198" s="256" t="s">
        <v>7384</v>
      </c>
      <c r="B1198" s="256" t="s">
        <v>7385</v>
      </c>
      <c r="C1198" s="256" t="s">
        <v>7386</v>
      </c>
      <c r="D1198" s="256" t="s">
        <v>7387</v>
      </c>
      <c r="E1198" s="433">
        <v>4017</v>
      </c>
      <c r="F1198" s="256" t="s">
        <v>7388</v>
      </c>
      <c r="G1198" s="256" t="s">
        <v>2780</v>
      </c>
      <c r="H1198" s="256" t="s">
        <v>2781</v>
      </c>
      <c r="I1198" s="256" t="s">
        <v>7117</v>
      </c>
    </row>
    <row r="1199" spans="1:9">
      <c r="A1199" s="256" t="s">
        <v>7389</v>
      </c>
      <c r="B1199" s="256" t="s">
        <v>7390</v>
      </c>
      <c r="C1199" s="256" t="s">
        <v>7391</v>
      </c>
      <c r="D1199" s="256" t="s">
        <v>91</v>
      </c>
      <c r="E1199" s="433">
        <v>82109</v>
      </c>
      <c r="F1199" s="256" t="s">
        <v>7392</v>
      </c>
      <c r="G1199" s="256" t="s">
        <v>2780</v>
      </c>
      <c r="H1199" s="256" t="s">
        <v>2847</v>
      </c>
      <c r="I1199" s="256" t="s">
        <v>7393</v>
      </c>
    </row>
    <row r="1200" spans="1:9">
      <c r="A1200" s="256" t="s">
        <v>7394</v>
      </c>
      <c r="B1200" s="256" t="s">
        <v>7395</v>
      </c>
      <c r="C1200" s="256" t="s">
        <v>7396</v>
      </c>
      <c r="D1200" s="256" t="s">
        <v>4367</v>
      </c>
      <c r="E1200" s="433">
        <v>4925</v>
      </c>
      <c r="F1200" s="256" t="s">
        <v>7397</v>
      </c>
      <c r="G1200" s="256" t="s">
        <v>2732</v>
      </c>
      <c r="H1200" s="256" t="s">
        <v>2733</v>
      </c>
      <c r="I1200" s="256" t="s">
        <v>6150</v>
      </c>
    </row>
    <row r="1201" spans="1:9">
      <c r="A1201" s="256" t="s">
        <v>7398</v>
      </c>
      <c r="B1201" s="256" t="s">
        <v>7399</v>
      </c>
      <c r="C1201" s="256" t="s">
        <v>7400</v>
      </c>
      <c r="D1201" s="256" t="s">
        <v>3907</v>
      </c>
      <c r="E1201" s="433">
        <v>96801</v>
      </c>
      <c r="F1201" s="256" t="s">
        <v>7401</v>
      </c>
      <c r="G1201" s="256" t="s">
        <v>2732</v>
      </c>
      <c r="H1201" s="256" t="s">
        <v>2733</v>
      </c>
      <c r="I1201" s="256" t="s">
        <v>6516</v>
      </c>
    </row>
    <row r="1202" spans="1:9">
      <c r="A1202" s="256" t="s">
        <v>7402</v>
      </c>
      <c r="B1202" s="256" t="s">
        <v>7403</v>
      </c>
      <c r="C1202" s="256" t="s">
        <v>7404</v>
      </c>
      <c r="D1202" s="256" t="s">
        <v>4640</v>
      </c>
      <c r="E1202" s="433">
        <v>81108</v>
      </c>
      <c r="F1202" s="256" t="s">
        <v>7405</v>
      </c>
      <c r="G1202" s="256" t="s">
        <v>2732</v>
      </c>
      <c r="H1202" s="256" t="s">
        <v>2733</v>
      </c>
      <c r="I1202" s="256" t="s">
        <v>7406</v>
      </c>
    </row>
    <row r="1203" spans="1:9">
      <c r="A1203" s="256" t="s">
        <v>7407</v>
      </c>
      <c r="B1203" s="256" t="s">
        <v>7408</v>
      </c>
      <c r="C1203" s="256" t="s">
        <v>7409</v>
      </c>
      <c r="D1203" s="256" t="s">
        <v>7410</v>
      </c>
      <c r="E1203" s="433">
        <v>9431</v>
      </c>
      <c r="F1203" s="256" t="s">
        <v>7411</v>
      </c>
      <c r="G1203" s="256" t="s">
        <v>2936</v>
      </c>
      <c r="H1203" s="256" t="s">
        <v>2937</v>
      </c>
      <c r="I1203" s="256" t="s">
        <v>7412</v>
      </c>
    </row>
    <row r="1204" spans="1:9">
      <c r="A1204" s="256" t="s">
        <v>7413</v>
      </c>
      <c r="B1204" s="256" t="s">
        <v>7414</v>
      </c>
      <c r="C1204" s="256" t="s">
        <v>7415</v>
      </c>
      <c r="D1204" s="256" t="s">
        <v>269</v>
      </c>
      <c r="E1204" s="433">
        <v>8501</v>
      </c>
      <c r="F1204" s="256" t="s">
        <v>7416</v>
      </c>
      <c r="G1204" s="256" t="s">
        <v>2732</v>
      </c>
      <c r="H1204" s="256" t="s">
        <v>2733</v>
      </c>
      <c r="I1204" s="256" t="s">
        <v>7220</v>
      </c>
    </row>
    <row r="1205" spans="1:9">
      <c r="A1205" s="256" t="s">
        <v>7417</v>
      </c>
      <c r="B1205" s="256" t="s">
        <v>7418</v>
      </c>
      <c r="C1205" s="256" t="s">
        <v>7419</v>
      </c>
      <c r="D1205" s="256" t="s">
        <v>91</v>
      </c>
      <c r="E1205" s="433">
        <v>82109</v>
      </c>
      <c r="F1205" s="256" t="s">
        <v>7420</v>
      </c>
      <c r="G1205" s="256" t="s">
        <v>2732</v>
      </c>
      <c r="H1205" s="256" t="s">
        <v>3196</v>
      </c>
      <c r="I1205" s="256" t="s">
        <v>7421</v>
      </c>
    </row>
    <row r="1206" spans="1:9">
      <c r="A1206" s="256" t="s">
        <v>7422</v>
      </c>
      <c r="B1206" s="256" t="s">
        <v>7423</v>
      </c>
      <c r="C1206" s="256" t="s">
        <v>7424</v>
      </c>
      <c r="D1206" s="256" t="s">
        <v>5743</v>
      </c>
      <c r="E1206" s="433">
        <v>7301</v>
      </c>
      <c r="F1206" s="256" t="s">
        <v>7425</v>
      </c>
      <c r="G1206" s="256" t="s">
        <v>2761</v>
      </c>
      <c r="H1206" s="256" t="s">
        <v>2725</v>
      </c>
      <c r="I1206" s="256" t="s">
        <v>5345</v>
      </c>
    </row>
    <row r="1207" spans="1:9">
      <c r="A1207" s="256" t="s">
        <v>7426</v>
      </c>
      <c r="B1207" s="256" t="s">
        <v>7423</v>
      </c>
      <c r="C1207" s="256" t="s">
        <v>7424</v>
      </c>
      <c r="D1207" s="256" t="s">
        <v>5743</v>
      </c>
      <c r="E1207" s="433">
        <v>7301</v>
      </c>
      <c r="F1207" s="256" t="s">
        <v>7425</v>
      </c>
      <c r="G1207" s="256" t="s">
        <v>2761</v>
      </c>
      <c r="H1207" s="256" t="s">
        <v>2994</v>
      </c>
      <c r="I1207" s="256" t="s">
        <v>5345</v>
      </c>
    </row>
    <row r="1208" spans="1:9">
      <c r="A1208" s="256" t="s">
        <v>7427</v>
      </c>
      <c r="B1208" s="256" t="s">
        <v>7423</v>
      </c>
      <c r="C1208" s="256" t="s">
        <v>7424</v>
      </c>
      <c r="D1208" s="256" t="s">
        <v>5743</v>
      </c>
      <c r="E1208" s="433">
        <v>7301</v>
      </c>
      <c r="F1208" s="256" t="s">
        <v>7425</v>
      </c>
      <c r="G1208" s="256" t="s">
        <v>2724</v>
      </c>
      <c r="H1208" s="256" t="s">
        <v>6078</v>
      </c>
      <c r="I1208" s="256" t="s">
        <v>7428</v>
      </c>
    </row>
    <row r="1209" spans="1:9">
      <c r="A1209" s="256" t="s">
        <v>7429</v>
      </c>
      <c r="B1209" s="256" t="s">
        <v>7423</v>
      </c>
      <c r="C1209" s="256" t="s">
        <v>7424</v>
      </c>
      <c r="D1209" s="256" t="s">
        <v>5743</v>
      </c>
      <c r="E1209" s="433">
        <v>7301</v>
      </c>
      <c r="F1209" s="256" t="s">
        <v>7425</v>
      </c>
      <c r="G1209" s="256" t="s">
        <v>2761</v>
      </c>
      <c r="H1209" s="256" t="s">
        <v>2762</v>
      </c>
      <c r="I1209" s="256" t="s">
        <v>7430</v>
      </c>
    </row>
    <row r="1210" spans="1:9">
      <c r="A1210" s="256" t="s">
        <v>7429</v>
      </c>
      <c r="B1210" s="256" t="s">
        <v>7423</v>
      </c>
      <c r="C1210" s="256" t="s">
        <v>7424</v>
      </c>
      <c r="D1210" s="256" t="s">
        <v>5743</v>
      </c>
      <c r="E1210" s="433">
        <v>7301</v>
      </c>
      <c r="F1210" s="256" t="s">
        <v>7425</v>
      </c>
      <c r="G1210" s="256" t="s">
        <v>2724</v>
      </c>
      <c r="H1210" s="256" t="s">
        <v>2762</v>
      </c>
      <c r="I1210" s="256" t="s">
        <v>7327</v>
      </c>
    </row>
    <row r="1211" spans="1:9">
      <c r="A1211" s="256" t="s">
        <v>7429</v>
      </c>
      <c r="B1211" s="256" t="s">
        <v>7423</v>
      </c>
      <c r="C1211" s="256" t="s">
        <v>7424</v>
      </c>
      <c r="D1211" s="256" t="s">
        <v>5743</v>
      </c>
      <c r="E1211" s="433">
        <v>7301</v>
      </c>
      <c r="F1211" s="256" t="s">
        <v>7425</v>
      </c>
      <c r="G1211" s="256" t="s">
        <v>2794</v>
      </c>
      <c r="H1211" s="256" t="s">
        <v>2762</v>
      </c>
      <c r="I1211" s="256" t="s">
        <v>7431</v>
      </c>
    </row>
    <row r="1212" spans="1:9">
      <c r="A1212" s="256" t="s">
        <v>7432</v>
      </c>
      <c r="B1212" s="256" t="s">
        <v>7433</v>
      </c>
      <c r="C1212" s="256" t="s">
        <v>7434</v>
      </c>
      <c r="D1212" s="256" t="s">
        <v>7435</v>
      </c>
      <c r="E1212" s="433">
        <v>6300</v>
      </c>
      <c r="F1212" s="256" t="s">
        <v>7436</v>
      </c>
      <c r="G1212" s="256" t="s">
        <v>2732</v>
      </c>
      <c r="H1212" s="256" t="s">
        <v>2733</v>
      </c>
      <c r="I1212" s="256" t="s">
        <v>7437</v>
      </c>
    </row>
    <row r="1213" spans="1:9">
      <c r="A1213" s="256" t="s">
        <v>7438</v>
      </c>
      <c r="C1213" s="256" t="s">
        <v>7439</v>
      </c>
      <c r="D1213" s="256" t="s">
        <v>2960</v>
      </c>
      <c r="E1213" s="433">
        <v>11000</v>
      </c>
      <c r="F1213" s="256" t="s">
        <v>7440</v>
      </c>
      <c r="G1213" s="256" t="s">
        <v>2732</v>
      </c>
      <c r="H1213" s="256" t="s">
        <v>2733</v>
      </c>
      <c r="I1213" s="256" t="s">
        <v>7441</v>
      </c>
    </row>
    <row r="1214" spans="1:9">
      <c r="A1214" s="256" t="s">
        <v>7442</v>
      </c>
      <c r="B1214" s="256" t="s">
        <v>7443</v>
      </c>
      <c r="C1214" s="256" t="s">
        <v>7444</v>
      </c>
      <c r="D1214" s="256" t="s">
        <v>91</v>
      </c>
      <c r="E1214" s="433">
        <v>81102</v>
      </c>
      <c r="F1214" s="256" t="s">
        <v>7019</v>
      </c>
      <c r="G1214" s="256" t="s">
        <v>2732</v>
      </c>
      <c r="H1214" s="256" t="s">
        <v>2733</v>
      </c>
      <c r="I1214" s="256" t="s">
        <v>6516</v>
      </c>
    </row>
    <row r="1215" spans="1:9">
      <c r="A1215" s="256" t="s">
        <v>7445</v>
      </c>
      <c r="B1215" s="256" t="s">
        <v>7446</v>
      </c>
      <c r="C1215" s="256" t="s">
        <v>7447</v>
      </c>
      <c r="D1215" s="256" t="s">
        <v>2778</v>
      </c>
      <c r="E1215" s="433">
        <v>96563</v>
      </c>
      <c r="F1215" s="256" t="s">
        <v>7448</v>
      </c>
      <c r="G1215" s="256" t="s">
        <v>2780</v>
      </c>
      <c r="H1215" s="256" t="s">
        <v>2781</v>
      </c>
      <c r="I1215" s="256" t="s">
        <v>7449</v>
      </c>
    </row>
    <row r="1216" spans="1:9">
      <c r="A1216" s="256" t="s">
        <v>7450</v>
      </c>
      <c r="B1216" s="256" t="s">
        <v>7446</v>
      </c>
      <c r="C1216" s="256" t="s">
        <v>7447</v>
      </c>
      <c r="D1216" s="256" t="s">
        <v>2778</v>
      </c>
      <c r="E1216" s="433">
        <v>96563</v>
      </c>
      <c r="F1216" s="256" t="s">
        <v>7448</v>
      </c>
      <c r="G1216" s="256" t="s">
        <v>2732</v>
      </c>
      <c r="H1216" s="256" t="s">
        <v>3196</v>
      </c>
      <c r="I1216" s="256" t="s">
        <v>7451</v>
      </c>
    </row>
    <row r="1217" spans="1:9">
      <c r="A1217" s="256" t="s">
        <v>7452</v>
      </c>
      <c r="B1217" s="256" t="s">
        <v>7453</v>
      </c>
      <c r="C1217" s="256" t="s">
        <v>7454</v>
      </c>
      <c r="D1217" s="256" t="s">
        <v>7455</v>
      </c>
      <c r="E1217" s="433">
        <v>92554</v>
      </c>
      <c r="F1217" s="256" t="s">
        <v>7456</v>
      </c>
      <c r="G1217" s="256" t="s">
        <v>2761</v>
      </c>
      <c r="H1217" s="256" t="s">
        <v>2725</v>
      </c>
      <c r="I1217" s="256" t="s">
        <v>7457</v>
      </c>
    </row>
    <row r="1218" spans="1:9">
      <c r="A1218" s="256" t="s">
        <v>7458</v>
      </c>
      <c r="B1218" s="256" t="s">
        <v>7453</v>
      </c>
      <c r="C1218" s="256" t="s">
        <v>7454</v>
      </c>
      <c r="D1218" s="256" t="s">
        <v>7455</v>
      </c>
      <c r="E1218" s="433">
        <v>92554</v>
      </c>
      <c r="F1218" s="256" t="s">
        <v>7456</v>
      </c>
      <c r="G1218" s="256" t="s">
        <v>2761</v>
      </c>
      <c r="H1218" s="256" t="s">
        <v>2762</v>
      </c>
      <c r="I1218" s="256" t="s">
        <v>6463</v>
      </c>
    </row>
    <row r="1219" spans="1:9">
      <c r="A1219" s="256" t="s">
        <v>7459</v>
      </c>
      <c r="B1219" s="256" t="s">
        <v>7460</v>
      </c>
      <c r="C1219" s="256" t="s">
        <v>7461</v>
      </c>
      <c r="D1219" s="256" t="s">
        <v>98</v>
      </c>
      <c r="E1219" s="433">
        <v>8001</v>
      </c>
      <c r="F1219" s="256" t="s">
        <v>7462</v>
      </c>
      <c r="G1219" s="256" t="s">
        <v>2732</v>
      </c>
      <c r="H1219" s="256" t="s">
        <v>2733</v>
      </c>
      <c r="I1219" s="256" t="s">
        <v>7463</v>
      </c>
    </row>
    <row r="1220" spans="1:9">
      <c r="A1220" s="256" t="s">
        <v>7464</v>
      </c>
      <c r="B1220" s="256" t="s">
        <v>7465</v>
      </c>
      <c r="C1220" s="256" t="s">
        <v>7466</v>
      </c>
      <c r="D1220" s="256" t="s">
        <v>579</v>
      </c>
      <c r="E1220" s="433">
        <v>91101</v>
      </c>
      <c r="F1220" s="256" t="s">
        <v>7467</v>
      </c>
      <c r="G1220" s="256" t="s">
        <v>2732</v>
      </c>
      <c r="H1220" s="256" t="s">
        <v>2733</v>
      </c>
      <c r="I1220" s="256" t="s">
        <v>7468</v>
      </c>
    </row>
    <row r="1221" spans="1:9">
      <c r="A1221" s="256" t="s">
        <v>7469</v>
      </c>
      <c r="B1221" s="256" t="s">
        <v>7470</v>
      </c>
      <c r="C1221" s="256" t="s">
        <v>7471</v>
      </c>
      <c r="D1221" s="256" t="s">
        <v>100</v>
      </c>
      <c r="E1221" s="433">
        <v>3601</v>
      </c>
      <c r="F1221" s="256" t="s">
        <v>7472</v>
      </c>
      <c r="G1221" s="256" t="s">
        <v>2824</v>
      </c>
      <c r="H1221" s="256" t="s">
        <v>2725</v>
      </c>
      <c r="I1221" s="256" t="s">
        <v>7473</v>
      </c>
    </row>
    <row r="1222" spans="1:9">
      <c r="A1222" s="256" t="s">
        <v>7474</v>
      </c>
      <c r="B1222" s="256" t="s">
        <v>7475</v>
      </c>
      <c r="C1222" s="256" t="s">
        <v>7476</v>
      </c>
      <c r="D1222" s="256" t="s">
        <v>93</v>
      </c>
      <c r="E1222" s="433">
        <v>1001</v>
      </c>
      <c r="F1222" s="256" t="s">
        <v>7477</v>
      </c>
      <c r="G1222" s="256" t="s">
        <v>2732</v>
      </c>
      <c r="H1222" s="256" t="s">
        <v>2733</v>
      </c>
      <c r="I1222" s="256" t="s">
        <v>7478</v>
      </c>
    </row>
    <row r="1223" spans="1:9">
      <c r="A1223" s="256" t="s">
        <v>7479</v>
      </c>
      <c r="B1223" s="256" t="s">
        <v>7480</v>
      </c>
      <c r="C1223" s="256" t="s">
        <v>7481</v>
      </c>
      <c r="D1223" s="256" t="s">
        <v>91</v>
      </c>
      <c r="E1223" s="433">
        <v>82109</v>
      </c>
      <c r="F1223" s="256" t="s">
        <v>7482</v>
      </c>
      <c r="G1223" s="256" t="s">
        <v>2724</v>
      </c>
      <c r="H1223" s="256" t="s">
        <v>2835</v>
      </c>
      <c r="I1223" s="256" t="s">
        <v>7483</v>
      </c>
    </row>
    <row r="1224" spans="1:9">
      <c r="A1224" s="256" t="s">
        <v>7484</v>
      </c>
      <c r="B1224" s="256" t="s">
        <v>7485</v>
      </c>
      <c r="C1224" s="256" t="s">
        <v>7486</v>
      </c>
      <c r="D1224" s="256" t="s">
        <v>7487</v>
      </c>
      <c r="E1224" s="433">
        <v>91705</v>
      </c>
      <c r="F1224" s="256" t="s">
        <v>7488</v>
      </c>
      <c r="G1224" s="256" t="s">
        <v>2732</v>
      </c>
      <c r="H1224" s="256" t="s">
        <v>2733</v>
      </c>
      <c r="I1224" s="256" t="s">
        <v>7489</v>
      </c>
    </row>
    <row r="1225" spans="1:9">
      <c r="A1225" s="256" t="s">
        <v>7490</v>
      </c>
      <c r="B1225" s="256" t="s">
        <v>7491</v>
      </c>
      <c r="C1225" s="256" t="s">
        <v>7492</v>
      </c>
      <c r="D1225" s="256" t="s">
        <v>7493</v>
      </c>
      <c r="E1225" s="433">
        <v>1854</v>
      </c>
      <c r="F1225" s="256" t="s">
        <v>7494</v>
      </c>
      <c r="G1225" s="256" t="s">
        <v>2780</v>
      </c>
      <c r="H1225" s="256" t="s">
        <v>2781</v>
      </c>
      <c r="I1225" s="256" t="s">
        <v>4467</v>
      </c>
    </row>
    <row r="1226" spans="1:9">
      <c r="A1226" s="256" t="s">
        <v>7495</v>
      </c>
      <c r="B1226" s="256" t="s">
        <v>7491</v>
      </c>
      <c r="C1226" s="256" t="s">
        <v>7492</v>
      </c>
      <c r="D1226" s="256" t="s">
        <v>7493</v>
      </c>
      <c r="E1226" s="433">
        <v>1854</v>
      </c>
      <c r="F1226" s="256" t="s">
        <v>7494</v>
      </c>
      <c r="G1226" s="256" t="s">
        <v>2780</v>
      </c>
      <c r="H1226" s="256" t="s">
        <v>2847</v>
      </c>
      <c r="I1226" s="256" t="s">
        <v>4467</v>
      </c>
    </row>
    <row r="1227" spans="1:9">
      <c r="A1227" s="256" t="s">
        <v>7496</v>
      </c>
      <c r="B1227" s="256" t="s">
        <v>7491</v>
      </c>
      <c r="C1227" s="256" t="s">
        <v>7492</v>
      </c>
      <c r="D1227" s="256" t="s">
        <v>7493</v>
      </c>
      <c r="E1227" s="433">
        <v>1854</v>
      </c>
      <c r="F1227" s="256" t="s">
        <v>7494</v>
      </c>
      <c r="G1227" s="256" t="s">
        <v>2732</v>
      </c>
      <c r="H1227" s="256" t="s">
        <v>2733</v>
      </c>
      <c r="I1227" s="256" t="s">
        <v>4472</v>
      </c>
    </row>
    <row r="1228" spans="1:9">
      <c r="A1228" s="256" t="s">
        <v>7497</v>
      </c>
      <c r="B1228" s="256" t="s">
        <v>7498</v>
      </c>
      <c r="C1228" s="256" t="s">
        <v>7499</v>
      </c>
      <c r="D1228" s="256" t="s">
        <v>500</v>
      </c>
      <c r="E1228" s="433">
        <v>93401</v>
      </c>
      <c r="F1228" s="256" t="s">
        <v>7500</v>
      </c>
      <c r="G1228" s="256" t="s">
        <v>2724</v>
      </c>
      <c r="H1228" s="256" t="s">
        <v>2762</v>
      </c>
      <c r="I1228" s="256" t="s">
        <v>3323</v>
      </c>
    </row>
    <row r="1229" spans="1:9">
      <c r="A1229" s="256" t="s">
        <v>7501</v>
      </c>
      <c r="B1229" s="256" t="s">
        <v>7502</v>
      </c>
      <c r="C1229" s="256" t="s">
        <v>7503</v>
      </c>
      <c r="D1229" s="256" t="s">
        <v>100</v>
      </c>
      <c r="E1229" s="433">
        <v>3601</v>
      </c>
      <c r="F1229" s="256" t="s">
        <v>7504</v>
      </c>
      <c r="G1229" s="256" t="s">
        <v>2761</v>
      </c>
      <c r="H1229" s="256" t="s">
        <v>2762</v>
      </c>
      <c r="I1229" s="256" t="s">
        <v>3169</v>
      </c>
    </row>
    <row r="1230" spans="1:9">
      <c r="A1230" s="256" t="s">
        <v>7505</v>
      </c>
      <c r="B1230" s="256" t="s">
        <v>7506</v>
      </c>
      <c r="C1230" s="256" t="s">
        <v>7507</v>
      </c>
      <c r="D1230" s="256" t="s">
        <v>571</v>
      </c>
      <c r="E1230" s="433">
        <v>90501</v>
      </c>
      <c r="F1230" s="256" t="s">
        <v>7508</v>
      </c>
      <c r="G1230" s="256" t="s">
        <v>2732</v>
      </c>
      <c r="H1230" s="256" t="s">
        <v>2733</v>
      </c>
      <c r="I1230" s="256" t="s">
        <v>6400</v>
      </c>
    </row>
    <row r="1231" spans="1:9">
      <c r="A1231" s="256" t="s">
        <v>7509</v>
      </c>
      <c r="B1231" s="256" t="s">
        <v>7510</v>
      </c>
      <c r="C1231" s="256" t="s">
        <v>7511</v>
      </c>
      <c r="D1231" s="256" t="s">
        <v>7512</v>
      </c>
      <c r="E1231" s="433">
        <v>4912</v>
      </c>
      <c r="F1231" s="256" t="s">
        <v>1933</v>
      </c>
      <c r="G1231" s="256" t="s">
        <v>2724</v>
      </c>
      <c r="H1231" s="256" t="s">
        <v>2812</v>
      </c>
      <c r="I1231" s="256" t="s">
        <v>3355</v>
      </c>
    </row>
    <row r="1232" spans="1:9">
      <c r="A1232" s="256" t="s">
        <v>7513</v>
      </c>
      <c r="B1232" s="256" t="s">
        <v>7510</v>
      </c>
      <c r="C1232" s="256" t="s">
        <v>7511</v>
      </c>
      <c r="D1232" s="256" t="s">
        <v>7512</v>
      </c>
      <c r="E1232" s="433">
        <v>4912</v>
      </c>
      <c r="F1232" s="256" t="s">
        <v>1933</v>
      </c>
      <c r="G1232" s="256" t="s">
        <v>2724</v>
      </c>
      <c r="H1232" s="256" t="s">
        <v>2835</v>
      </c>
      <c r="I1232" s="256" t="s">
        <v>7514</v>
      </c>
    </row>
    <row r="1233" spans="1:9">
      <c r="A1233" s="256" t="s">
        <v>7515</v>
      </c>
      <c r="B1233" s="256" t="s">
        <v>7516</v>
      </c>
      <c r="C1233" s="256" t="s">
        <v>7517</v>
      </c>
      <c r="D1233" s="256" t="s">
        <v>7518</v>
      </c>
      <c r="E1233" s="433">
        <v>8221</v>
      </c>
      <c r="F1233" s="256" t="s">
        <v>7519</v>
      </c>
      <c r="G1233" s="256" t="s">
        <v>2732</v>
      </c>
      <c r="H1233" s="256" t="s">
        <v>2733</v>
      </c>
      <c r="I1233" s="256" t="s">
        <v>7520</v>
      </c>
    </row>
    <row r="1234" spans="1:9">
      <c r="A1234" s="256" t="s">
        <v>7521</v>
      </c>
      <c r="B1234" s="256" t="s">
        <v>7522</v>
      </c>
      <c r="C1234" s="256" t="s">
        <v>7523</v>
      </c>
      <c r="D1234" s="256" t="s">
        <v>7524</v>
      </c>
      <c r="E1234" s="433">
        <v>95101</v>
      </c>
      <c r="F1234" s="256" t="s">
        <v>7525</v>
      </c>
      <c r="G1234" s="256" t="s">
        <v>2794</v>
      </c>
      <c r="H1234" s="256" t="s">
        <v>2725</v>
      </c>
      <c r="I1234" s="256" t="s">
        <v>6332</v>
      </c>
    </row>
    <row r="1235" spans="1:9">
      <c r="A1235" s="256" t="s">
        <v>7526</v>
      </c>
      <c r="B1235" s="256" t="s">
        <v>7522</v>
      </c>
      <c r="C1235" s="256" t="s">
        <v>7523</v>
      </c>
      <c r="D1235" s="256" t="s">
        <v>7524</v>
      </c>
      <c r="E1235" s="433">
        <v>95101</v>
      </c>
      <c r="F1235" s="256" t="s">
        <v>7525</v>
      </c>
      <c r="G1235" s="256" t="s">
        <v>2794</v>
      </c>
      <c r="H1235" s="256" t="s">
        <v>2762</v>
      </c>
      <c r="I1235" s="256" t="s">
        <v>7527</v>
      </c>
    </row>
    <row r="1236" spans="1:9">
      <c r="A1236" s="256" t="s">
        <v>7528</v>
      </c>
      <c r="B1236" s="256" t="s">
        <v>7529</v>
      </c>
      <c r="C1236" s="256" t="s">
        <v>7530</v>
      </c>
      <c r="D1236" s="256" t="s">
        <v>97</v>
      </c>
      <c r="E1236" s="433">
        <v>4001</v>
      </c>
      <c r="F1236" s="256" t="s">
        <v>7531</v>
      </c>
      <c r="G1236" s="256" t="s">
        <v>2761</v>
      </c>
      <c r="H1236" s="256" t="s">
        <v>2762</v>
      </c>
      <c r="I1236" s="256" t="s">
        <v>5647</v>
      </c>
    </row>
    <row r="1237" spans="1:9">
      <c r="A1237" s="256" t="s">
        <v>7532</v>
      </c>
      <c r="B1237" s="256" t="s">
        <v>7529</v>
      </c>
      <c r="C1237" s="256" t="s">
        <v>7530</v>
      </c>
      <c r="D1237" s="256" t="s">
        <v>97</v>
      </c>
      <c r="E1237" s="433">
        <v>4001</v>
      </c>
      <c r="F1237" s="256" t="s">
        <v>7531</v>
      </c>
      <c r="G1237" s="256" t="s">
        <v>2761</v>
      </c>
      <c r="H1237" s="256" t="s">
        <v>2994</v>
      </c>
      <c r="I1237" s="256" t="s">
        <v>6589</v>
      </c>
    </row>
    <row r="1238" spans="1:9">
      <c r="A1238" s="256" t="s">
        <v>7533</v>
      </c>
      <c r="B1238" s="256" t="s">
        <v>7529</v>
      </c>
      <c r="C1238" s="256" t="s">
        <v>7530</v>
      </c>
      <c r="D1238" s="256" t="s">
        <v>97</v>
      </c>
      <c r="E1238" s="433">
        <v>4001</v>
      </c>
      <c r="F1238" s="256" t="s">
        <v>7531</v>
      </c>
      <c r="G1238" s="256" t="s">
        <v>2761</v>
      </c>
      <c r="H1238" s="256" t="s">
        <v>2725</v>
      </c>
      <c r="I1238" s="256" t="s">
        <v>6589</v>
      </c>
    </row>
    <row r="1239" spans="1:9">
      <c r="A1239" s="256" t="s">
        <v>7534</v>
      </c>
      <c r="B1239" s="256" t="s">
        <v>7535</v>
      </c>
      <c r="C1239" s="256" t="s">
        <v>7536</v>
      </c>
      <c r="D1239" s="256" t="s">
        <v>508</v>
      </c>
      <c r="E1239" s="433">
        <v>94501</v>
      </c>
      <c r="F1239" s="256" t="s">
        <v>7537</v>
      </c>
      <c r="G1239" s="256" t="s">
        <v>2761</v>
      </c>
      <c r="H1239" s="256" t="s">
        <v>2762</v>
      </c>
      <c r="I1239" s="256" t="s">
        <v>7538</v>
      </c>
    </row>
    <row r="1240" spans="1:9">
      <c r="A1240" s="256" t="s">
        <v>7534</v>
      </c>
      <c r="B1240" s="256" t="s">
        <v>7535</v>
      </c>
      <c r="C1240" s="256" t="s">
        <v>7536</v>
      </c>
      <c r="D1240" s="256" t="s">
        <v>508</v>
      </c>
      <c r="E1240" s="433">
        <v>94501</v>
      </c>
      <c r="F1240" s="256" t="s">
        <v>7537</v>
      </c>
      <c r="G1240" s="256" t="s">
        <v>2794</v>
      </c>
      <c r="H1240" s="256" t="s">
        <v>2762</v>
      </c>
      <c r="I1240" s="256" t="s">
        <v>7539</v>
      </c>
    </row>
    <row r="1241" spans="1:9">
      <c r="A1241" s="256" t="s">
        <v>7540</v>
      </c>
      <c r="B1241" s="256" t="s">
        <v>7541</v>
      </c>
      <c r="C1241" s="256" t="s">
        <v>7542</v>
      </c>
      <c r="D1241" s="256" t="s">
        <v>7543</v>
      </c>
      <c r="E1241" s="433">
        <v>93036</v>
      </c>
      <c r="F1241" s="256" t="s">
        <v>7544</v>
      </c>
      <c r="G1241" s="256" t="s">
        <v>2761</v>
      </c>
      <c r="H1241" s="256" t="s">
        <v>2725</v>
      </c>
      <c r="I1241" s="256" t="s">
        <v>7457</v>
      </c>
    </row>
    <row r="1242" spans="1:9">
      <c r="A1242" s="256" t="s">
        <v>7545</v>
      </c>
      <c r="B1242" s="256" t="s">
        <v>7541</v>
      </c>
      <c r="C1242" s="256" t="s">
        <v>7542</v>
      </c>
      <c r="D1242" s="256" t="s">
        <v>7543</v>
      </c>
      <c r="E1242" s="433">
        <v>93036</v>
      </c>
      <c r="F1242" s="256" t="s">
        <v>7544</v>
      </c>
      <c r="G1242" s="256" t="s">
        <v>2761</v>
      </c>
      <c r="H1242" s="256" t="s">
        <v>2762</v>
      </c>
      <c r="I1242" s="256" t="s">
        <v>7546</v>
      </c>
    </row>
    <row r="1243" spans="1:9">
      <c r="A1243" s="256" t="s">
        <v>7547</v>
      </c>
      <c r="B1243" s="256" t="s">
        <v>7548</v>
      </c>
      <c r="C1243" s="256" t="s">
        <v>7549</v>
      </c>
      <c r="D1243" s="256" t="s">
        <v>503</v>
      </c>
      <c r="E1243" s="433">
        <v>6001</v>
      </c>
      <c r="F1243" s="256" t="s">
        <v>7550</v>
      </c>
      <c r="G1243" s="256" t="s">
        <v>2761</v>
      </c>
      <c r="H1243" s="256" t="s">
        <v>2762</v>
      </c>
      <c r="I1243" s="256" t="s">
        <v>7551</v>
      </c>
    </row>
    <row r="1244" spans="1:9">
      <c r="A1244" s="256" t="s">
        <v>7552</v>
      </c>
      <c r="B1244" s="256" t="s">
        <v>7553</v>
      </c>
      <c r="C1244" s="256" t="s">
        <v>7554</v>
      </c>
      <c r="D1244" s="256" t="s">
        <v>7555</v>
      </c>
      <c r="E1244" s="433">
        <v>81109</v>
      </c>
      <c r="F1244" s="256" t="s">
        <v>7556</v>
      </c>
      <c r="G1244" s="256" t="s">
        <v>2732</v>
      </c>
      <c r="H1244" s="256" t="s">
        <v>2733</v>
      </c>
      <c r="I1244" s="256" t="s">
        <v>5831</v>
      </c>
    </row>
    <row r="1245" spans="1:9">
      <c r="A1245" s="256" t="s">
        <v>7557</v>
      </c>
      <c r="B1245" s="256" t="s">
        <v>7558</v>
      </c>
      <c r="C1245" s="256" t="s">
        <v>7559</v>
      </c>
      <c r="D1245" s="256" t="s">
        <v>93</v>
      </c>
      <c r="E1245" s="433">
        <v>1001</v>
      </c>
      <c r="F1245" s="256" t="s">
        <v>7560</v>
      </c>
      <c r="G1245" s="256" t="s">
        <v>2936</v>
      </c>
      <c r="H1245" s="256" t="s">
        <v>2937</v>
      </c>
      <c r="I1245" s="256" t="s">
        <v>3085</v>
      </c>
    </row>
    <row r="1246" spans="1:9">
      <c r="A1246" s="256" t="s">
        <v>7561</v>
      </c>
      <c r="B1246" s="256" t="s">
        <v>7562</v>
      </c>
      <c r="C1246" s="256" t="s">
        <v>7563</v>
      </c>
      <c r="D1246" s="256" t="s">
        <v>7564</v>
      </c>
      <c r="E1246" s="433">
        <v>96271</v>
      </c>
      <c r="F1246" s="256" t="s">
        <v>7565</v>
      </c>
      <c r="G1246" s="256" t="s">
        <v>2794</v>
      </c>
      <c r="H1246" s="256" t="s">
        <v>2762</v>
      </c>
      <c r="I1246" s="256" t="s">
        <v>7566</v>
      </c>
    </row>
    <row r="1247" spans="1:9">
      <c r="A1247" s="256" t="s">
        <v>7567</v>
      </c>
      <c r="B1247" s="256" t="s">
        <v>7568</v>
      </c>
      <c r="C1247" s="256" t="s">
        <v>7569</v>
      </c>
      <c r="D1247" s="256" t="s">
        <v>101</v>
      </c>
      <c r="E1247" s="433">
        <v>97405</v>
      </c>
      <c r="F1247" s="256" t="s">
        <v>7570</v>
      </c>
      <c r="G1247" s="256" t="s">
        <v>2761</v>
      </c>
      <c r="H1247" s="256" t="s">
        <v>2762</v>
      </c>
      <c r="I1247" s="256" t="s">
        <v>3760</v>
      </c>
    </row>
    <row r="1248" spans="1:9">
      <c r="A1248" s="256" t="s">
        <v>7571</v>
      </c>
      <c r="B1248" s="256" t="s">
        <v>7572</v>
      </c>
      <c r="C1248" s="256" t="s">
        <v>7573</v>
      </c>
      <c r="D1248" s="256" t="s">
        <v>5431</v>
      </c>
      <c r="E1248" s="433">
        <v>1332</v>
      </c>
      <c r="F1248" s="256" t="s">
        <v>7574</v>
      </c>
      <c r="G1248" s="256" t="s">
        <v>2732</v>
      </c>
      <c r="H1248" s="256" t="s">
        <v>2733</v>
      </c>
      <c r="I1248" s="256" t="s">
        <v>7575</v>
      </c>
    </row>
    <row r="1249" spans="1:9">
      <c r="A1249" s="256" t="s">
        <v>7576</v>
      </c>
      <c r="B1249" s="256" t="s">
        <v>7577</v>
      </c>
      <c r="C1249" s="256" t="s">
        <v>7578</v>
      </c>
      <c r="D1249" s="256" t="s">
        <v>6444</v>
      </c>
      <c r="E1249" s="433">
        <v>97632</v>
      </c>
      <c r="F1249" s="256" t="s">
        <v>7579</v>
      </c>
      <c r="G1249" s="256" t="s">
        <v>2724</v>
      </c>
      <c r="H1249" s="256" t="s">
        <v>2762</v>
      </c>
      <c r="I1249" s="256" t="s">
        <v>7580</v>
      </c>
    </row>
    <row r="1250" spans="1:9">
      <c r="A1250" s="256" t="s">
        <v>7581</v>
      </c>
      <c r="C1250" s="256" t="s">
        <v>7582</v>
      </c>
      <c r="D1250" s="256" t="s">
        <v>7583</v>
      </c>
      <c r="E1250" s="433">
        <v>5351</v>
      </c>
      <c r="F1250" s="256" t="s">
        <v>7584</v>
      </c>
      <c r="G1250" s="256" t="s">
        <v>2732</v>
      </c>
      <c r="H1250" s="256" t="s">
        <v>2733</v>
      </c>
      <c r="I1250" s="256" t="s">
        <v>7585</v>
      </c>
    </row>
    <row r="1251" spans="1:9">
      <c r="A1251" s="256" t="s">
        <v>7586</v>
      </c>
      <c r="C1251" s="256" t="s">
        <v>7587</v>
      </c>
      <c r="D1251" s="256" t="s">
        <v>101</v>
      </c>
      <c r="E1251" s="433">
        <v>97409</v>
      </c>
      <c r="F1251" s="256" t="s">
        <v>7588</v>
      </c>
      <c r="G1251" s="256" t="s">
        <v>2732</v>
      </c>
      <c r="H1251" s="256" t="s">
        <v>2733</v>
      </c>
      <c r="I1251" s="256" t="s">
        <v>7589</v>
      </c>
    </row>
    <row r="1252" spans="1:9">
      <c r="A1252" s="256" t="s">
        <v>7590</v>
      </c>
      <c r="B1252" s="256" t="s">
        <v>7591</v>
      </c>
      <c r="C1252" s="256" t="s">
        <v>7592</v>
      </c>
      <c r="D1252" s="256" t="s">
        <v>4428</v>
      </c>
      <c r="E1252" s="433">
        <v>1841</v>
      </c>
      <c r="F1252" s="256" t="s">
        <v>7593</v>
      </c>
      <c r="G1252" s="256" t="s">
        <v>2732</v>
      </c>
      <c r="H1252" s="256" t="s">
        <v>2733</v>
      </c>
      <c r="I1252" s="256" t="s">
        <v>4682</v>
      </c>
    </row>
    <row r="1253" spans="1:9">
      <c r="A1253" s="256" t="s">
        <v>7594</v>
      </c>
      <c r="B1253" s="256" t="s">
        <v>7595</v>
      </c>
      <c r="C1253" s="256" t="s">
        <v>7596</v>
      </c>
      <c r="D1253" s="256" t="s">
        <v>2778</v>
      </c>
      <c r="E1253" s="433">
        <v>96563</v>
      </c>
      <c r="F1253" s="256" t="s">
        <v>7448</v>
      </c>
      <c r="G1253" s="256" t="s">
        <v>2780</v>
      </c>
      <c r="H1253" s="256" t="s">
        <v>2781</v>
      </c>
      <c r="I1253" s="256" t="s">
        <v>7597</v>
      </c>
    </row>
    <row r="1254" spans="1:9">
      <c r="A1254" s="256" t="s">
        <v>7598</v>
      </c>
      <c r="B1254" s="256" t="s">
        <v>7595</v>
      </c>
      <c r="C1254" s="256" t="s">
        <v>7596</v>
      </c>
      <c r="D1254" s="256" t="s">
        <v>2778</v>
      </c>
      <c r="E1254" s="433">
        <v>96563</v>
      </c>
      <c r="F1254" s="256" t="s">
        <v>7448</v>
      </c>
      <c r="G1254" s="256" t="s">
        <v>2732</v>
      </c>
      <c r="H1254" s="256" t="s">
        <v>3196</v>
      </c>
      <c r="I1254" s="256" t="s">
        <v>7599</v>
      </c>
    </row>
    <row r="1255" spans="1:9">
      <c r="A1255" s="256" t="s">
        <v>7600</v>
      </c>
      <c r="B1255" s="256" t="s">
        <v>7601</v>
      </c>
      <c r="C1255" s="256" t="s">
        <v>7602</v>
      </c>
      <c r="D1255" s="256" t="s">
        <v>4515</v>
      </c>
      <c r="E1255" s="433">
        <v>95135</v>
      </c>
      <c r="F1255" s="256" t="s">
        <v>7603</v>
      </c>
      <c r="G1255" s="256" t="s">
        <v>2724</v>
      </c>
      <c r="H1255" s="256" t="s">
        <v>2812</v>
      </c>
      <c r="I1255" s="256" t="s">
        <v>7604</v>
      </c>
    </row>
    <row r="1256" spans="1:9">
      <c r="A1256" s="256" t="s">
        <v>7600</v>
      </c>
      <c r="B1256" s="256" t="s">
        <v>7601</v>
      </c>
      <c r="C1256" s="256" t="s">
        <v>7602</v>
      </c>
      <c r="D1256" s="256" t="s">
        <v>4515</v>
      </c>
      <c r="E1256" s="433">
        <v>95135</v>
      </c>
      <c r="F1256" s="256" t="s">
        <v>7603</v>
      </c>
      <c r="G1256" s="256" t="s">
        <v>2724</v>
      </c>
      <c r="H1256" s="256" t="s">
        <v>2835</v>
      </c>
      <c r="I1256" s="256" t="s">
        <v>7605</v>
      </c>
    </row>
    <row r="1257" spans="1:9">
      <c r="A1257" s="256" t="s">
        <v>7606</v>
      </c>
      <c r="B1257" s="256" t="s">
        <v>7607</v>
      </c>
      <c r="C1257" s="256" t="s">
        <v>7608</v>
      </c>
      <c r="D1257" s="256" t="s">
        <v>91</v>
      </c>
      <c r="E1257" s="433">
        <v>84106</v>
      </c>
      <c r="F1257" s="256" t="s">
        <v>7609</v>
      </c>
      <c r="G1257" s="256" t="s">
        <v>2761</v>
      </c>
      <c r="H1257" s="256" t="s">
        <v>2762</v>
      </c>
      <c r="I1257" s="256" t="s">
        <v>7610</v>
      </c>
    </row>
    <row r="1258" spans="1:9">
      <c r="A1258" s="256" t="s">
        <v>7611</v>
      </c>
      <c r="B1258" s="256" t="s">
        <v>7612</v>
      </c>
      <c r="C1258" s="256" t="s">
        <v>7613</v>
      </c>
      <c r="D1258" s="256" t="s">
        <v>2982</v>
      </c>
      <c r="E1258" s="433">
        <v>81101</v>
      </c>
      <c r="F1258" s="256" t="s">
        <v>7614</v>
      </c>
      <c r="G1258" s="256" t="s">
        <v>2761</v>
      </c>
      <c r="H1258" s="256" t="s">
        <v>2762</v>
      </c>
      <c r="I1258" s="256" t="s">
        <v>7615</v>
      </c>
    </row>
    <row r="1259" spans="1:9">
      <c r="A1259" s="256" t="s">
        <v>7616</v>
      </c>
      <c r="B1259" s="256" t="s">
        <v>7617</v>
      </c>
      <c r="C1259" s="256" t="s">
        <v>7618</v>
      </c>
      <c r="D1259" s="256" t="s">
        <v>7619</v>
      </c>
      <c r="E1259" s="433">
        <v>90042</v>
      </c>
      <c r="F1259" s="256" t="s">
        <v>7620</v>
      </c>
      <c r="G1259" s="256" t="s">
        <v>2724</v>
      </c>
      <c r="H1259" s="256" t="s">
        <v>2762</v>
      </c>
      <c r="I1259" s="256" t="s">
        <v>7621</v>
      </c>
    </row>
    <row r="1260" spans="1:9">
      <c r="A1260" s="256" t="s">
        <v>7622</v>
      </c>
      <c r="B1260" s="256" t="s">
        <v>7623</v>
      </c>
      <c r="C1260" s="256" t="s">
        <v>7624</v>
      </c>
      <c r="D1260" s="256" t="s">
        <v>101</v>
      </c>
      <c r="E1260" s="433">
        <v>97401</v>
      </c>
      <c r="F1260" s="256" t="s">
        <v>7625</v>
      </c>
      <c r="G1260" s="256" t="s">
        <v>2732</v>
      </c>
      <c r="H1260" s="256" t="s">
        <v>2733</v>
      </c>
      <c r="I1260" s="256" t="s">
        <v>7626</v>
      </c>
    </row>
    <row r="1261" spans="1:9">
      <c r="A1261" s="256" t="s">
        <v>7627</v>
      </c>
      <c r="B1261" s="256" t="s">
        <v>7628</v>
      </c>
      <c r="C1261" s="256" t="s">
        <v>7629</v>
      </c>
      <c r="D1261" s="256" t="s">
        <v>91</v>
      </c>
      <c r="E1261" s="433">
        <v>82103</v>
      </c>
      <c r="F1261" s="256" t="s">
        <v>7630</v>
      </c>
      <c r="G1261" s="256" t="s">
        <v>2724</v>
      </c>
      <c r="H1261" s="256" t="s">
        <v>2762</v>
      </c>
      <c r="I1261" s="256" t="s">
        <v>7631</v>
      </c>
    </row>
    <row r="1262" spans="1:9">
      <c r="A1262" s="256" t="s">
        <v>7632</v>
      </c>
      <c r="B1262" s="256" t="s">
        <v>7633</v>
      </c>
      <c r="C1262" s="256" t="s">
        <v>7634</v>
      </c>
      <c r="D1262" s="256" t="s">
        <v>7635</v>
      </c>
      <c r="E1262" s="433">
        <v>7241</v>
      </c>
      <c r="F1262" s="256" t="s">
        <v>7636</v>
      </c>
      <c r="G1262" s="256" t="s">
        <v>2732</v>
      </c>
      <c r="H1262" s="256" t="s">
        <v>2733</v>
      </c>
      <c r="I1262" s="256" t="s">
        <v>7637</v>
      </c>
    </row>
    <row r="1263" spans="1:9">
      <c r="A1263" s="256" t="s">
        <v>7638</v>
      </c>
      <c r="B1263" s="256" t="s">
        <v>7639</v>
      </c>
      <c r="C1263" s="256" t="s">
        <v>7640</v>
      </c>
      <c r="D1263" s="256" t="s">
        <v>91</v>
      </c>
      <c r="E1263" s="433">
        <v>81104</v>
      </c>
      <c r="F1263" s="256" t="s">
        <v>7641</v>
      </c>
      <c r="G1263" s="256" t="s">
        <v>2761</v>
      </c>
      <c r="H1263" s="256" t="s">
        <v>2762</v>
      </c>
      <c r="I1263" s="256" t="s">
        <v>7642</v>
      </c>
    </row>
    <row r="1264" spans="1:9">
      <c r="A1264" s="256" t="s">
        <v>7643</v>
      </c>
      <c r="B1264" s="256" t="s">
        <v>7639</v>
      </c>
      <c r="C1264" s="256" t="s">
        <v>7640</v>
      </c>
      <c r="D1264" s="256" t="s">
        <v>91</v>
      </c>
      <c r="E1264" s="433">
        <v>81104</v>
      </c>
      <c r="F1264" s="256" t="s">
        <v>7641</v>
      </c>
      <c r="G1264" s="256" t="s">
        <v>2761</v>
      </c>
      <c r="H1264" s="256" t="s">
        <v>2994</v>
      </c>
      <c r="I1264" s="256" t="s">
        <v>7644</v>
      </c>
    </row>
    <row r="1265" spans="1:9">
      <c r="A1265" s="256" t="s">
        <v>7645</v>
      </c>
      <c r="B1265" s="256" t="s">
        <v>7639</v>
      </c>
      <c r="C1265" s="256" t="s">
        <v>7640</v>
      </c>
      <c r="D1265" s="256" t="s">
        <v>91</v>
      </c>
      <c r="E1265" s="433">
        <v>81104</v>
      </c>
      <c r="F1265" s="256" t="s">
        <v>7641</v>
      </c>
      <c r="G1265" s="256" t="s">
        <v>2761</v>
      </c>
      <c r="H1265" s="256" t="s">
        <v>2725</v>
      </c>
      <c r="I1265" s="256" t="s">
        <v>7644</v>
      </c>
    </row>
    <row r="1266" spans="1:9">
      <c r="A1266" s="256" t="s">
        <v>7646</v>
      </c>
      <c r="B1266" s="256" t="s">
        <v>7647</v>
      </c>
      <c r="C1266" s="256" t="s">
        <v>7648</v>
      </c>
      <c r="D1266" s="256" t="s">
        <v>7649</v>
      </c>
      <c r="E1266" s="433">
        <v>5935</v>
      </c>
      <c r="F1266" s="256" t="s">
        <v>7650</v>
      </c>
      <c r="G1266" s="256" t="s">
        <v>2780</v>
      </c>
      <c r="H1266" s="256" t="s">
        <v>2781</v>
      </c>
      <c r="I1266" s="256" t="s">
        <v>4156</v>
      </c>
    </row>
    <row r="1267" spans="1:9">
      <c r="A1267" s="256" t="s">
        <v>7651</v>
      </c>
      <c r="B1267" s="256" t="s">
        <v>7647</v>
      </c>
      <c r="C1267" s="256" t="s">
        <v>7648</v>
      </c>
      <c r="D1267" s="256" t="s">
        <v>7649</v>
      </c>
      <c r="E1267" s="433">
        <v>5935</v>
      </c>
      <c r="F1267" s="256" t="s">
        <v>7650</v>
      </c>
      <c r="G1267" s="256" t="s">
        <v>2732</v>
      </c>
      <c r="H1267" s="256" t="s">
        <v>2733</v>
      </c>
      <c r="I1267" s="256" t="s">
        <v>7652</v>
      </c>
    </row>
    <row r="1268" spans="1:9">
      <c r="A1268" s="256" t="s">
        <v>7653</v>
      </c>
      <c r="C1268" s="256" t="s">
        <v>7654</v>
      </c>
      <c r="D1268" s="256" t="s">
        <v>7655</v>
      </c>
      <c r="E1268" s="433">
        <v>34480</v>
      </c>
      <c r="F1268" s="256" t="s">
        <v>7656</v>
      </c>
      <c r="G1268" s="256" t="s">
        <v>2936</v>
      </c>
      <c r="H1268" s="256" t="s">
        <v>2937</v>
      </c>
      <c r="I1268" s="256" t="s">
        <v>7657</v>
      </c>
    </row>
    <row r="1269" spans="1:9">
      <c r="A1269" s="256" t="s">
        <v>7658</v>
      </c>
      <c r="B1269" s="256" t="s">
        <v>7659</v>
      </c>
      <c r="C1269" s="256" t="s">
        <v>7660</v>
      </c>
      <c r="D1269" s="256" t="s">
        <v>91</v>
      </c>
      <c r="E1269" s="433">
        <v>82108</v>
      </c>
      <c r="F1269" s="256" t="s">
        <v>7661</v>
      </c>
      <c r="G1269" s="256" t="s">
        <v>2732</v>
      </c>
      <c r="H1269" s="256" t="s">
        <v>2733</v>
      </c>
      <c r="I1269" s="256" t="s">
        <v>7662</v>
      </c>
    </row>
    <row r="1270" spans="1:9">
      <c r="A1270" s="256" t="s">
        <v>7663</v>
      </c>
      <c r="B1270" s="256" t="s">
        <v>7664</v>
      </c>
      <c r="C1270" s="256" t="s">
        <v>7665</v>
      </c>
      <c r="D1270" s="256" t="s">
        <v>91</v>
      </c>
      <c r="E1270" s="433">
        <v>83101</v>
      </c>
      <c r="F1270" s="256" t="s">
        <v>7666</v>
      </c>
      <c r="G1270" s="256" t="s">
        <v>2794</v>
      </c>
      <c r="H1270" s="256" t="s">
        <v>2762</v>
      </c>
      <c r="I1270" s="256" t="s">
        <v>7667</v>
      </c>
    </row>
    <row r="1271" spans="1:9">
      <c r="A1271" s="256" t="s">
        <v>7668</v>
      </c>
      <c r="B1271" s="256" t="s">
        <v>7669</v>
      </c>
      <c r="C1271" s="256" t="s">
        <v>7670</v>
      </c>
      <c r="D1271" s="256" t="s">
        <v>1081</v>
      </c>
      <c r="E1271" s="433">
        <v>90201</v>
      </c>
      <c r="F1271" s="256" t="s">
        <v>7671</v>
      </c>
      <c r="G1271" s="256" t="s">
        <v>2824</v>
      </c>
      <c r="H1271" s="256" t="s">
        <v>2994</v>
      </c>
      <c r="I1271" s="256" t="s">
        <v>4115</v>
      </c>
    </row>
    <row r="1272" spans="1:9">
      <c r="A1272" s="256" t="s">
        <v>7672</v>
      </c>
      <c r="B1272" s="256" t="s">
        <v>7669</v>
      </c>
      <c r="C1272" s="256" t="s">
        <v>7670</v>
      </c>
      <c r="D1272" s="256" t="s">
        <v>1081</v>
      </c>
      <c r="E1272" s="433">
        <v>90201</v>
      </c>
      <c r="F1272" s="256" t="s">
        <v>7671</v>
      </c>
      <c r="G1272" s="256" t="s">
        <v>2824</v>
      </c>
      <c r="H1272" s="256" t="s">
        <v>2812</v>
      </c>
      <c r="I1272" s="256" t="s">
        <v>7673</v>
      </c>
    </row>
    <row r="1273" spans="1:9">
      <c r="A1273" s="256" t="s">
        <v>7674</v>
      </c>
      <c r="B1273" s="256" t="s">
        <v>7669</v>
      </c>
      <c r="C1273" s="256" t="s">
        <v>7670</v>
      </c>
      <c r="D1273" s="256" t="s">
        <v>1081</v>
      </c>
      <c r="E1273" s="433">
        <v>90201</v>
      </c>
      <c r="F1273" s="256" t="s">
        <v>7671</v>
      </c>
      <c r="G1273" s="256" t="s">
        <v>2824</v>
      </c>
      <c r="H1273" s="256" t="s">
        <v>2725</v>
      </c>
      <c r="I1273" s="256" t="s">
        <v>4115</v>
      </c>
    </row>
    <row r="1274" spans="1:9">
      <c r="A1274" s="256" t="s">
        <v>7675</v>
      </c>
      <c r="B1274" s="256" t="s">
        <v>7676</v>
      </c>
      <c r="C1274" s="256" t="s">
        <v>7677</v>
      </c>
      <c r="D1274" s="256" t="s">
        <v>7678</v>
      </c>
      <c r="E1274" s="433">
        <v>94603</v>
      </c>
      <c r="F1274" s="256" t="s">
        <v>7679</v>
      </c>
      <c r="G1274" s="256" t="s">
        <v>2761</v>
      </c>
      <c r="H1274" s="256" t="s">
        <v>2725</v>
      </c>
      <c r="I1274" s="256" t="s">
        <v>7457</v>
      </c>
    </row>
    <row r="1275" spans="1:9">
      <c r="A1275" s="256" t="s">
        <v>7680</v>
      </c>
      <c r="B1275" s="256" t="s">
        <v>7676</v>
      </c>
      <c r="C1275" s="256" t="s">
        <v>7677</v>
      </c>
      <c r="D1275" s="256" t="s">
        <v>7678</v>
      </c>
      <c r="E1275" s="433">
        <v>94603</v>
      </c>
      <c r="F1275" s="256" t="s">
        <v>7679</v>
      </c>
      <c r="G1275" s="256" t="s">
        <v>2761</v>
      </c>
      <c r="H1275" s="256" t="s">
        <v>2762</v>
      </c>
      <c r="I1275" s="256" t="s">
        <v>7681</v>
      </c>
    </row>
    <row r="1276" spans="1:9">
      <c r="A1276" s="256" t="s">
        <v>7682</v>
      </c>
      <c r="B1276" s="256" t="s">
        <v>7683</v>
      </c>
      <c r="C1276" s="256" t="s">
        <v>7684</v>
      </c>
      <c r="D1276" s="256" t="s">
        <v>7685</v>
      </c>
      <c r="E1276" s="433">
        <v>2901</v>
      </c>
      <c r="F1276" s="256" t="s">
        <v>7686</v>
      </c>
      <c r="G1276" s="256" t="s">
        <v>2936</v>
      </c>
      <c r="H1276" s="256" t="s">
        <v>2937</v>
      </c>
      <c r="I1276" s="256" t="s">
        <v>7687</v>
      </c>
    </row>
    <row r="1277" spans="1:9">
      <c r="A1277" s="256" t="s">
        <v>7688</v>
      </c>
      <c r="B1277" s="256" t="s">
        <v>7689</v>
      </c>
      <c r="C1277" s="256" t="s">
        <v>7690</v>
      </c>
      <c r="D1277" s="256" t="s">
        <v>91</v>
      </c>
      <c r="E1277" s="433">
        <v>82105</v>
      </c>
      <c r="F1277" s="256" t="s">
        <v>7691</v>
      </c>
      <c r="G1277" s="256" t="s">
        <v>2936</v>
      </c>
      <c r="H1277" s="256" t="s">
        <v>2937</v>
      </c>
      <c r="I1277" s="256" t="s">
        <v>5437</v>
      </c>
    </row>
    <row r="1278" spans="1:9">
      <c r="A1278" s="256" t="s">
        <v>7692</v>
      </c>
      <c r="B1278" s="256" t="s">
        <v>7693</v>
      </c>
      <c r="C1278" s="256" t="s">
        <v>7694</v>
      </c>
      <c r="D1278" s="256" t="s">
        <v>97</v>
      </c>
      <c r="E1278" s="433">
        <v>4001</v>
      </c>
      <c r="F1278" s="256" t="s">
        <v>7695</v>
      </c>
      <c r="G1278" s="256" t="s">
        <v>2732</v>
      </c>
      <c r="H1278" s="256" t="s">
        <v>2733</v>
      </c>
      <c r="I1278" s="256" t="s">
        <v>3909</v>
      </c>
    </row>
    <row r="1279" spans="1:9">
      <c r="A1279" s="256" t="s">
        <v>7696</v>
      </c>
      <c r="B1279" s="256" t="s">
        <v>7697</v>
      </c>
      <c r="C1279" s="256" t="s">
        <v>7698</v>
      </c>
      <c r="D1279" s="256" t="s">
        <v>91</v>
      </c>
      <c r="E1279" s="433">
        <v>83151</v>
      </c>
      <c r="F1279" s="256" t="s">
        <v>3142</v>
      </c>
      <c r="G1279" s="256" t="s">
        <v>2732</v>
      </c>
      <c r="H1279" s="256" t="s">
        <v>2733</v>
      </c>
      <c r="I1279" s="256" t="s">
        <v>4541</v>
      </c>
    </row>
    <row r="1280" spans="1:9">
      <c r="A1280" s="256" t="s">
        <v>7699</v>
      </c>
      <c r="B1280" s="256" t="s">
        <v>7700</v>
      </c>
      <c r="C1280" s="256" t="s">
        <v>7701</v>
      </c>
      <c r="D1280" s="256" t="s">
        <v>4035</v>
      </c>
      <c r="E1280" s="433">
        <v>8204</v>
      </c>
      <c r="F1280" s="256" t="s">
        <v>7702</v>
      </c>
      <c r="G1280" s="256" t="s">
        <v>2732</v>
      </c>
      <c r="H1280" s="256" t="s">
        <v>2733</v>
      </c>
      <c r="I1280" s="256" t="s">
        <v>4037</v>
      </c>
    </row>
    <row r="1281" spans="1:9">
      <c r="A1281" s="256" t="s">
        <v>7703</v>
      </c>
      <c r="B1281" s="256" t="s">
        <v>7704</v>
      </c>
      <c r="C1281" s="256" t="s">
        <v>7705</v>
      </c>
      <c r="D1281" s="256" t="s">
        <v>3704</v>
      </c>
      <c r="E1281" s="433">
        <v>93002</v>
      </c>
      <c r="F1281" s="256" t="s">
        <v>7706</v>
      </c>
      <c r="G1281" s="256" t="s">
        <v>2732</v>
      </c>
      <c r="H1281" s="256" t="s">
        <v>2733</v>
      </c>
      <c r="I1281" s="256" t="s">
        <v>7707</v>
      </c>
    </row>
    <row r="1282" spans="1:9">
      <c r="A1282" s="256" t="s">
        <v>7708</v>
      </c>
      <c r="C1282" s="256" t="s">
        <v>7709</v>
      </c>
      <c r="D1282" s="256" t="s">
        <v>177</v>
      </c>
      <c r="E1282" s="433">
        <v>5801</v>
      </c>
      <c r="F1282" s="256" t="s">
        <v>7710</v>
      </c>
      <c r="G1282" s="256" t="s">
        <v>2732</v>
      </c>
      <c r="H1282" s="256" t="s">
        <v>2733</v>
      </c>
      <c r="I1282" s="256" t="s">
        <v>7711</v>
      </c>
    </row>
    <row r="1283" spans="1:9">
      <c r="A1283" s="256" t="s">
        <v>7712</v>
      </c>
      <c r="C1283" s="256" t="s">
        <v>7713</v>
      </c>
      <c r="D1283" s="256" t="s">
        <v>4845</v>
      </c>
      <c r="E1283" s="433">
        <v>92591</v>
      </c>
      <c r="F1283" s="256" t="s">
        <v>7714</v>
      </c>
      <c r="G1283" s="256" t="s">
        <v>2732</v>
      </c>
      <c r="H1283" s="256" t="s">
        <v>2733</v>
      </c>
      <c r="I1283" s="256" t="s">
        <v>7715</v>
      </c>
    </row>
    <row r="1284" spans="1:9">
      <c r="A1284" s="256" t="s">
        <v>7716</v>
      </c>
      <c r="B1284" s="256" t="s">
        <v>7717</v>
      </c>
      <c r="C1284" s="256" t="s">
        <v>7718</v>
      </c>
      <c r="D1284" s="256" t="s">
        <v>7719</v>
      </c>
      <c r="E1284" s="433">
        <v>97271</v>
      </c>
      <c r="F1284" s="256" t="s">
        <v>7720</v>
      </c>
      <c r="G1284" s="256" t="s">
        <v>2732</v>
      </c>
      <c r="H1284" s="256" t="s">
        <v>2733</v>
      </c>
      <c r="I1284" s="256" t="s">
        <v>7721</v>
      </c>
    </row>
    <row r="1285" spans="1:9">
      <c r="A1285" s="256" t="s">
        <v>7722</v>
      </c>
      <c r="B1285" s="256" t="s">
        <v>7717</v>
      </c>
      <c r="C1285" s="256" t="s">
        <v>7718</v>
      </c>
      <c r="D1285" s="256" t="s">
        <v>7719</v>
      </c>
      <c r="E1285" s="433">
        <v>97271</v>
      </c>
      <c r="F1285" s="256" t="s">
        <v>7720</v>
      </c>
      <c r="G1285" s="256" t="s">
        <v>2724</v>
      </c>
      <c r="H1285" s="256" t="s">
        <v>2762</v>
      </c>
      <c r="I1285" s="256" t="s">
        <v>7723</v>
      </c>
    </row>
    <row r="1286" spans="1:9">
      <c r="A1286" s="256" t="s">
        <v>7724</v>
      </c>
      <c r="B1286" s="256" t="s">
        <v>7717</v>
      </c>
      <c r="C1286" s="256" t="s">
        <v>7718</v>
      </c>
      <c r="D1286" s="256" t="s">
        <v>7719</v>
      </c>
      <c r="E1286" s="433">
        <v>97271</v>
      </c>
      <c r="F1286" s="256" t="s">
        <v>7720</v>
      </c>
      <c r="G1286" s="256" t="s">
        <v>2732</v>
      </c>
      <c r="H1286" s="256" t="s">
        <v>3196</v>
      </c>
      <c r="I1286" s="256" t="s">
        <v>4026</v>
      </c>
    </row>
    <row r="1287" spans="1:9">
      <c r="A1287" s="256" t="s">
        <v>7725</v>
      </c>
      <c r="B1287" s="256" t="s">
        <v>7717</v>
      </c>
      <c r="C1287" s="256" t="s">
        <v>7718</v>
      </c>
      <c r="D1287" s="256" t="s">
        <v>7719</v>
      </c>
      <c r="E1287" s="433">
        <v>97271</v>
      </c>
      <c r="F1287" s="256" t="s">
        <v>7720</v>
      </c>
      <c r="G1287" s="256" t="s">
        <v>2780</v>
      </c>
      <c r="H1287" s="256" t="s">
        <v>2781</v>
      </c>
      <c r="I1287" s="256" t="s">
        <v>7726</v>
      </c>
    </row>
    <row r="1288" spans="1:9">
      <c r="A1288" s="256" t="s">
        <v>7727</v>
      </c>
      <c r="B1288" s="256" t="s">
        <v>7717</v>
      </c>
      <c r="C1288" s="256" t="s">
        <v>7718</v>
      </c>
      <c r="D1288" s="256" t="s">
        <v>7719</v>
      </c>
      <c r="E1288" s="433">
        <v>97271</v>
      </c>
      <c r="F1288" s="256" t="s">
        <v>7720</v>
      </c>
      <c r="G1288" s="256" t="s">
        <v>2936</v>
      </c>
      <c r="H1288" s="256" t="s">
        <v>2937</v>
      </c>
      <c r="I1288" s="256" t="s">
        <v>7728</v>
      </c>
    </row>
    <row r="1289" spans="1:9">
      <c r="A1289" s="256" t="s">
        <v>7729</v>
      </c>
      <c r="B1289" s="256" t="s">
        <v>7717</v>
      </c>
      <c r="C1289" s="256" t="s">
        <v>7718</v>
      </c>
      <c r="D1289" s="256" t="s">
        <v>7719</v>
      </c>
      <c r="E1289" s="433">
        <v>97271</v>
      </c>
      <c r="F1289" s="256" t="s">
        <v>7720</v>
      </c>
      <c r="G1289" s="256" t="s">
        <v>2936</v>
      </c>
      <c r="H1289" s="256" t="s">
        <v>4186</v>
      </c>
      <c r="I1289" s="256" t="s">
        <v>7728</v>
      </c>
    </row>
    <row r="1290" spans="1:9">
      <c r="A1290" s="256" t="s">
        <v>7730</v>
      </c>
      <c r="B1290" s="256" t="s">
        <v>7731</v>
      </c>
      <c r="C1290" s="256" t="s">
        <v>7732</v>
      </c>
      <c r="D1290" s="256" t="s">
        <v>7733</v>
      </c>
      <c r="E1290" s="433">
        <v>81108</v>
      </c>
      <c r="F1290" s="256" t="s">
        <v>7734</v>
      </c>
      <c r="G1290" s="256" t="s">
        <v>2780</v>
      </c>
      <c r="H1290" s="256" t="s">
        <v>2781</v>
      </c>
      <c r="I1290" s="256" t="s">
        <v>7735</v>
      </c>
    </row>
    <row r="1291" spans="1:9">
      <c r="A1291" s="256" t="s">
        <v>7736</v>
      </c>
      <c r="B1291" s="256" t="s">
        <v>7737</v>
      </c>
      <c r="C1291" s="256" t="s">
        <v>7738</v>
      </c>
      <c r="D1291" s="256" t="s">
        <v>93</v>
      </c>
      <c r="E1291" s="433">
        <v>1008</v>
      </c>
      <c r="F1291" s="256" t="s">
        <v>7739</v>
      </c>
      <c r="G1291" s="256" t="s">
        <v>2761</v>
      </c>
      <c r="H1291" s="256" t="s">
        <v>2762</v>
      </c>
      <c r="I1291" s="256" t="s">
        <v>5004</v>
      </c>
    </row>
    <row r="1292" spans="1:9">
      <c r="A1292" s="256" t="s">
        <v>7740</v>
      </c>
      <c r="B1292" s="256" t="s">
        <v>7741</v>
      </c>
      <c r="C1292" s="256" t="s">
        <v>7742</v>
      </c>
      <c r="D1292" s="256" t="s">
        <v>3400</v>
      </c>
      <c r="E1292" s="433">
        <v>1701</v>
      </c>
      <c r="F1292" s="256" t="s">
        <v>7743</v>
      </c>
      <c r="G1292" s="256" t="s">
        <v>2732</v>
      </c>
      <c r="H1292" s="256" t="s">
        <v>2733</v>
      </c>
      <c r="I1292" s="256" t="s">
        <v>7744</v>
      </c>
    </row>
    <row r="1293" spans="1:9">
      <c r="A1293" s="256" t="s">
        <v>7745</v>
      </c>
      <c r="B1293" s="256" t="s">
        <v>7741</v>
      </c>
      <c r="C1293" s="256" t="s">
        <v>7742</v>
      </c>
      <c r="D1293" s="256" t="s">
        <v>3400</v>
      </c>
      <c r="E1293" s="433">
        <v>1701</v>
      </c>
      <c r="F1293" s="256" t="s">
        <v>7743</v>
      </c>
      <c r="G1293" s="256" t="s">
        <v>2732</v>
      </c>
      <c r="H1293" s="256" t="s">
        <v>3196</v>
      </c>
      <c r="I1293" s="256" t="s">
        <v>7746</v>
      </c>
    </row>
    <row r="1294" spans="1:9">
      <c r="A1294" s="256" t="s">
        <v>7747</v>
      </c>
      <c r="B1294" s="256" t="s">
        <v>7748</v>
      </c>
      <c r="C1294" s="256" t="s">
        <v>7749</v>
      </c>
      <c r="D1294" s="256" t="s">
        <v>2982</v>
      </c>
      <c r="E1294" s="433">
        <v>81108</v>
      </c>
      <c r="F1294" s="256" t="s">
        <v>6487</v>
      </c>
      <c r="G1294" s="256" t="s">
        <v>2732</v>
      </c>
      <c r="H1294" s="256" t="s">
        <v>2733</v>
      </c>
      <c r="I1294" s="256" t="s">
        <v>7750</v>
      </c>
    </row>
    <row r="1295" spans="1:9">
      <c r="A1295" s="256" t="s">
        <v>7751</v>
      </c>
      <c r="B1295" s="256" t="s">
        <v>7752</v>
      </c>
      <c r="C1295" s="256" t="s">
        <v>7753</v>
      </c>
      <c r="D1295" s="256" t="s">
        <v>99</v>
      </c>
      <c r="E1295" s="433">
        <v>94911</v>
      </c>
      <c r="F1295" s="256" t="s">
        <v>7754</v>
      </c>
      <c r="G1295" s="256" t="s">
        <v>2732</v>
      </c>
      <c r="H1295" s="256" t="s">
        <v>2733</v>
      </c>
      <c r="I1295" s="256" t="s">
        <v>6711</v>
      </c>
    </row>
    <row r="1296" spans="1:9">
      <c r="A1296" s="256" t="s">
        <v>7755</v>
      </c>
      <c r="B1296" s="256" t="s">
        <v>7756</v>
      </c>
      <c r="C1296" s="256" t="s">
        <v>7757</v>
      </c>
      <c r="D1296" s="256" t="s">
        <v>91</v>
      </c>
      <c r="E1296" s="433">
        <v>83104</v>
      </c>
      <c r="F1296" s="256" t="s">
        <v>3782</v>
      </c>
      <c r="G1296" s="256" t="s">
        <v>2732</v>
      </c>
      <c r="H1296" s="256" t="s">
        <v>2733</v>
      </c>
      <c r="I1296" s="256" t="s">
        <v>6905</v>
      </c>
    </row>
    <row r="1297" spans="1:9">
      <c r="A1297" s="256" t="s">
        <v>7758</v>
      </c>
      <c r="B1297" s="256" t="s">
        <v>7759</v>
      </c>
      <c r="C1297" s="256" t="s">
        <v>7760</v>
      </c>
      <c r="D1297" s="256" t="s">
        <v>3400</v>
      </c>
      <c r="E1297" s="433">
        <v>1704</v>
      </c>
      <c r="F1297" s="256" t="s">
        <v>3582</v>
      </c>
      <c r="G1297" s="256" t="s">
        <v>2732</v>
      </c>
      <c r="H1297" s="256" t="s">
        <v>2733</v>
      </c>
      <c r="I1297" s="256" t="s">
        <v>7761</v>
      </c>
    </row>
    <row r="1298" spans="1:9">
      <c r="A1298" s="256" t="s">
        <v>7762</v>
      </c>
      <c r="B1298" s="256" t="s">
        <v>7763</v>
      </c>
      <c r="C1298" s="256" t="s">
        <v>7764</v>
      </c>
      <c r="D1298" s="256" t="s">
        <v>97</v>
      </c>
      <c r="E1298" s="433">
        <v>4011</v>
      </c>
      <c r="F1298" s="256" t="s">
        <v>7765</v>
      </c>
      <c r="G1298" s="256" t="s">
        <v>2732</v>
      </c>
      <c r="H1298" s="256" t="s">
        <v>2733</v>
      </c>
      <c r="I1298" s="256" t="s">
        <v>4981</v>
      </c>
    </row>
    <row r="1299" spans="1:9">
      <c r="A1299" s="256" t="s">
        <v>7766</v>
      </c>
      <c r="B1299" s="256" t="s">
        <v>7767</v>
      </c>
      <c r="C1299" s="256" t="s">
        <v>7768</v>
      </c>
      <c r="D1299" s="256" t="s">
        <v>3400</v>
      </c>
      <c r="E1299" s="433">
        <v>1704</v>
      </c>
      <c r="F1299" s="256" t="s">
        <v>4338</v>
      </c>
      <c r="G1299" s="256" t="s">
        <v>2732</v>
      </c>
      <c r="H1299" s="256" t="s">
        <v>2733</v>
      </c>
      <c r="I1299" s="256" t="s">
        <v>2853</v>
      </c>
    </row>
    <row r="1300" spans="1:9">
      <c r="A1300" s="256" t="s">
        <v>7769</v>
      </c>
      <c r="B1300" s="256" t="s">
        <v>7770</v>
      </c>
      <c r="C1300" s="256" t="s">
        <v>7771</v>
      </c>
      <c r="D1300" s="256" t="s">
        <v>3400</v>
      </c>
      <c r="E1300" s="433">
        <v>1704</v>
      </c>
      <c r="F1300" s="256" t="s">
        <v>7772</v>
      </c>
      <c r="G1300" s="256" t="s">
        <v>2732</v>
      </c>
      <c r="H1300" s="256" t="s">
        <v>2733</v>
      </c>
      <c r="I1300" s="256" t="s">
        <v>7773</v>
      </c>
    </row>
    <row r="1301" spans="1:9">
      <c r="A1301" s="256" t="s">
        <v>7774</v>
      </c>
      <c r="B1301" s="256" t="s">
        <v>7775</v>
      </c>
      <c r="C1301" s="256" t="s">
        <v>7776</v>
      </c>
      <c r="D1301" s="256" t="s">
        <v>3400</v>
      </c>
      <c r="E1301" s="433">
        <v>1704</v>
      </c>
      <c r="F1301" s="256" t="s">
        <v>3582</v>
      </c>
      <c r="G1301" s="256" t="s">
        <v>2732</v>
      </c>
      <c r="H1301" s="256" t="s">
        <v>2733</v>
      </c>
      <c r="I1301" s="256" t="s">
        <v>7777</v>
      </c>
    </row>
    <row r="1302" spans="1:9">
      <c r="A1302" s="256" t="s">
        <v>7778</v>
      </c>
      <c r="B1302" s="256" t="s">
        <v>7779</v>
      </c>
      <c r="C1302" s="256" t="s">
        <v>7780</v>
      </c>
      <c r="D1302" s="256" t="s">
        <v>91</v>
      </c>
      <c r="E1302" s="433">
        <v>85101</v>
      </c>
      <c r="F1302" s="256" t="s">
        <v>7781</v>
      </c>
      <c r="G1302" s="256" t="s">
        <v>2794</v>
      </c>
      <c r="H1302" s="256" t="s">
        <v>2725</v>
      </c>
      <c r="I1302" s="256" t="s">
        <v>2995</v>
      </c>
    </row>
    <row r="1303" spans="1:9">
      <c r="A1303" s="256" t="s">
        <v>7782</v>
      </c>
      <c r="B1303" s="256" t="s">
        <v>7783</v>
      </c>
      <c r="C1303" s="256" t="s">
        <v>7784</v>
      </c>
      <c r="D1303" s="256" t="s">
        <v>2778</v>
      </c>
      <c r="E1303" s="433">
        <v>96501</v>
      </c>
      <c r="F1303" s="256" t="s">
        <v>7785</v>
      </c>
      <c r="G1303" s="256" t="s">
        <v>2780</v>
      </c>
      <c r="H1303" s="256" t="s">
        <v>2781</v>
      </c>
      <c r="I1303" s="256" t="s">
        <v>7786</v>
      </c>
    </row>
    <row r="1304" spans="1:9">
      <c r="A1304" s="256" t="s">
        <v>7787</v>
      </c>
      <c r="B1304" s="256" t="s">
        <v>7783</v>
      </c>
      <c r="C1304" s="256" t="s">
        <v>7784</v>
      </c>
      <c r="D1304" s="256" t="s">
        <v>2778</v>
      </c>
      <c r="E1304" s="433">
        <v>96501</v>
      </c>
      <c r="F1304" s="256" t="s">
        <v>7785</v>
      </c>
      <c r="G1304" s="256" t="s">
        <v>2732</v>
      </c>
      <c r="H1304" s="256" t="s">
        <v>3196</v>
      </c>
      <c r="I1304" s="256" t="s">
        <v>7786</v>
      </c>
    </row>
    <row r="1305" spans="1:9">
      <c r="A1305" s="256" t="s">
        <v>7788</v>
      </c>
      <c r="B1305" s="256" t="s">
        <v>7789</v>
      </c>
      <c r="C1305" s="256" t="s">
        <v>7790</v>
      </c>
      <c r="D1305" s="256" t="s">
        <v>7791</v>
      </c>
      <c r="E1305" s="433">
        <v>97668</v>
      </c>
      <c r="F1305" s="256" t="s">
        <v>7792</v>
      </c>
      <c r="G1305" s="256" t="s">
        <v>2936</v>
      </c>
      <c r="H1305" s="256" t="s">
        <v>2937</v>
      </c>
      <c r="I1305" s="256" t="s">
        <v>7793</v>
      </c>
    </row>
    <row r="1306" spans="1:9">
      <c r="A1306" s="256" t="s">
        <v>7794</v>
      </c>
      <c r="B1306" s="256" t="s">
        <v>7795</v>
      </c>
      <c r="C1306" s="256" t="s">
        <v>7796</v>
      </c>
      <c r="D1306" s="256" t="s">
        <v>5014</v>
      </c>
      <c r="E1306" s="433">
        <v>94106</v>
      </c>
      <c r="F1306" s="256" t="s">
        <v>7797</v>
      </c>
      <c r="G1306" s="256" t="s">
        <v>2936</v>
      </c>
      <c r="H1306" s="256" t="s">
        <v>2937</v>
      </c>
      <c r="I1306" s="256" t="s">
        <v>7798</v>
      </c>
    </row>
    <row r="1307" spans="1:9">
      <c r="A1307" s="256" t="s">
        <v>7799</v>
      </c>
      <c r="B1307" s="256" t="s">
        <v>7800</v>
      </c>
      <c r="C1307" s="256" t="s">
        <v>7801</v>
      </c>
      <c r="D1307" s="256" t="s">
        <v>7802</v>
      </c>
      <c r="E1307" s="433">
        <v>1004</v>
      </c>
      <c r="F1307" s="256" t="s">
        <v>7803</v>
      </c>
      <c r="G1307" s="256" t="s">
        <v>2794</v>
      </c>
      <c r="H1307" s="256" t="s">
        <v>2762</v>
      </c>
      <c r="I1307" s="256" t="s">
        <v>7804</v>
      </c>
    </row>
    <row r="1308" spans="1:9">
      <c r="A1308" s="256" t="s">
        <v>7805</v>
      </c>
      <c r="B1308" s="256" t="s">
        <v>7806</v>
      </c>
      <c r="C1308" s="256" t="s">
        <v>7807</v>
      </c>
      <c r="D1308" s="256" t="s">
        <v>7808</v>
      </c>
      <c r="E1308" s="433">
        <v>91961</v>
      </c>
      <c r="F1308" s="256" t="s">
        <v>7809</v>
      </c>
      <c r="G1308" s="256" t="s">
        <v>2761</v>
      </c>
      <c r="H1308" s="256" t="s">
        <v>2762</v>
      </c>
      <c r="I1308" s="256" t="s">
        <v>7810</v>
      </c>
    </row>
    <row r="1309" spans="1:9">
      <c r="A1309" s="256" t="s">
        <v>7811</v>
      </c>
      <c r="B1309" s="256" t="s">
        <v>7812</v>
      </c>
      <c r="C1309" s="256" t="s">
        <v>7813</v>
      </c>
      <c r="D1309" s="256" t="s">
        <v>100</v>
      </c>
      <c r="E1309" s="433">
        <v>3601</v>
      </c>
      <c r="F1309" s="256" t="s">
        <v>7814</v>
      </c>
      <c r="G1309" s="256" t="s">
        <v>2732</v>
      </c>
      <c r="H1309" s="256" t="s">
        <v>2733</v>
      </c>
      <c r="I1309" s="256" t="s">
        <v>3383</v>
      </c>
    </row>
    <row r="1310" spans="1:9">
      <c r="A1310" s="256" t="s">
        <v>7815</v>
      </c>
      <c r="B1310" s="256" t="s">
        <v>7816</v>
      </c>
      <c r="C1310" s="256" t="s">
        <v>7817</v>
      </c>
      <c r="D1310" s="256" t="s">
        <v>91</v>
      </c>
      <c r="E1310" s="433">
        <v>84104</v>
      </c>
      <c r="F1310" s="256" t="s">
        <v>7818</v>
      </c>
      <c r="G1310" s="256" t="s">
        <v>2724</v>
      </c>
      <c r="H1310" s="256" t="s">
        <v>2762</v>
      </c>
      <c r="I1310" s="256" t="s">
        <v>3563</v>
      </c>
    </row>
    <row r="1311" spans="1:9">
      <c r="A1311" s="256" t="s">
        <v>7815</v>
      </c>
      <c r="B1311" s="256" t="s">
        <v>7816</v>
      </c>
      <c r="C1311" s="256" t="s">
        <v>7817</v>
      </c>
      <c r="D1311" s="256" t="s">
        <v>91</v>
      </c>
      <c r="E1311" s="433">
        <v>84104</v>
      </c>
      <c r="F1311" s="256" t="s">
        <v>7818</v>
      </c>
      <c r="G1311" s="256" t="s">
        <v>2761</v>
      </c>
      <c r="H1311" s="256" t="s">
        <v>2762</v>
      </c>
      <c r="I1311" s="256" t="s">
        <v>7819</v>
      </c>
    </row>
    <row r="1312" spans="1:9">
      <c r="A1312" s="256" t="s">
        <v>7815</v>
      </c>
      <c r="B1312" s="256" t="s">
        <v>7816</v>
      </c>
      <c r="C1312" s="256" t="s">
        <v>7817</v>
      </c>
      <c r="D1312" s="256" t="s">
        <v>91</v>
      </c>
      <c r="E1312" s="433">
        <v>84104</v>
      </c>
      <c r="F1312" s="256" t="s">
        <v>7818</v>
      </c>
      <c r="G1312" s="256" t="s">
        <v>2794</v>
      </c>
      <c r="H1312" s="256" t="s">
        <v>2762</v>
      </c>
      <c r="I1312" s="256" t="s">
        <v>7819</v>
      </c>
    </row>
    <row r="1313" spans="1:9">
      <c r="A1313" s="256" t="s">
        <v>7820</v>
      </c>
      <c r="B1313" s="256" t="s">
        <v>7821</v>
      </c>
      <c r="C1313" s="256" t="s">
        <v>7822</v>
      </c>
      <c r="D1313" s="256" t="s">
        <v>7823</v>
      </c>
      <c r="E1313" s="433">
        <v>4023</v>
      </c>
      <c r="F1313" s="256" t="s">
        <v>7824</v>
      </c>
      <c r="G1313" s="256" t="s">
        <v>2794</v>
      </c>
      <c r="H1313" s="256" t="s">
        <v>2725</v>
      </c>
      <c r="I1313" s="256" t="s">
        <v>2973</v>
      </c>
    </row>
    <row r="1314" spans="1:9">
      <c r="A1314" s="256" t="s">
        <v>7820</v>
      </c>
      <c r="B1314" s="256" t="s">
        <v>7821</v>
      </c>
      <c r="C1314" s="256" t="s">
        <v>7822</v>
      </c>
      <c r="D1314" s="256" t="s">
        <v>7823</v>
      </c>
      <c r="E1314" s="433">
        <v>4023</v>
      </c>
      <c r="F1314" s="256" t="s">
        <v>7824</v>
      </c>
      <c r="G1314" s="256" t="s">
        <v>2761</v>
      </c>
      <c r="H1314" s="256" t="s">
        <v>2725</v>
      </c>
      <c r="I1314" s="256" t="s">
        <v>4052</v>
      </c>
    </row>
    <row r="1315" spans="1:9">
      <c r="A1315" s="256" t="s">
        <v>7825</v>
      </c>
      <c r="B1315" s="256" t="s">
        <v>7826</v>
      </c>
      <c r="C1315" s="256" t="s">
        <v>7827</v>
      </c>
      <c r="D1315" s="256" t="s">
        <v>7828</v>
      </c>
      <c r="E1315" s="433">
        <v>4456</v>
      </c>
      <c r="F1315" s="256" t="s">
        <v>7829</v>
      </c>
      <c r="G1315" s="256" t="s">
        <v>2732</v>
      </c>
      <c r="H1315" s="256" t="s">
        <v>2733</v>
      </c>
      <c r="I1315" s="256" t="s">
        <v>7830</v>
      </c>
    </row>
    <row r="1316" spans="1:9">
      <c r="A1316" s="256" t="s">
        <v>7831</v>
      </c>
      <c r="B1316" s="256" t="s">
        <v>7832</v>
      </c>
      <c r="C1316" s="256" t="s">
        <v>7833</v>
      </c>
      <c r="D1316" s="256" t="s">
        <v>7834</v>
      </c>
      <c r="E1316" s="433">
        <v>2945</v>
      </c>
      <c r="F1316" s="256" t="s">
        <v>7835</v>
      </c>
      <c r="G1316" s="256" t="s">
        <v>2732</v>
      </c>
      <c r="H1316" s="256" t="s">
        <v>2733</v>
      </c>
      <c r="I1316" s="256" t="s">
        <v>7836</v>
      </c>
    </row>
    <row r="1317" spans="1:9">
      <c r="A1317" s="256" t="s">
        <v>7837</v>
      </c>
      <c r="B1317" s="256" t="s">
        <v>7838</v>
      </c>
      <c r="C1317" s="256" t="s">
        <v>7839</v>
      </c>
      <c r="D1317" s="256" t="s">
        <v>6217</v>
      </c>
      <c r="E1317" s="433">
        <v>97201</v>
      </c>
      <c r="F1317" s="256" t="s">
        <v>7840</v>
      </c>
      <c r="G1317" s="256" t="s">
        <v>2732</v>
      </c>
      <c r="H1317" s="256" t="s">
        <v>2733</v>
      </c>
      <c r="I1317" s="256" t="s">
        <v>5137</v>
      </c>
    </row>
    <row r="1318" spans="1:9">
      <c r="A1318" s="256" t="s">
        <v>7841</v>
      </c>
      <c r="B1318" s="256" t="s">
        <v>7842</v>
      </c>
      <c r="C1318" s="256" t="s">
        <v>7843</v>
      </c>
      <c r="D1318" s="256" t="s">
        <v>269</v>
      </c>
      <c r="E1318" s="433">
        <v>8501</v>
      </c>
      <c r="F1318" s="256" t="s">
        <v>7844</v>
      </c>
      <c r="G1318" s="256" t="s">
        <v>2936</v>
      </c>
      <c r="H1318" s="256" t="s">
        <v>2937</v>
      </c>
      <c r="I1318" s="256" t="s">
        <v>5942</v>
      </c>
    </row>
    <row r="1319" spans="1:9">
      <c r="A1319" s="256" t="s">
        <v>7845</v>
      </c>
      <c r="B1319" s="256" t="s">
        <v>7846</v>
      </c>
      <c r="C1319" s="256" t="s">
        <v>7847</v>
      </c>
      <c r="D1319" s="256" t="s">
        <v>269</v>
      </c>
      <c r="E1319" s="433">
        <v>8501</v>
      </c>
      <c r="F1319" s="256" t="s">
        <v>7844</v>
      </c>
      <c r="G1319" s="256" t="s">
        <v>2936</v>
      </c>
      <c r="H1319" s="256" t="s">
        <v>2937</v>
      </c>
      <c r="I1319" s="256" t="s">
        <v>7848</v>
      </c>
    </row>
    <row r="1320" spans="1:9">
      <c r="A1320" s="256" t="s">
        <v>7849</v>
      </c>
      <c r="B1320" s="256" t="s">
        <v>7850</v>
      </c>
      <c r="C1320" s="256" t="s">
        <v>7851</v>
      </c>
      <c r="D1320" s="256" t="s">
        <v>3327</v>
      </c>
      <c r="E1320" s="433">
        <v>3401</v>
      </c>
      <c r="F1320" s="256" t="s">
        <v>7852</v>
      </c>
      <c r="G1320" s="256" t="s">
        <v>2936</v>
      </c>
      <c r="H1320" s="256" t="s">
        <v>2937</v>
      </c>
      <c r="I1320" s="256" t="s">
        <v>6068</v>
      </c>
    </row>
    <row r="1321" spans="1:9">
      <c r="A1321" s="256" t="s">
        <v>7853</v>
      </c>
      <c r="B1321" s="256" t="s">
        <v>7854</v>
      </c>
      <c r="C1321" s="256" t="s">
        <v>7855</v>
      </c>
      <c r="D1321" s="256" t="s">
        <v>7856</v>
      </c>
      <c r="E1321" s="433">
        <v>1801</v>
      </c>
      <c r="F1321" s="256" t="s">
        <v>7857</v>
      </c>
      <c r="G1321" s="256" t="s">
        <v>2732</v>
      </c>
      <c r="H1321" s="256" t="s">
        <v>2733</v>
      </c>
      <c r="I1321" s="256" t="s">
        <v>7858</v>
      </c>
    </row>
    <row r="1322" spans="1:9">
      <c r="A1322" s="256" t="s">
        <v>7859</v>
      </c>
      <c r="B1322" s="256" t="s">
        <v>7860</v>
      </c>
      <c r="C1322" s="256" t="s">
        <v>7861</v>
      </c>
      <c r="D1322" s="256" t="s">
        <v>7862</v>
      </c>
      <c r="E1322" s="433">
        <v>97211</v>
      </c>
      <c r="F1322" s="256" t="s">
        <v>7863</v>
      </c>
      <c r="G1322" s="256" t="s">
        <v>2732</v>
      </c>
      <c r="H1322" s="256" t="s">
        <v>2733</v>
      </c>
      <c r="I1322" s="256" t="s">
        <v>7864</v>
      </c>
    </row>
    <row r="1323" spans="1:9">
      <c r="A1323" s="256" t="s">
        <v>7865</v>
      </c>
      <c r="B1323" s="256" t="s">
        <v>7866</v>
      </c>
      <c r="C1323" s="256" t="s">
        <v>7867</v>
      </c>
      <c r="D1323" s="256" t="s">
        <v>7868</v>
      </c>
      <c r="E1323" s="433">
        <v>4001</v>
      </c>
      <c r="F1323" s="256" t="s">
        <v>7869</v>
      </c>
      <c r="G1323" s="256" t="s">
        <v>2732</v>
      </c>
      <c r="H1323" s="256" t="s">
        <v>2733</v>
      </c>
      <c r="I1323" s="256" t="s">
        <v>7870</v>
      </c>
    </row>
    <row r="1324" spans="1:9">
      <c r="A1324" s="256" t="s">
        <v>7871</v>
      </c>
      <c r="B1324" s="256" t="s">
        <v>7872</v>
      </c>
      <c r="C1324" s="256" t="s">
        <v>7873</v>
      </c>
      <c r="D1324" s="256" t="s">
        <v>7874</v>
      </c>
      <c r="E1324" s="433">
        <v>97603</v>
      </c>
      <c r="F1324" s="256" t="s">
        <v>7874</v>
      </c>
      <c r="G1324" s="256" t="s">
        <v>2732</v>
      </c>
      <c r="H1324" s="256" t="s">
        <v>3196</v>
      </c>
      <c r="I1324" s="256" t="s">
        <v>7875</v>
      </c>
    </row>
    <row r="1325" spans="1:9">
      <c r="A1325" s="256" t="s">
        <v>7876</v>
      </c>
      <c r="B1325" s="256" t="s">
        <v>7872</v>
      </c>
      <c r="C1325" s="256" t="s">
        <v>7873</v>
      </c>
      <c r="D1325" s="256" t="s">
        <v>7874</v>
      </c>
      <c r="E1325" s="433">
        <v>97603</v>
      </c>
      <c r="F1325" s="256" t="s">
        <v>7874</v>
      </c>
      <c r="G1325" s="256" t="s">
        <v>2732</v>
      </c>
      <c r="H1325" s="256" t="s">
        <v>2733</v>
      </c>
      <c r="I1325" s="256" t="s">
        <v>7877</v>
      </c>
    </row>
    <row r="1326" spans="1:9">
      <c r="A1326" s="256" t="s">
        <v>7878</v>
      </c>
      <c r="B1326" s="256" t="s">
        <v>7879</v>
      </c>
      <c r="C1326" s="256" t="s">
        <v>7880</v>
      </c>
      <c r="D1326" s="256" t="s">
        <v>3111</v>
      </c>
      <c r="E1326" s="433">
        <v>4801</v>
      </c>
      <c r="F1326" s="256" t="s">
        <v>7881</v>
      </c>
      <c r="G1326" s="256" t="s">
        <v>2724</v>
      </c>
      <c r="H1326" s="256" t="s">
        <v>2835</v>
      </c>
      <c r="I1326" s="256" t="s">
        <v>7882</v>
      </c>
    </row>
    <row r="1327" spans="1:9">
      <c r="A1327" s="256" t="s">
        <v>7883</v>
      </c>
      <c r="C1327" s="256" t="s">
        <v>7884</v>
      </c>
      <c r="D1327" s="256" t="s">
        <v>6458</v>
      </c>
      <c r="E1327" s="256" t="s">
        <v>7885</v>
      </c>
      <c r="F1327" s="256" t="s">
        <v>7886</v>
      </c>
      <c r="G1327" s="256" t="s">
        <v>2732</v>
      </c>
      <c r="H1327" s="256" t="s">
        <v>2733</v>
      </c>
      <c r="I1327" s="256" t="s">
        <v>7887</v>
      </c>
    </row>
    <row r="1328" spans="1:9">
      <c r="A1328" s="256" t="s">
        <v>7888</v>
      </c>
      <c r="C1328" s="256" t="s">
        <v>7884</v>
      </c>
      <c r="D1328" s="256" t="s">
        <v>6458</v>
      </c>
      <c r="E1328" s="256" t="s">
        <v>7885</v>
      </c>
      <c r="F1328" s="256" t="s">
        <v>7886</v>
      </c>
      <c r="G1328" s="256" t="s">
        <v>2780</v>
      </c>
      <c r="H1328" s="256" t="s">
        <v>2847</v>
      </c>
      <c r="I1328" s="256" t="s">
        <v>7889</v>
      </c>
    </row>
    <row r="1329" spans="1:9">
      <c r="A1329" s="256" t="s">
        <v>7890</v>
      </c>
      <c r="B1329" s="256" t="s">
        <v>7891</v>
      </c>
      <c r="C1329" s="256" t="s">
        <v>7892</v>
      </c>
      <c r="D1329" s="256" t="s">
        <v>91</v>
      </c>
      <c r="E1329" s="433">
        <v>82101</v>
      </c>
      <c r="F1329" s="256" t="s">
        <v>7893</v>
      </c>
      <c r="G1329" s="256" t="s">
        <v>2732</v>
      </c>
      <c r="H1329" s="256" t="s">
        <v>2733</v>
      </c>
      <c r="I1329" s="256" t="s">
        <v>4042</v>
      </c>
    </row>
    <row r="1330" spans="1:9">
      <c r="A1330" s="256" t="s">
        <v>7894</v>
      </c>
      <c r="B1330" s="256" t="s">
        <v>7895</v>
      </c>
      <c r="C1330" s="256" t="s">
        <v>7896</v>
      </c>
      <c r="D1330" s="256" t="s">
        <v>3034</v>
      </c>
      <c r="E1330" s="433">
        <v>92001</v>
      </c>
      <c r="F1330" s="256" t="s">
        <v>7897</v>
      </c>
      <c r="G1330" s="256" t="s">
        <v>2761</v>
      </c>
      <c r="H1330" s="256" t="s">
        <v>2762</v>
      </c>
      <c r="I1330" s="256" t="s">
        <v>6354</v>
      </c>
    </row>
    <row r="1331" spans="1:9">
      <c r="A1331" s="256" t="s">
        <v>7898</v>
      </c>
      <c r="B1331" s="256" t="s">
        <v>7899</v>
      </c>
      <c r="C1331" s="256" t="s">
        <v>7900</v>
      </c>
      <c r="D1331" s="256" t="s">
        <v>3123</v>
      </c>
      <c r="E1331" s="433">
        <v>2955</v>
      </c>
      <c r="F1331" s="256" t="s">
        <v>7901</v>
      </c>
      <c r="G1331" s="256" t="s">
        <v>2936</v>
      </c>
      <c r="H1331" s="256" t="s">
        <v>2937</v>
      </c>
      <c r="I1331" s="256" t="s">
        <v>7902</v>
      </c>
    </row>
    <row r="1332" spans="1:9">
      <c r="A1332" s="256" t="s">
        <v>7903</v>
      </c>
      <c r="B1332" s="256" t="s">
        <v>7904</v>
      </c>
      <c r="C1332" s="256" t="s">
        <v>7905</v>
      </c>
      <c r="D1332" s="256" t="s">
        <v>7906</v>
      </c>
      <c r="E1332" s="433">
        <v>90023</v>
      </c>
      <c r="F1332" s="256" t="s">
        <v>7907</v>
      </c>
      <c r="G1332" s="256" t="s">
        <v>2824</v>
      </c>
      <c r="H1332" s="256" t="s">
        <v>2762</v>
      </c>
      <c r="I1332" s="256" t="s">
        <v>7908</v>
      </c>
    </row>
    <row r="1333" spans="1:9">
      <c r="A1333" s="256" t="s">
        <v>7909</v>
      </c>
      <c r="B1333" s="256" t="s">
        <v>7904</v>
      </c>
      <c r="C1333" s="256" t="s">
        <v>7905</v>
      </c>
      <c r="D1333" s="256" t="s">
        <v>7906</v>
      </c>
      <c r="E1333" s="433">
        <v>90023</v>
      </c>
      <c r="F1333" s="256" t="s">
        <v>7907</v>
      </c>
      <c r="G1333" s="256" t="s">
        <v>2824</v>
      </c>
      <c r="H1333" s="256" t="s">
        <v>2725</v>
      </c>
      <c r="I1333" s="256" t="s">
        <v>4115</v>
      </c>
    </row>
    <row r="1334" spans="1:9">
      <c r="A1334" s="256" t="s">
        <v>7910</v>
      </c>
      <c r="B1334" s="256" t="s">
        <v>7911</v>
      </c>
      <c r="C1334" s="256" t="s">
        <v>7912</v>
      </c>
      <c r="D1334" s="256" t="s">
        <v>540</v>
      </c>
      <c r="E1334" s="433">
        <v>7101</v>
      </c>
      <c r="F1334" s="256" t="s">
        <v>7913</v>
      </c>
      <c r="G1334" s="256" t="s">
        <v>2724</v>
      </c>
      <c r="H1334" s="256" t="s">
        <v>2835</v>
      </c>
      <c r="I1334" s="256" t="s">
        <v>7914</v>
      </c>
    </row>
    <row r="1335" spans="1:9">
      <c r="A1335" s="256" t="s">
        <v>7915</v>
      </c>
      <c r="B1335" s="256" t="s">
        <v>7916</v>
      </c>
      <c r="C1335" s="256" t="s">
        <v>7917</v>
      </c>
      <c r="D1335" s="256" t="s">
        <v>98</v>
      </c>
      <c r="E1335" s="433">
        <v>8001</v>
      </c>
      <c r="F1335" s="256" t="s">
        <v>7918</v>
      </c>
      <c r="G1335" s="256" t="s">
        <v>2732</v>
      </c>
      <c r="H1335" s="256" t="s">
        <v>2733</v>
      </c>
      <c r="I1335" s="256" t="s">
        <v>7919</v>
      </c>
    </row>
    <row r="1336" spans="1:9">
      <c r="A1336" s="256" t="s">
        <v>7920</v>
      </c>
      <c r="B1336" s="256" t="s">
        <v>7921</v>
      </c>
      <c r="C1336" s="256" t="s">
        <v>7922</v>
      </c>
      <c r="D1336" s="256" t="s">
        <v>500</v>
      </c>
      <c r="E1336" s="433">
        <v>93401</v>
      </c>
      <c r="F1336" s="256" t="s">
        <v>7923</v>
      </c>
      <c r="G1336" s="256" t="s">
        <v>2761</v>
      </c>
      <c r="H1336" s="256" t="s">
        <v>2812</v>
      </c>
      <c r="I1336" s="256" t="s">
        <v>7924</v>
      </c>
    </row>
    <row r="1337" spans="1:9">
      <c r="A1337" s="256" t="s">
        <v>7925</v>
      </c>
      <c r="B1337" s="256" t="s">
        <v>7926</v>
      </c>
      <c r="C1337" s="256" t="s">
        <v>7927</v>
      </c>
      <c r="D1337" s="256" t="s">
        <v>97</v>
      </c>
      <c r="E1337" s="433">
        <v>4262</v>
      </c>
      <c r="F1337" s="256" t="s">
        <v>7928</v>
      </c>
      <c r="G1337" s="256" t="s">
        <v>2732</v>
      </c>
      <c r="H1337" s="256" t="s">
        <v>2733</v>
      </c>
      <c r="I1337" s="256" t="s">
        <v>7075</v>
      </c>
    </row>
    <row r="1338" spans="1:9">
      <c r="A1338" s="256" t="s">
        <v>7929</v>
      </c>
      <c r="B1338" s="256" t="s">
        <v>7930</v>
      </c>
      <c r="C1338" s="256" t="s">
        <v>7931</v>
      </c>
      <c r="D1338" s="256" t="s">
        <v>7932</v>
      </c>
      <c r="E1338" s="433">
        <v>90633</v>
      </c>
      <c r="F1338" s="256" t="s">
        <v>7933</v>
      </c>
      <c r="G1338" s="256" t="s">
        <v>2724</v>
      </c>
      <c r="H1338" s="256" t="s">
        <v>2835</v>
      </c>
      <c r="I1338" s="256" t="s">
        <v>7934</v>
      </c>
    </row>
    <row r="1339" spans="1:9">
      <c r="A1339" s="256" t="s">
        <v>7935</v>
      </c>
      <c r="B1339" s="256" t="s">
        <v>7936</v>
      </c>
      <c r="C1339" s="256" t="s">
        <v>7937</v>
      </c>
      <c r="D1339" s="256" t="s">
        <v>7938</v>
      </c>
      <c r="E1339" s="433">
        <v>94632</v>
      </c>
      <c r="F1339" s="256" t="s">
        <v>7939</v>
      </c>
      <c r="G1339" s="256" t="s">
        <v>2761</v>
      </c>
      <c r="H1339" s="256" t="s">
        <v>2812</v>
      </c>
      <c r="I1339" s="256" t="s">
        <v>7940</v>
      </c>
    </row>
    <row r="1340" spans="1:9">
      <c r="A1340" s="256" t="s">
        <v>7935</v>
      </c>
      <c r="B1340" s="256" t="s">
        <v>7936</v>
      </c>
      <c r="C1340" s="256" t="s">
        <v>7937</v>
      </c>
      <c r="D1340" s="256" t="s">
        <v>7938</v>
      </c>
      <c r="E1340" s="433">
        <v>94632</v>
      </c>
      <c r="F1340" s="256" t="s">
        <v>7939</v>
      </c>
      <c r="G1340" s="256" t="s">
        <v>2724</v>
      </c>
      <c r="H1340" s="256" t="s">
        <v>2812</v>
      </c>
      <c r="I1340" s="256" t="s">
        <v>7941</v>
      </c>
    </row>
    <row r="1341" spans="1:9">
      <c r="A1341" s="256" t="s">
        <v>7942</v>
      </c>
      <c r="B1341" s="256" t="s">
        <v>7943</v>
      </c>
      <c r="C1341" s="256" t="s">
        <v>7944</v>
      </c>
      <c r="D1341" s="256" t="s">
        <v>2730</v>
      </c>
      <c r="E1341" s="433">
        <v>82103</v>
      </c>
      <c r="F1341" s="256" t="s">
        <v>3557</v>
      </c>
      <c r="G1341" s="256" t="s">
        <v>2936</v>
      </c>
      <c r="H1341" s="256" t="s">
        <v>2937</v>
      </c>
      <c r="I1341" s="256" t="s">
        <v>6937</v>
      </c>
    </row>
    <row r="1342" spans="1:9">
      <c r="A1342" s="256" t="s">
        <v>7945</v>
      </c>
      <c r="B1342" s="256" t="s">
        <v>7946</v>
      </c>
      <c r="C1342" s="256" t="s">
        <v>7947</v>
      </c>
      <c r="D1342" s="256" t="s">
        <v>2870</v>
      </c>
      <c r="E1342" s="433">
        <v>84102</v>
      </c>
      <c r="F1342" s="256" t="s">
        <v>7948</v>
      </c>
      <c r="G1342" s="256" t="s">
        <v>2732</v>
      </c>
      <c r="H1342" s="256" t="s">
        <v>2733</v>
      </c>
      <c r="I1342" s="256" t="s">
        <v>3007</v>
      </c>
    </row>
    <row r="1343" spans="1:9">
      <c r="A1343" s="256" t="s">
        <v>7949</v>
      </c>
      <c r="B1343" s="256" t="s">
        <v>7950</v>
      </c>
      <c r="C1343" s="256" t="s">
        <v>7951</v>
      </c>
      <c r="D1343" s="256" t="s">
        <v>91</v>
      </c>
      <c r="E1343" s="433">
        <v>81108</v>
      </c>
      <c r="F1343" s="256" t="s">
        <v>7952</v>
      </c>
      <c r="G1343" s="256" t="s">
        <v>2732</v>
      </c>
      <c r="H1343" s="256" t="s">
        <v>2733</v>
      </c>
      <c r="I1343" s="256" t="s">
        <v>7953</v>
      </c>
    </row>
    <row r="1344" spans="1:9">
      <c r="A1344" s="256" t="s">
        <v>7954</v>
      </c>
      <c r="B1344" s="256" t="s">
        <v>7955</v>
      </c>
      <c r="C1344" s="256" t="s">
        <v>7956</v>
      </c>
      <c r="D1344" s="256" t="s">
        <v>2982</v>
      </c>
      <c r="E1344" s="433">
        <v>81101</v>
      </c>
      <c r="F1344" s="256" t="s">
        <v>5214</v>
      </c>
      <c r="G1344" s="256" t="s">
        <v>2732</v>
      </c>
      <c r="H1344" s="256" t="s">
        <v>2733</v>
      </c>
      <c r="I1344" s="256" t="s">
        <v>7957</v>
      </c>
    </row>
    <row r="1345" spans="1:9">
      <c r="A1345" s="256" t="s">
        <v>7958</v>
      </c>
      <c r="B1345" s="256" t="s">
        <v>7959</v>
      </c>
      <c r="C1345" s="256" t="s">
        <v>7960</v>
      </c>
      <c r="D1345" s="256" t="s">
        <v>2982</v>
      </c>
      <c r="E1345" s="433">
        <v>81101</v>
      </c>
      <c r="F1345" s="256" t="s">
        <v>5214</v>
      </c>
      <c r="G1345" s="256" t="s">
        <v>2732</v>
      </c>
      <c r="H1345" s="256" t="s">
        <v>2733</v>
      </c>
      <c r="I1345" s="256" t="s">
        <v>6041</v>
      </c>
    </row>
    <row r="1346" spans="1:9">
      <c r="A1346" s="256" t="s">
        <v>7961</v>
      </c>
      <c r="B1346" s="256" t="s">
        <v>7962</v>
      </c>
      <c r="C1346" s="256" t="s">
        <v>7963</v>
      </c>
      <c r="D1346" s="256" t="s">
        <v>2982</v>
      </c>
      <c r="E1346" s="433">
        <v>81101</v>
      </c>
      <c r="F1346" s="256" t="s">
        <v>5214</v>
      </c>
      <c r="G1346" s="256" t="s">
        <v>2732</v>
      </c>
      <c r="H1346" s="256" t="s">
        <v>2733</v>
      </c>
      <c r="I1346" s="256" t="s">
        <v>7964</v>
      </c>
    </row>
    <row r="1347" spans="1:9">
      <c r="A1347" s="256" t="s">
        <v>7965</v>
      </c>
      <c r="B1347" s="256" t="s">
        <v>7966</v>
      </c>
      <c r="C1347" s="256" t="s">
        <v>7967</v>
      </c>
      <c r="D1347" s="256" t="s">
        <v>4136</v>
      </c>
      <c r="E1347" s="433">
        <v>97701</v>
      </c>
      <c r="F1347" s="256" t="s">
        <v>7968</v>
      </c>
      <c r="G1347" s="256" t="s">
        <v>2824</v>
      </c>
      <c r="H1347" s="256" t="s">
        <v>2725</v>
      </c>
      <c r="I1347" s="256" t="s">
        <v>7969</v>
      </c>
    </row>
    <row r="1348" spans="1:9">
      <c r="A1348" s="256" t="s">
        <v>7970</v>
      </c>
      <c r="B1348" s="256" t="s">
        <v>7966</v>
      </c>
      <c r="C1348" s="256" t="s">
        <v>7967</v>
      </c>
      <c r="D1348" s="256" t="s">
        <v>4136</v>
      </c>
      <c r="E1348" s="433">
        <v>97701</v>
      </c>
      <c r="F1348" s="256" t="s">
        <v>7968</v>
      </c>
      <c r="G1348" s="256" t="s">
        <v>2824</v>
      </c>
      <c r="H1348" s="256" t="s">
        <v>2994</v>
      </c>
      <c r="I1348" s="256" t="s">
        <v>7969</v>
      </c>
    </row>
    <row r="1349" spans="1:9">
      <c r="A1349" s="256" t="s">
        <v>7971</v>
      </c>
      <c r="C1349" s="256" t="s">
        <v>7972</v>
      </c>
      <c r="D1349" s="256" t="s">
        <v>7973</v>
      </c>
      <c r="E1349" s="433">
        <v>5993</v>
      </c>
      <c r="F1349" s="256" t="s">
        <v>483</v>
      </c>
      <c r="G1349" s="256" t="s">
        <v>2732</v>
      </c>
      <c r="H1349" s="256" t="s">
        <v>2733</v>
      </c>
      <c r="I1349" s="256" t="s">
        <v>7974</v>
      </c>
    </row>
    <row r="1350" spans="1:9">
      <c r="A1350" s="256" t="s">
        <v>7975</v>
      </c>
      <c r="B1350" s="256" t="s">
        <v>7976</v>
      </c>
      <c r="C1350" s="256" t="s">
        <v>7977</v>
      </c>
      <c r="D1350" s="256" t="s">
        <v>2982</v>
      </c>
      <c r="E1350" s="433">
        <v>81109</v>
      </c>
      <c r="F1350" s="256" t="s">
        <v>3271</v>
      </c>
      <c r="G1350" s="256" t="s">
        <v>2824</v>
      </c>
      <c r="H1350" s="256" t="s">
        <v>2725</v>
      </c>
      <c r="I1350" s="256" t="s">
        <v>3844</v>
      </c>
    </row>
    <row r="1351" spans="1:9">
      <c r="A1351" s="256" t="s">
        <v>7978</v>
      </c>
      <c r="B1351" s="256" t="s">
        <v>7976</v>
      </c>
      <c r="C1351" s="256" t="s">
        <v>7977</v>
      </c>
      <c r="D1351" s="256" t="s">
        <v>2982</v>
      </c>
      <c r="E1351" s="433">
        <v>81109</v>
      </c>
      <c r="F1351" s="256" t="s">
        <v>3271</v>
      </c>
      <c r="G1351" s="256" t="s">
        <v>2824</v>
      </c>
      <c r="H1351" s="256" t="s">
        <v>2762</v>
      </c>
      <c r="I1351" s="256" t="s">
        <v>5123</v>
      </c>
    </row>
    <row r="1352" spans="1:9">
      <c r="A1352" s="256" t="s">
        <v>7979</v>
      </c>
      <c r="B1352" s="256" t="s">
        <v>7976</v>
      </c>
      <c r="C1352" s="256" t="s">
        <v>7977</v>
      </c>
      <c r="D1352" s="256" t="s">
        <v>2982</v>
      </c>
      <c r="E1352" s="433">
        <v>81109</v>
      </c>
      <c r="F1352" s="256" t="s">
        <v>3271</v>
      </c>
      <c r="G1352" s="256" t="s">
        <v>2824</v>
      </c>
      <c r="H1352" s="256" t="s">
        <v>2994</v>
      </c>
      <c r="I1352" s="256" t="s">
        <v>3862</v>
      </c>
    </row>
    <row r="1353" spans="1:9">
      <c r="A1353" s="256" t="s">
        <v>7980</v>
      </c>
      <c r="B1353" s="256" t="s">
        <v>7981</v>
      </c>
      <c r="C1353" s="256" t="s">
        <v>7982</v>
      </c>
      <c r="D1353" s="256" t="s">
        <v>571</v>
      </c>
      <c r="E1353" s="433">
        <v>90501</v>
      </c>
      <c r="F1353" s="256" t="s">
        <v>7983</v>
      </c>
      <c r="G1353" s="256" t="s">
        <v>2732</v>
      </c>
      <c r="H1353" s="256" t="s">
        <v>2733</v>
      </c>
      <c r="I1353" s="256" t="s">
        <v>5770</v>
      </c>
    </row>
    <row r="1354" spans="1:9">
      <c r="A1354" s="256" t="s">
        <v>7984</v>
      </c>
      <c r="B1354" s="256" t="s">
        <v>7985</v>
      </c>
      <c r="C1354" s="256" t="s">
        <v>7986</v>
      </c>
      <c r="D1354" s="256" t="s">
        <v>101</v>
      </c>
      <c r="E1354" s="433">
        <v>97401</v>
      </c>
      <c r="F1354" s="256" t="s">
        <v>6435</v>
      </c>
      <c r="G1354" s="256" t="s">
        <v>2732</v>
      </c>
      <c r="H1354" s="256" t="s">
        <v>2733</v>
      </c>
      <c r="I1354" s="256" t="s">
        <v>7129</v>
      </c>
    </row>
    <row r="1355" spans="1:9">
      <c r="A1355" s="256" t="s">
        <v>7987</v>
      </c>
      <c r="B1355" s="256" t="s">
        <v>7988</v>
      </c>
      <c r="C1355" s="256" t="s">
        <v>7989</v>
      </c>
      <c r="D1355" s="256" t="s">
        <v>101</v>
      </c>
      <c r="E1355" s="433">
        <v>97401</v>
      </c>
      <c r="F1355" s="256" t="s">
        <v>6435</v>
      </c>
      <c r="G1355" s="256" t="s">
        <v>2732</v>
      </c>
      <c r="H1355" s="256" t="s">
        <v>2733</v>
      </c>
      <c r="I1355" s="256" t="s">
        <v>7129</v>
      </c>
    </row>
    <row r="1356" spans="1:9">
      <c r="A1356" s="256" t="s">
        <v>7990</v>
      </c>
      <c r="B1356" s="256" t="s">
        <v>7991</v>
      </c>
      <c r="C1356" s="256" t="s">
        <v>7992</v>
      </c>
      <c r="D1356" s="256" t="s">
        <v>101</v>
      </c>
      <c r="E1356" s="433">
        <v>97401</v>
      </c>
      <c r="F1356" s="256" t="s">
        <v>6435</v>
      </c>
      <c r="G1356" s="256" t="s">
        <v>2732</v>
      </c>
      <c r="H1356" s="256" t="s">
        <v>2733</v>
      </c>
      <c r="I1356" s="256" t="s">
        <v>7129</v>
      </c>
    </row>
    <row r="1357" spans="1:9">
      <c r="A1357" s="256" t="s">
        <v>7993</v>
      </c>
      <c r="B1357" s="256" t="s">
        <v>7994</v>
      </c>
      <c r="C1357" s="256" t="s">
        <v>7995</v>
      </c>
      <c r="D1357" s="256" t="s">
        <v>101</v>
      </c>
      <c r="E1357" s="433">
        <v>97401</v>
      </c>
      <c r="F1357" s="256" t="s">
        <v>6435</v>
      </c>
      <c r="G1357" s="256" t="s">
        <v>2732</v>
      </c>
      <c r="H1357" s="256" t="s">
        <v>2733</v>
      </c>
      <c r="I1357" s="256" t="s">
        <v>7129</v>
      </c>
    </row>
    <row r="1358" spans="1:9">
      <c r="A1358" s="256" t="s">
        <v>7996</v>
      </c>
      <c r="B1358" s="256" t="s">
        <v>7997</v>
      </c>
      <c r="C1358" s="256" t="s">
        <v>7998</v>
      </c>
      <c r="D1358" s="256" t="s">
        <v>101</v>
      </c>
      <c r="E1358" s="433">
        <v>97401</v>
      </c>
      <c r="F1358" s="256" t="s">
        <v>6435</v>
      </c>
      <c r="G1358" s="256" t="s">
        <v>2732</v>
      </c>
      <c r="H1358" s="256" t="s">
        <v>2733</v>
      </c>
      <c r="I1358" s="256" t="s">
        <v>7129</v>
      </c>
    </row>
    <row r="1359" spans="1:9">
      <c r="A1359" s="256" t="s">
        <v>7999</v>
      </c>
      <c r="B1359" s="256" t="s">
        <v>8000</v>
      </c>
      <c r="C1359" s="256" t="s">
        <v>8001</v>
      </c>
      <c r="D1359" s="256" t="s">
        <v>93</v>
      </c>
      <c r="E1359" s="433">
        <v>1001</v>
      </c>
      <c r="F1359" s="256" t="s">
        <v>7477</v>
      </c>
      <c r="G1359" s="256" t="s">
        <v>2732</v>
      </c>
      <c r="H1359" s="256" t="s">
        <v>2733</v>
      </c>
      <c r="I1359" s="256" t="s">
        <v>8002</v>
      </c>
    </row>
    <row r="1360" spans="1:9">
      <c r="A1360" s="256" t="s">
        <v>8003</v>
      </c>
      <c r="B1360" s="256" t="s">
        <v>8004</v>
      </c>
      <c r="C1360" s="256" t="s">
        <v>8005</v>
      </c>
      <c r="D1360" s="256" t="s">
        <v>4491</v>
      </c>
      <c r="E1360" s="433">
        <v>4001</v>
      </c>
      <c r="F1360" s="256" t="s">
        <v>4635</v>
      </c>
      <c r="G1360" s="256" t="s">
        <v>2732</v>
      </c>
      <c r="H1360" s="256" t="s">
        <v>2733</v>
      </c>
      <c r="I1360" s="256" t="s">
        <v>6440</v>
      </c>
    </row>
    <row r="1361" spans="1:9">
      <c r="A1361" s="256" t="s">
        <v>8006</v>
      </c>
      <c r="B1361" s="256" t="s">
        <v>8007</v>
      </c>
      <c r="C1361" s="256" t="s">
        <v>8008</v>
      </c>
      <c r="D1361" s="256" t="s">
        <v>3308</v>
      </c>
      <c r="E1361" s="433">
        <v>90901</v>
      </c>
      <c r="F1361" s="256" t="s">
        <v>8009</v>
      </c>
      <c r="G1361" s="256" t="s">
        <v>2732</v>
      </c>
      <c r="H1361" s="256" t="s">
        <v>2733</v>
      </c>
      <c r="I1361" s="256" t="s">
        <v>8010</v>
      </c>
    </row>
    <row r="1362" spans="1:9">
      <c r="A1362" s="256" t="s">
        <v>8011</v>
      </c>
      <c r="B1362" s="256" t="s">
        <v>8012</v>
      </c>
      <c r="C1362" s="256" t="s">
        <v>8013</v>
      </c>
      <c r="D1362" s="256" t="s">
        <v>101</v>
      </c>
      <c r="E1362" s="433">
        <v>97401</v>
      </c>
      <c r="F1362" s="256" t="s">
        <v>6435</v>
      </c>
      <c r="G1362" s="256" t="s">
        <v>2732</v>
      </c>
      <c r="H1362" s="256" t="s">
        <v>2733</v>
      </c>
      <c r="I1362" s="256" t="s">
        <v>8014</v>
      </c>
    </row>
    <row r="1363" spans="1:9">
      <c r="A1363" s="256" t="s">
        <v>8015</v>
      </c>
      <c r="B1363" s="256" t="s">
        <v>8016</v>
      </c>
      <c r="C1363" s="256" t="s">
        <v>8017</v>
      </c>
      <c r="D1363" s="256" t="s">
        <v>101</v>
      </c>
      <c r="E1363" s="433">
        <v>97401</v>
      </c>
      <c r="F1363" s="256" t="s">
        <v>6435</v>
      </c>
      <c r="G1363" s="256" t="s">
        <v>2732</v>
      </c>
      <c r="H1363" s="256" t="s">
        <v>2733</v>
      </c>
      <c r="I1363" s="256" t="s">
        <v>8014</v>
      </c>
    </row>
    <row r="1364" spans="1:9">
      <c r="A1364" s="256" t="s">
        <v>8018</v>
      </c>
      <c r="B1364" s="256" t="s">
        <v>8019</v>
      </c>
      <c r="C1364" s="256" t="s">
        <v>8020</v>
      </c>
      <c r="D1364" s="256" t="s">
        <v>5199</v>
      </c>
      <c r="E1364" s="433">
        <v>83102</v>
      </c>
      <c r="F1364" s="256" t="s">
        <v>6430</v>
      </c>
      <c r="G1364" s="256" t="s">
        <v>2732</v>
      </c>
      <c r="H1364" s="256" t="s">
        <v>2733</v>
      </c>
      <c r="I1364" s="256" t="s">
        <v>6431</v>
      </c>
    </row>
    <row r="1365" spans="1:9">
      <c r="A1365" s="256" t="s">
        <v>8021</v>
      </c>
      <c r="B1365" s="256" t="s">
        <v>8022</v>
      </c>
      <c r="C1365" s="256" t="s">
        <v>8023</v>
      </c>
      <c r="D1365" s="256" t="s">
        <v>91</v>
      </c>
      <c r="E1365" s="433">
        <v>85101</v>
      </c>
      <c r="F1365" s="256" t="s">
        <v>3189</v>
      </c>
      <c r="G1365" s="256" t="s">
        <v>2732</v>
      </c>
      <c r="H1365" s="256" t="s">
        <v>2733</v>
      </c>
      <c r="I1365" s="256" t="s">
        <v>2978</v>
      </c>
    </row>
    <row r="1366" spans="1:9">
      <c r="A1366" s="256" t="s">
        <v>8024</v>
      </c>
      <c r="B1366" s="256" t="s">
        <v>8025</v>
      </c>
      <c r="C1366" s="256" t="s">
        <v>8026</v>
      </c>
      <c r="D1366" s="256" t="s">
        <v>3308</v>
      </c>
      <c r="E1366" s="433">
        <v>90901</v>
      </c>
      <c r="F1366" s="256" t="s">
        <v>8009</v>
      </c>
      <c r="G1366" s="256" t="s">
        <v>2732</v>
      </c>
      <c r="H1366" s="256" t="s">
        <v>2733</v>
      </c>
      <c r="I1366" s="256" t="s">
        <v>8010</v>
      </c>
    </row>
    <row r="1367" spans="1:9">
      <c r="A1367" s="256" t="s">
        <v>8027</v>
      </c>
      <c r="B1367" s="256" t="s">
        <v>8028</v>
      </c>
      <c r="C1367" s="256" t="s">
        <v>8029</v>
      </c>
      <c r="D1367" s="256" t="s">
        <v>5199</v>
      </c>
      <c r="E1367" s="433">
        <v>83102</v>
      </c>
      <c r="F1367" s="256" t="s">
        <v>6430</v>
      </c>
      <c r="G1367" s="256" t="s">
        <v>2732</v>
      </c>
      <c r="H1367" s="256" t="s">
        <v>2733</v>
      </c>
      <c r="I1367" s="256" t="s">
        <v>6440</v>
      </c>
    </row>
    <row r="1368" spans="1:9">
      <c r="A1368" s="256" t="s">
        <v>8030</v>
      </c>
      <c r="B1368" s="256" t="s">
        <v>8031</v>
      </c>
      <c r="C1368" s="256" t="s">
        <v>8032</v>
      </c>
      <c r="D1368" s="256" t="s">
        <v>1298</v>
      </c>
      <c r="E1368" s="433">
        <v>90301</v>
      </c>
      <c r="F1368" s="256" t="s">
        <v>8033</v>
      </c>
      <c r="G1368" s="256" t="s">
        <v>2732</v>
      </c>
      <c r="H1368" s="256" t="s">
        <v>2733</v>
      </c>
      <c r="I1368" s="256" t="s">
        <v>8034</v>
      </c>
    </row>
    <row r="1369" spans="1:9">
      <c r="A1369" s="256" t="s">
        <v>8035</v>
      </c>
      <c r="B1369" s="256" t="s">
        <v>8036</v>
      </c>
      <c r="C1369" s="256" t="s">
        <v>8037</v>
      </c>
      <c r="D1369" s="256" t="s">
        <v>1298</v>
      </c>
      <c r="E1369" s="433">
        <v>90301</v>
      </c>
      <c r="F1369" s="256" t="s">
        <v>8033</v>
      </c>
      <c r="G1369" s="256" t="s">
        <v>2732</v>
      </c>
      <c r="H1369" s="256" t="s">
        <v>2733</v>
      </c>
      <c r="I1369" s="256" t="s">
        <v>8034</v>
      </c>
    </row>
    <row r="1370" spans="1:9">
      <c r="A1370" s="256" t="s">
        <v>8038</v>
      </c>
      <c r="B1370" s="256" t="s">
        <v>8039</v>
      </c>
      <c r="C1370" s="256" t="s">
        <v>8040</v>
      </c>
      <c r="D1370" s="256" t="s">
        <v>5625</v>
      </c>
      <c r="E1370" s="433">
        <v>4016</v>
      </c>
      <c r="F1370" s="256" t="s">
        <v>8041</v>
      </c>
      <c r="G1370" s="256" t="s">
        <v>2732</v>
      </c>
      <c r="H1370" s="256" t="s">
        <v>2733</v>
      </c>
      <c r="I1370" s="256" t="s">
        <v>8042</v>
      </c>
    </row>
    <row r="1371" spans="1:9">
      <c r="A1371" s="256" t="s">
        <v>8043</v>
      </c>
      <c r="B1371" s="256" t="s">
        <v>8044</v>
      </c>
      <c r="C1371" s="256" t="s">
        <v>8045</v>
      </c>
      <c r="D1371" s="256" t="s">
        <v>2966</v>
      </c>
      <c r="E1371" s="433">
        <v>1401</v>
      </c>
      <c r="F1371" s="256" t="s">
        <v>2967</v>
      </c>
      <c r="G1371" s="256" t="s">
        <v>2732</v>
      </c>
      <c r="H1371" s="256" t="s">
        <v>2733</v>
      </c>
      <c r="I1371" s="256" t="s">
        <v>4334</v>
      </c>
    </row>
    <row r="1372" spans="1:9">
      <c r="A1372" s="256" t="s">
        <v>8046</v>
      </c>
      <c r="B1372" s="256" t="s">
        <v>8047</v>
      </c>
      <c r="C1372" s="256" t="s">
        <v>8048</v>
      </c>
      <c r="D1372" s="256" t="s">
        <v>2966</v>
      </c>
      <c r="E1372" s="433">
        <v>1401</v>
      </c>
      <c r="F1372" s="256" t="s">
        <v>2967</v>
      </c>
      <c r="G1372" s="256" t="s">
        <v>2732</v>
      </c>
      <c r="H1372" s="256" t="s">
        <v>2733</v>
      </c>
      <c r="I1372" s="256" t="s">
        <v>4334</v>
      </c>
    </row>
    <row r="1373" spans="1:9">
      <c r="A1373" s="256" t="s">
        <v>8049</v>
      </c>
      <c r="B1373" s="256" t="s">
        <v>8050</v>
      </c>
      <c r="C1373" s="256" t="s">
        <v>8051</v>
      </c>
      <c r="D1373" s="256" t="s">
        <v>91</v>
      </c>
      <c r="E1373" s="433">
        <v>81102</v>
      </c>
      <c r="F1373" s="256" t="s">
        <v>5355</v>
      </c>
      <c r="G1373" s="256" t="s">
        <v>2732</v>
      </c>
      <c r="H1373" s="256" t="s">
        <v>2733</v>
      </c>
      <c r="I1373" s="256" t="s">
        <v>8052</v>
      </c>
    </row>
    <row r="1374" spans="1:9">
      <c r="A1374" s="256" t="s">
        <v>8053</v>
      </c>
      <c r="B1374" s="256" t="s">
        <v>8054</v>
      </c>
      <c r="C1374" s="256" t="s">
        <v>8055</v>
      </c>
      <c r="D1374" s="256" t="s">
        <v>5625</v>
      </c>
      <c r="E1374" s="433">
        <v>4016</v>
      </c>
      <c r="F1374" s="256" t="s">
        <v>8041</v>
      </c>
      <c r="G1374" s="256" t="s">
        <v>2732</v>
      </c>
      <c r="H1374" s="256" t="s">
        <v>2733</v>
      </c>
      <c r="I1374" s="256" t="s">
        <v>8056</v>
      </c>
    </row>
    <row r="1375" spans="1:9">
      <c r="A1375" s="256" t="s">
        <v>8057</v>
      </c>
      <c r="B1375" s="256" t="s">
        <v>8058</v>
      </c>
      <c r="C1375" s="256" t="s">
        <v>8059</v>
      </c>
      <c r="D1375" s="256" t="s">
        <v>97</v>
      </c>
      <c r="E1375" s="433">
        <v>4001</v>
      </c>
      <c r="F1375" s="256" t="s">
        <v>8060</v>
      </c>
      <c r="G1375" s="256" t="s">
        <v>2732</v>
      </c>
      <c r="H1375" s="256" t="s">
        <v>2733</v>
      </c>
      <c r="I1375" s="256" t="s">
        <v>3898</v>
      </c>
    </row>
    <row r="1376" spans="1:9">
      <c r="A1376" s="256" t="s">
        <v>8061</v>
      </c>
      <c r="B1376" s="256" t="s">
        <v>8062</v>
      </c>
      <c r="C1376" s="256" t="s">
        <v>8063</v>
      </c>
      <c r="D1376" s="256" t="s">
        <v>97</v>
      </c>
      <c r="E1376" s="433">
        <v>4001</v>
      </c>
      <c r="F1376" s="256" t="s">
        <v>8060</v>
      </c>
      <c r="G1376" s="256" t="s">
        <v>2732</v>
      </c>
      <c r="H1376" s="256" t="s">
        <v>2733</v>
      </c>
      <c r="I1376" s="256" t="s">
        <v>3898</v>
      </c>
    </row>
    <row r="1377" spans="1:9">
      <c r="A1377" s="256" t="s">
        <v>8064</v>
      </c>
      <c r="B1377" s="256" t="s">
        <v>8065</v>
      </c>
      <c r="C1377" s="256" t="s">
        <v>8066</v>
      </c>
      <c r="D1377" s="256" t="s">
        <v>5625</v>
      </c>
      <c r="E1377" s="433">
        <v>4016</v>
      </c>
      <c r="F1377" s="256" t="s">
        <v>8041</v>
      </c>
      <c r="G1377" s="256" t="s">
        <v>2732</v>
      </c>
      <c r="H1377" s="256" t="s">
        <v>2733</v>
      </c>
      <c r="I1377" s="256" t="s">
        <v>8056</v>
      </c>
    </row>
    <row r="1378" spans="1:9">
      <c r="A1378" s="256" t="s">
        <v>8067</v>
      </c>
      <c r="B1378" s="256" t="s">
        <v>8068</v>
      </c>
      <c r="C1378" s="256" t="s">
        <v>8069</v>
      </c>
      <c r="D1378" s="256" t="s">
        <v>97</v>
      </c>
      <c r="E1378" s="433">
        <v>4001</v>
      </c>
      <c r="F1378" s="256" t="s">
        <v>8070</v>
      </c>
      <c r="G1378" s="256" t="s">
        <v>2732</v>
      </c>
      <c r="H1378" s="256" t="s">
        <v>2733</v>
      </c>
      <c r="I1378" s="256" t="s">
        <v>8056</v>
      </c>
    </row>
    <row r="1379" spans="1:9">
      <c r="A1379" s="256" t="s">
        <v>8071</v>
      </c>
      <c r="B1379" s="256" t="s">
        <v>8072</v>
      </c>
      <c r="C1379" s="256" t="s">
        <v>8073</v>
      </c>
      <c r="D1379" s="256" t="s">
        <v>2982</v>
      </c>
      <c r="E1379" s="433">
        <v>81102</v>
      </c>
      <c r="F1379" s="256" t="s">
        <v>8074</v>
      </c>
      <c r="G1379" s="256" t="s">
        <v>2732</v>
      </c>
      <c r="H1379" s="256" t="s">
        <v>2733</v>
      </c>
      <c r="I1379" s="256" t="s">
        <v>8075</v>
      </c>
    </row>
    <row r="1380" spans="1:9">
      <c r="A1380" s="256" t="s">
        <v>8076</v>
      </c>
      <c r="B1380" s="256" t="s">
        <v>8072</v>
      </c>
      <c r="C1380" s="256" t="s">
        <v>8073</v>
      </c>
      <c r="D1380" s="256" t="s">
        <v>2982</v>
      </c>
      <c r="E1380" s="433">
        <v>81102</v>
      </c>
      <c r="F1380" s="256" t="s">
        <v>8074</v>
      </c>
      <c r="G1380" s="256" t="s">
        <v>2780</v>
      </c>
      <c r="H1380" s="256" t="s">
        <v>2847</v>
      </c>
      <c r="I1380" s="256" t="s">
        <v>8075</v>
      </c>
    </row>
    <row r="1381" spans="1:9">
      <c r="A1381" s="256" t="s">
        <v>8077</v>
      </c>
      <c r="B1381" s="256" t="s">
        <v>8078</v>
      </c>
      <c r="C1381" s="256" t="s">
        <v>8079</v>
      </c>
      <c r="D1381" s="256" t="s">
        <v>91</v>
      </c>
      <c r="E1381" s="433">
        <v>81102</v>
      </c>
      <c r="F1381" s="256" t="s">
        <v>5355</v>
      </c>
      <c r="G1381" s="256" t="s">
        <v>2732</v>
      </c>
      <c r="H1381" s="256" t="s">
        <v>2733</v>
      </c>
      <c r="I1381" s="256" t="s">
        <v>7478</v>
      </c>
    </row>
    <row r="1382" spans="1:9">
      <c r="A1382" s="256" t="s">
        <v>8080</v>
      </c>
      <c r="B1382" s="256" t="s">
        <v>8081</v>
      </c>
      <c r="C1382" s="256" t="s">
        <v>8082</v>
      </c>
      <c r="D1382" s="256" t="s">
        <v>2966</v>
      </c>
      <c r="E1382" s="433">
        <v>1401</v>
      </c>
      <c r="F1382" s="256" t="s">
        <v>2967</v>
      </c>
      <c r="G1382" s="256" t="s">
        <v>2732</v>
      </c>
      <c r="H1382" s="256" t="s">
        <v>2733</v>
      </c>
      <c r="I1382" s="256" t="s">
        <v>8042</v>
      </c>
    </row>
    <row r="1383" spans="1:9">
      <c r="A1383" s="256" t="s">
        <v>8083</v>
      </c>
      <c r="B1383" s="256" t="s">
        <v>8084</v>
      </c>
      <c r="C1383" s="256" t="s">
        <v>8085</v>
      </c>
      <c r="D1383" s="256" t="s">
        <v>574</v>
      </c>
      <c r="E1383" s="433">
        <v>99001</v>
      </c>
      <c r="F1383" s="256" t="s">
        <v>8086</v>
      </c>
      <c r="G1383" s="256" t="s">
        <v>2732</v>
      </c>
      <c r="H1383" s="256" t="s">
        <v>2733</v>
      </c>
      <c r="I1383" s="256" t="s">
        <v>8087</v>
      </c>
    </row>
    <row r="1384" spans="1:9">
      <c r="A1384" s="256" t="s">
        <v>8088</v>
      </c>
      <c r="B1384" s="256" t="s">
        <v>8089</v>
      </c>
      <c r="C1384" s="256" t="s">
        <v>8090</v>
      </c>
      <c r="D1384" s="256" t="s">
        <v>3400</v>
      </c>
      <c r="E1384" s="433">
        <v>1704</v>
      </c>
      <c r="F1384" s="256" t="s">
        <v>4338</v>
      </c>
      <c r="G1384" s="256" t="s">
        <v>2732</v>
      </c>
      <c r="H1384" s="256" t="s">
        <v>2733</v>
      </c>
      <c r="I1384" s="256" t="s">
        <v>2853</v>
      </c>
    </row>
    <row r="1385" spans="1:9">
      <c r="A1385" s="256" t="s">
        <v>8091</v>
      </c>
      <c r="B1385" s="256" t="s">
        <v>8092</v>
      </c>
      <c r="C1385" s="256" t="s">
        <v>8093</v>
      </c>
      <c r="D1385" s="256" t="s">
        <v>1081</v>
      </c>
      <c r="E1385" s="433">
        <v>90201</v>
      </c>
      <c r="F1385" s="256" t="s">
        <v>8094</v>
      </c>
      <c r="G1385" s="256" t="s">
        <v>2732</v>
      </c>
      <c r="H1385" s="256" t="s">
        <v>2733</v>
      </c>
      <c r="I1385" s="256" t="s">
        <v>3484</v>
      </c>
    </row>
    <row r="1386" spans="1:9">
      <c r="A1386" s="256" t="s">
        <v>8095</v>
      </c>
      <c r="B1386" s="256" t="s">
        <v>8096</v>
      </c>
      <c r="C1386" s="256" t="s">
        <v>8097</v>
      </c>
      <c r="D1386" s="256" t="s">
        <v>1081</v>
      </c>
      <c r="E1386" s="433">
        <v>90201</v>
      </c>
      <c r="F1386" s="256" t="s">
        <v>8094</v>
      </c>
      <c r="G1386" s="256" t="s">
        <v>2732</v>
      </c>
      <c r="H1386" s="256" t="s">
        <v>2733</v>
      </c>
      <c r="I1386" s="256" t="s">
        <v>8098</v>
      </c>
    </row>
    <row r="1387" spans="1:9">
      <c r="A1387" s="256" t="s">
        <v>8099</v>
      </c>
      <c r="B1387" s="256" t="s">
        <v>8100</v>
      </c>
      <c r="C1387" s="256" t="s">
        <v>8101</v>
      </c>
      <c r="D1387" s="256" t="s">
        <v>8102</v>
      </c>
      <c r="E1387" s="433">
        <v>7801</v>
      </c>
      <c r="F1387" s="256" t="s">
        <v>8103</v>
      </c>
      <c r="G1387" s="256" t="s">
        <v>2732</v>
      </c>
      <c r="H1387" s="256" t="s">
        <v>2733</v>
      </c>
      <c r="I1387" s="256" t="s">
        <v>3898</v>
      </c>
    </row>
    <row r="1388" spans="1:9">
      <c r="A1388" s="256" t="s">
        <v>8104</v>
      </c>
      <c r="B1388" s="256" t="s">
        <v>8105</v>
      </c>
      <c r="C1388" s="256" t="s">
        <v>8106</v>
      </c>
      <c r="D1388" s="256" t="s">
        <v>8107</v>
      </c>
      <c r="E1388" s="433">
        <v>82107</v>
      </c>
      <c r="F1388" s="256" t="s">
        <v>8108</v>
      </c>
      <c r="G1388" s="256" t="s">
        <v>2732</v>
      </c>
      <c r="H1388" s="256" t="s">
        <v>2733</v>
      </c>
      <c r="I1388" s="256" t="s">
        <v>8109</v>
      </c>
    </row>
    <row r="1389" spans="1:9">
      <c r="A1389" s="256" t="s">
        <v>8110</v>
      </c>
      <c r="B1389" s="256" t="s">
        <v>8111</v>
      </c>
      <c r="C1389" s="256" t="s">
        <v>8112</v>
      </c>
      <c r="D1389" s="256" t="s">
        <v>91</v>
      </c>
      <c r="E1389" s="433">
        <v>81104</v>
      </c>
      <c r="F1389" s="256" t="s">
        <v>8113</v>
      </c>
      <c r="G1389" s="256" t="s">
        <v>2732</v>
      </c>
      <c r="H1389" s="256" t="s">
        <v>2733</v>
      </c>
      <c r="I1389" s="256" t="s">
        <v>7097</v>
      </c>
    </row>
    <row r="1390" spans="1:9">
      <c r="A1390" s="256" t="s">
        <v>8114</v>
      </c>
      <c r="B1390" s="256" t="s">
        <v>8115</v>
      </c>
      <c r="C1390" s="256" t="s">
        <v>8116</v>
      </c>
      <c r="D1390" s="256" t="s">
        <v>8117</v>
      </c>
      <c r="E1390" s="433">
        <v>5333</v>
      </c>
      <c r="F1390" s="256" t="s">
        <v>8118</v>
      </c>
      <c r="G1390" s="256" t="s">
        <v>2732</v>
      </c>
      <c r="H1390" s="256" t="s">
        <v>2733</v>
      </c>
      <c r="I1390" s="256" t="s">
        <v>5575</v>
      </c>
    </row>
    <row r="1391" spans="1:9">
      <c r="A1391" s="256" t="s">
        <v>8119</v>
      </c>
      <c r="B1391" s="256" t="s">
        <v>8120</v>
      </c>
      <c r="C1391" s="256" t="s">
        <v>8121</v>
      </c>
      <c r="D1391" s="256" t="s">
        <v>8122</v>
      </c>
      <c r="E1391" s="433">
        <v>93701</v>
      </c>
      <c r="F1391" s="256" t="s">
        <v>8123</v>
      </c>
      <c r="G1391" s="256" t="s">
        <v>2936</v>
      </c>
      <c r="H1391" s="256" t="s">
        <v>2937</v>
      </c>
      <c r="I1391" s="256" t="s">
        <v>8124</v>
      </c>
    </row>
    <row r="1392" spans="1:9">
      <c r="A1392" s="256" t="s">
        <v>8125</v>
      </c>
      <c r="B1392" s="256" t="s">
        <v>8126</v>
      </c>
      <c r="C1392" s="256" t="s">
        <v>8127</v>
      </c>
      <c r="D1392" s="256" t="s">
        <v>5558</v>
      </c>
      <c r="E1392" s="433">
        <v>93025</v>
      </c>
      <c r="F1392" s="256" t="s">
        <v>8128</v>
      </c>
      <c r="G1392" s="256" t="s">
        <v>2761</v>
      </c>
      <c r="H1392" s="256" t="s">
        <v>2762</v>
      </c>
      <c r="I1392" s="256" t="s">
        <v>7957</v>
      </c>
    </row>
    <row r="1393" spans="1:9">
      <c r="A1393" s="256" t="s">
        <v>8125</v>
      </c>
      <c r="B1393" s="256" t="s">
        <v>8126</v>
      </c>
      <c r="C1393" s="256" t="s">
        <v>8127</v>
      </c>
      <c r="D1393" s="256" t="s">
        <v>5558</v>
      </c>
      <c r="E1393" s="433">
        <v>93025</v>
      </c>
      <c r="F1393" s="256" t="s">
        <v>8128</v>
      </c>
      <c r="G1393" s="256" t="s">
        <v>2724</v>
      </c>
      <c r="H1393" s="256" t="s">
        <v>2762</v>
      </c>
      <c r="I1393" s="256" t="s">
        <v>7957</v>
      </c>
    </row>
    <row r="1394" spans="1:9">
      <c r="A1394" s="256" t="s">
        <v>8129</v>
      </c>
      <c r="B1394" s="256" t="s">
        <v>8130</v>
      </c>
      <c r="C1394" s="256" t="s">
        <v>8131</v>
      </c>
      <c r="D1394" s="256" t="s">
        <v>1178</v>
      </c>
      <c r="E1394" s="433">
        <v>2201</v>
      </c>
      <c r="F1394" s="256" t="s">
        <v>8132</v>
      </c>
      <c r="G1394" s="256" t="s">
        <v>2936</v>
      </c>
      <c r="H1394" s="256" t="s">
        <v>2937</v>
      </c>
      <c r="I1394" s="256" t="s">
        <v>8133</v>
      </c>
    </row>
    <row r="1395" spans="1:9">
      <c r="A1395" s="256" t="s">
        <v>8134</v>
      </c>
      <c r="B1395" s="256" t="s">
        <v>8135</v>
      </c>
      <c r="C1395" s="256" t="s">
        <v>8136</v>
      </c>
      <c r="D1395" s="256" t="s">
        <v>97</v>
      </c>
      <c r="E1395" s="433">
        <v>4001</v>
      </c>
      <c r="F1395" s="256" t="s">
        <v>8137</v>
      </c>
      <c r="G1395" s="256" t="s">
        <v>2761</v>
      </c>
      <c r="H1395" s="256" t="s">
        <v>2762</v>
      </c>
      <c r="I1395" s="256" t="s">
        <v>8138</v>
      </c>
    </row>
    <row r="1396" spans="1:9">
      <c r="A1396" s="256" t="s">
        <v>8139</v>
      </c>
      <c r="C1396" s="256" t="s">
        <v>8140</v>
      </c>
      <c r="D1396" s="256" t="s">
        <v>8141</v>
      </c>
      <c r="E1396" s="433">
        <v>92205</v>
      </c>
      <c r="F1396" s="256" t="s">
        <v>8142</v>
      </c>
      <c r="G1396" s="256" t="s">
        <v>2732</v>
      </c>
      <c r="H1396" s="256" t="s">
        <v>2733</v>
      </c>
      <c r="I1396" s="256" t="s">
        <v>8143</v>
      </c>
    </row>
    <row r="1397" spans="1:9">
      <c r="A1397" s="256" t="s">
        <v>8144</v>
      </c>
      <c r="B1397" s="256" t="s">
        <v>8145</v>
      </c>
      <c r="C1397" s="256" t="s">
        <v>8146</v>
      </c>
      <c r="D1397" s="256" t="s">
        <v>8147</v>
      </c>
      <c r="E1397" s="433">
        <v>4001</v>
      </c>
      <c r="F1397" s="256" t="s">
        <v>8148</v>
      </c>
      <c r="G1397" s="256" t="s">
        <v>2761</v>
      </c>
      <c r="H1397" s="256" t="s">
        <v>2762</v>
      </c>
      <c r="I1397" s="256" t="s">
        <v>8149</v>
      </c>
    </row>
    <row r="1398" spans="1:9">
      <c r="A1398" s="256" t="s">
        <v>8144</v>
      </c>
      <c r="B1398" s="256" t="s">
        <v>8145</v>
      </c>
      <c r="C1398" s="256" t="s">
        <v>8146</v>
      </c>
      <c r="D1398" s="256" t="s">
        <v>8147</v>
      </c>
      <c r="E1398" s="433">
        <v>4001</v>
      </c>
      <c r="F1398" s="256" t="s">
        <v>8148</v>
      </c>
      <c r="G1398" s="256" t="s">
        <v>2724</v>
      </c>
      <c r="H1398" s="256" t="s">
        <v>2762</v>
      </c>
      <c r="I1398" s="256" t="s">
        <v>8150</v>
      </c>
    </row>
    <row r="1399" spans="1:9">
      <c r="A1399" s="256" t="s">
        <v>8151</v>
      </c>
      <c r="B1399" s="256" t="s">
        <v>8152</v>
      </c>
      <c r="C1399" s="256" t="s">
        <v>8153</v>
      </c>
      <c r="D1399" s="256" t="s">
        <v>8154</v>
      </c>
      <c r="E1399" s="433">
        <v>82106</v>
      </c>
      <c r="F1399" s="256" t="s">
        <v>8155</v>
      </c>
      <c r="G1399" s="256" t="s">
        <v>2732</v>
      </c>
      <c r="H1399" s="256" t="s">
        <v>2733</v>
      </c>
      <c r="I1399" s="256" t="s">
        <v>6917</v>
      </c>
    </row>
    <row r="1400" spans="1:9">
      <c r="A1400" s="256" t="s">
        <v>8156</v>
      </c>
      <c r="B1400" s="256" t="s">
        <v>8157</v>
      </c>
      <c r="C1400" s="256" t="s">
        <v>8158</v>
      </c>
      <c r="D1400" s="256" t="s">
        <v>101</v>
      </c>
      <c r="E1400" s="433">
        <v>97401</v>
      </c>
      <c r="F1400" s="256" t="s">
        <v>8159</v>
      </c>
      <c r="G1400" s="256" t="s">
        <v>2732</v>
      </c>
      <c r="H1400" s="256" t="s">
        <v>2733</v>
      </c>
      <c r="I1400" s="256" t="s">
        <v>6917</v>
      </c>
    </row>
    <row r="1401" spans="1:9">
      <c r="A1401" s="256" t="s">
        <v>8160</v>
      </c>
      <c r="B1401" s="256" t="s">
        <v>8161</v>
      </c>
      <c r="C1401" s="256" t="s">
        <v>8162</v>
      </c>
      <c r="D1401" s="256" t="s">
        <v>91</v>
      </c>
      <c r="E1401" s="433">
        <v>82106</v>
      </c>
      <c r="F1401" s="256" t="s">
        <v>8155</v>
      </c>
      <c r="G1401" s="256" t="s">
        <v>2732</v>
      </c>
      <c r="H1401" s="256" t="s">
        <v>2733</v>
      </c>
      <c r="I1401" s="256" t="s">
        <v>8163</v>
      </c>
    </row>
    <row r="1402" spans="1:9">
      <c r="A1402" s="256" t="s">
        <v>8164</v>
      </c>
      <c r="B1402" s="256" t="s">
        <v>8165</v>
      </c>
      <c r="C1402" s="256" t="s">
        <v>8166</v>
      </c>
      <c r="D1402" s="256" t="s">
        <v>97</v>
      </c>
      <c r="E1402" s="433">
        <v>4001</v>
      </c>
      <c r="F1402" s="256" t="s">
        <v>8167</v>
      </c>
      <c r="G1402" s="256" t="s">
        <v>2732</v>
      </c>
      <c r="H1402" s="256" t="s">
        <v>2733</v>
      </c>
      <c r="I1402" s="256" t="s">
        <v>8168</v>
      </c>
    </row>
    <row r="1403" spans="1:9">
      <c r="A1403" s="256" t="s">
        <v>8169</v>
      </c>
      <c r="B1403" s="256" t="s">
        <v>8170</v>
      </c>
      <c r="C1403" s="256" t="s">
        <v>8171</v>
      </c>
      <c r="D1403" s="256" t="s">
        <v>3327</v>
      </c>
      <c r="E1403" s="433">
        <v>3401</v>
      </c>
      <c r="F1403" s="256" t="s">
        <v>8172</v>
      </c>
      <c r="G1403" s="256" t="s">
        <v>2732</v>
      </c>
      <c r="H1403" s="256" t="s">
        <v>3196</v>
      </c>
      <c r="I1403" s="256" t="s">
        <v>7393</v>
      </c>
    </row>
    <row r="1404" spans="1:9">
      <c r="A1404" s="256" t="s">
        <v>8173</v>
      </c>
      <c r="B1404" s="256" t="s">
        <v>8174</v>
      </c>
      <c r="C1404" s="256" t="s">
        <v>8175</v>
      </c>
      <c r="D1404" s="256" t="s">
        <v>8176</v>
      </c>
      <c r="E1404" s="433">
        <v>2061</v>
      </c>
      <c r="F1404" s="256" t="s">
        <v>8177</v>
      </c>
      <c r="G1404" s="256" t="s">
        <v>2732</v>
      </c>
      <c r="H1404" s="256" t="s">
        <v>3196</v>
      </c>
      <c r="I1404" s="256" t="s">
        <v>2922</v>
      </c>
    </row>
    <row r="1405" spans="1:9">
      <c r="A1405" s="256" t="s">
        <v>8178</v>
      </c>
      <c r="B1405" s="256" t="s">
        <v>8179</v>
      </c>
      <c r="C1405" s="256" t="s">
        <v>8180</v>
      </c>
      <c r="D1405" s="256" t="s">
        <v>4162</v>
      </c>
      <c r="E1405" s="433">
        <v>5001</v>
      </c>
      <c r="F1405" s="256" t="s">
        <v>8181</v>
      </c>
      <c r="G1405" s="256" t="s">
        <v>2724</v>
      </c>
      <c r="H1405" s="256" t="s">
        <v>2835</v>
      </c>
      <c r="I1405" s="256" t="s">
        <v>5245</v>
      </c>
    </row>
    <row r="1406" spans="1:9">
      <c r="A1406" s="256" t="s">
        <v>8182</v>
      </c>
      <c r="B1406" s="256" t="s">
        <v>8179</v>
      </c>
      <c r="C1406" s="256" t="s">
        <v>8180</v>
      </c>
      <c r="D1406" s="256" t="s">
        <v>4162</v>
      </c>
      <c r="E1406" s="433">
        <v>5001</v>
      </c>
      <c r="F1406" s="256" t="s">
        <v>8181</v>
      </c>
      <c r="G1406" s="256" t="s">
        <v>2724</v>
      </c>
      <c r="H1406" s="256" t="s">
        <v>2812</v>
      </c>
      <c r="I1406" s="256" t="s">
        <v>8183</v>
      </c>
    </row>
    <row r="1407" spans="1:9">
      <c r="A1407" s="256" t="s">
        <v>8184</v>
      </c>
      <c r="B1407" s="256" t="s">
        <v>8185</v>
      </c>
      <c r="C1407" s="256" t="s">
        <v>8186</v>
      </c>
      <c r="D1407" s="256" t="s">
        <v>98</v>
      </c>
      <c r="E1407" s="433">
        <v>8001</v>
      </c>
      <c r="F1407" s="256" t="s">
        <v>5822</v>
      </c>
      <c r="G1407" s="256" t="s">
        <v>2732</v>
      </c>
      <c r="H1407" s="256" t="s">
        <v>2733</v>
      </c>
      <c r="I1407" s="256" t="s">
        <v>3233</v>
      </c>
    </row>
    <row r="1408" spans="1:9">
      <c r="A1408" s="256" t="s">
        <v>8187</v>
      </c>
      <c r="B1408" s="256" t="s">
        <v>8188</v>
      </c>
      <c r="C1408" s="256" t="s">
        <v>8189</v>
      </c>
      <c r="D1408" s="256" t="s">
        <v>101</v>
      </c>
      <c r="E1408" s="433">
        <v>97404</v>
      </c>
      <c r="F1408" s="256" t="s">
        <v>8190</v>
      </c>
      <c r="G1408" s="256" t="s">
        <v>2936</v>
      </c>
      <c r="H1408" s="256" t="s">
        <v>2937</v>
      </c>
      <c r="I1408" s="256" t="s">
        <v>8191</v>
      </c>
    </row>
    <row r="1409" spans="1:9">
      <c r="A1409" s="256" t="s">
        <v>8192</v>
      </c>
      <c r="B1409" s="256" t="s">
        <v>8193</v>
      </c>
      <c r="C1409" s="256" t="s">
        <v>8194</v>
      </c>
      <c r="D1409" s="256" t="s">
        <v>8195</v>
      </c>
      <c r="E1409" s="433">
        <v>97405</v>
      </c>
      <c r="F1409" s="256" t="s">
        <v>8196</v>
      </c>
      <c r="G1409" s="256" t="s">
        <v>2732</v>
      </c>
      <c r="H1409" s="256" t="s">
        <v>2733</v>
      </c>
      <c r="I1409" s="256" t="s">
        <v>8197</v>
      </c>
    </row>
    <row r="1410" spans="1:9">
      <c r="A1410" s="256" t="s">
        <v>8198</v>
      </c>
      <c r="B1410" s="256" t="s">
        <v>8199</v>
      </c>
      <c r="C1410" s="256" t="s">
        <v>8200</v>
      </c>
      <c r="D1410" s="256" t="s">
        <v>508</v>
      </c>
      <c r="E1410" s="433">
        <v>94501</v>
      </c>
      <c r="F1410" s="256" t="s">
        <v>8201</v>
      </c>
      <c r="G1410" s="256" t="s">
        <v>2732</v>
      </c>
      <c r="H1410" s="256" t="s">
        <v>2733</v>
      </c>
      <c r="I1410" s="256" t="s">
        <v>8202</v>
      </c>
    </row>
    <row r="1411" spans="1:9">
      <c r="A1411" s="256" t="s">
        <v>8203</v>
      </c>
      <c r="B1411" s="256" t="s">
        <v>8204</v>
      </c>
      <c r="C1411" s="256" t="s">
        <v>8205</v>
      </c>
      <c r="D1411" s="256" t="s">
        <v>508</v>
      </c>
      <c r="E1411" s="433">
        <v>94501</v>
      </c>
      <c r="F1411" s="256" t="s">
        <v>8201</v>
      </c>
      <c r="G1411" s="256" t="s">
        <v>2732</v>
      </c>
      <c r="H1411" s="256" t="s">
        <v>2733</v>
      </c>
      <c r="I1411" s="256" t="s">
        <v>6451</v>
      </c>
    </row>
    <row r="1412" spans="1:9">
      <c r="A1412" s="256" t="s">
        <v>8206</v>
      </c>
      <c r="B1412" s="256" t="s">
        <v>8207</v>
      </c>
      <c r="C1412" s="256" t="s">
        <v>8208</v>
      </c>
      <c r="D1412" s="256" t="s">
        <v>91</v>
      </c>
      <c r="E1412" s="433">
        <v>85104</v>
      </c>
      <c r="F1412" s="256" t="s">
        <v>7244</v>
      </c>
      <c r="G1412" s="256" t="s">
        <v>2761</v>
      </c>
      <c r="H1412" s="256" t="s">
        <v>2762</v>
      </c>
      <c r="I1412" s="256" t="s">
        <v>8209</v>
      </c>
    </row>
    <row r="1413" spans="1:9">
      <c r="A1413" s="256" t="s">
        <v>8210</v>
      </c>
      <c r="B1413" s="256" t="s">
        <v>8211</v>
      </c>
      <c r="C1413" s="256" t="s">
        <v>8212</v>
      </c>
      <c r="D1413" s="256" t="s">
        <v>6689</v>
      </c>
      <c r="E1413" s="433">
        <v>6401</v>
      </c>
      <c r="F1413" s="256" t="s">
        <v>8213</v>
      </c>
      <c r="G1413" s="256" t="s">
        <v>2761</v>
      </c>
      <c r="H1413" s="256" t="s">
        <v>2812</v>
      </c>
      <c r="I1413" s="256" t="s">
        <v>8214</v>
      </c>
    </row>
    <row r="1414" spans="1:9">
      <c r="A1414" s="256" t="s">
        <v>8210</v>
      </c>
      <c r="B1414" s="256" t="s">
        <v>8211</v>
      </c>
      <c r="C1414" s="256" t="s">
        <v>8212</v>
      </c>
      <c r="D1414" s="256" t="s">
        <v>6689</v>
      </c>
      <c r="E1414" s="433">
        <v>6401</v>
      </c>
      <c r="F1414" s="256" t="s">
        <v>8213</v>
      </c>
      <c r="G1414" s="256" t="s">
        <v>2724</v>
      </c>
      <c r="H1414" s="256" t="s">
        <v>2812</v>
      </c>
      <c r="I1414" s="256" t="s">
        <v>7302</v>
      </c>
    </row>
    <row r="1415" spans="1:9">
      <c r="A1415" s="256" t="s">
        <v>8215</v>
      </c>
      <c r="B1415" s="256" t="s">
        <v>8216</v>
      </c>
      <c r="C1415" s="256" t="s">
        <v>8217</v>
      </c>
      <c r="D1415" s="256" t="s">
        <v>4491</v>
      </c>
      <c r="E1415" s="433">
        <v>4001</v>
      </c>
      <c r="F1415" s="256" t="s">
        <v>8218</v>
      </c>
      <c r="G1415" s="256" t="s">
        <v>2824</v>
      </c>
      <c r="H1415" s="256" t="s">
        <v>2725</v>
      </c>
      <c r="I1415" s="256" t="s">
        <v>7032</v>
      </c>
    </row>
    <row r="1416" spans="1:9">
      <c r="A1416" s="256" t="s">
        <v>8219</v>
      </c>
      <c r="B1416" s="256" t="s">
        <v>8216</v>
      </c>
      <c r="C1416" s="256" t="s">
        <v>8217</v>
      </c>
      <c r="D1416" s="256" t="s">
        <v>4491</v>
      </c>
      <c r="E1416" s="433">
        <v>4001</v>
      </c>
      <c r="F1416" s="256" t="s">
        <v>8218</v>
      </c>
      <c r="G1416" s="256" t="s">
        <v>2824</v>
      </c>
      <c r="H1416" s="256" t="s">
        <v>2762</v>
      </c>
      <c r="I1416" s="256" t="s">
        <v>4905</v>
      </c>
    </row>
    <row r="1417" spans="1:9">
      <c r="A1417" s="256" t="s">
        <v>8220</v>
      </c>
      <c r="B1417" s="256" t="s">
        <v>8221</v>
      </c>
      <c r="C1417" s="256" t="s">
        <v>8222</v>
      </c>
      <c r="D1417" s="256" t="s">
        <v>4383</v>
      </c>
      <c r="E1417" s="433">
        <v>95152</v>
      </c>
      <c r="F1417" s="256" t="s">
        <v>1017</v>
      </c>
      <c r="G1417" s="256" t="s">
        <v>2780</v>
      </c>
      <c r="H1417" s="256" t="s">
        <v>2847</v>
      </c>
      <c r="I1417" s="256" t="s">
        <v>3724</v>
      </c>
    </row>
    <row r="1418" spans="1:9">
      <c r="A1418" s="256" t="s">
        <v>8223</v>
      </c>
      <c r="B1418" s="256" t="s">
        <v>8221</v>
      </c>
      <c r="C1418" s="256" t="s">
        <v>8222</v>
      </c>
      <c r="D1418" s="256" t="s">
        <v>4383</v>
      </c>
      <c r="E1418" s="433">
        <v>95152</v>
      </c>
      <c r="F1418" s="256" t="s">
        <v>1017</v>
      </c>
      <c r="G1418" s="256" t="s">
        <v>2780</v>
      </c>
      <c r="H1418" s="256" t="s">
        <v>2781</v>
      </c>
      <c r="I1418" s="256" t="s">
        <v>6292</v>
      </c>
    </row>
    <row r="1419" spans="1:9">
      <c r="A1419" s="256" t="s">
        <v>8224</v>
      </c>
      <c r="B1419" s="256" t="s">
        <v>8221</v>
      </c>
      <c r="C1419" s="256" t="s">
        <v>8222</v>
      </c>
      <c r="D1419" s="256" t="s">
        <v>4383</v>
      </c>
      <c r="E1419" s="433">
        <v>95152</v>
      </c>
      <c r="F1419" s="256" t="s">
        <v>1017</v>
      </c>
      <c r="G1419" s="256" t="s">
        <v>2732</v>
      </c>
      <c r="H1419" s="256" t="s">
        <v>2733</v>
      </c>
      <c r="I1419" s="256" t="s">
        <v>6292</v>
      </c>
    </row>
    <row r="1420" spans="1:9">
      <c r="A1420" s="256" t="s">
        <v>8225</v>
      </c>
      <c r="B1420" s="256" t="s">
        <v>8226</v>
      </c>
      <c r="C1420" s="256" t="s">
        <v>8227</v>
      </c>
      <c r="D1420" s="256" t="s">
        <v>2982</v>
      </c>
      <c r="E1420" s="433">
        <v>81101</v>
      </c>
      <c r="F1420" s="256" t="s">
        <v>8228</v>
      </c>
      <c r="G1420" s="256" t="s">
        <v>2780</v>
      </c>
      <c r="H1420" s="256" t="s">
        <v>2847</v>
      </c>
      <c r="I1420" s="256" t="s">
        <v>5051</v>
      </c>
    </row>
    <row r="1421" spans="1:9">
      <c r="A1421" s="256" t="s">
        <v>8229</v>
      </c>
      <c r="B1421" s="256" t="s">
        <v>8226</v>
      </c>
      <c r="C1421" s="256" t="s">
        <v>8227</v>
      </c>
      <c r="D1421" s="256" t="s">
        <v>2982</v>
      </c>
      <c r="E1421" s="433">
        <v>81101</v>
      </c>
      <c r="F1421" s="256" t="s">
        <v>8228</v>
      </c>
      <c r="G1421" s="256" t="s">
        <v>2936</v>
      </c>
      <c r="H1421" s="256" t="s">
        <v>2937</v>
      </c>
      <c r="I1421" s="256" t="s">
        <v>6805</v>
      </c>
    </row>
    <row r="1422" spans="1:9">
      <c r="A1422" s="256" t="s">
        <v>8230</v>
      </c>
      <c r="B1422" s="256" t="s">
        <v>8231</v>
      </c>
      <c r="C1422" s="256" t="s">
        <v>8232</v>
      </c>
      <c r="D1422" s="256" t="s">
        <v>609</v>
      </c>
      <c r="E1422" s="433">
        <v>96001</v>
      </c>
      <c r="F1422" s="256" t="s">
        <v>8233</v>
      </c>
      <c r="G1422" s="256" t="s">
        <v>2824</v>
      </c>
      <c r="H1422" s="256" t="s">
        <v>2762</v>
      </c>
      <c r="I1422" s="256" t="s">
        <v>8234</v>
      </c>
    </row>
    <row r="1423" spans="1:9">
      <c r="A1423" s="256" t="s">
        <v>8235</v>
      </c>
      <c r="B1423" s="256" t="s">
        <v>8236</v>
      </c>
      <c r="C1423" s="256" t="s">
        <v>8237</v>
      </c>
      <c r="D1423" s="256" t="s">
        <v>8238</v>
      </c>
      <c r="E1423" s="433">
        <v>95151</v>
      </c>
      <c r="F1423" s="256" t="s">
        <v>8239</v>
      </c>
      <c r="G1423" s="256" t="s">
        <v>2732</v>
      </c>
      <c r="H1423" s="256" t="s">
        <v>2733</v>
      </c>
      <c r="I1423" s="256" t="s">
        <v>8240</v>
      </c>
    </row>
    <row r="1424" spans="1:9">
      <c r="A1424" s="256" t="s">
        <v>8241</v>
      </c>
      <c r="B1424" s="256" t="s">
        <v>8236</v>
      </c>
      <c r="C1424" s="256" t="s">
        <v>8237</v>
      </c>
      <c r="D1424" s="256" t="s">
        <v>8238</v>
      </c>
      <c r="E1424" s="433">
        <v>95151</v>
      </c>
      <c r="F1424" s="256" t="s">
        <v>8239</v>
      </c>
      <c r="G1424" s="256" t="s">
        <v>2780</v>
      </c>
      <c r="H1424" s="256" t="s">
        <v>2781</v>
      </c>
      <c r="I1424" s="256" t="s">
        <v>8240</v>
      </c>
    </row>
    <row r="1425" spans="1:9">
      <c r="A1425" s="256" t="s">
        <v>8242</v>
      </c>
      <c r="B1425" s="256" t="s">
        <v>8236</v>
      </c>
      <c r="C1425" s="256" t="s">
        <v>8237</v>
      </c>
      <c r="D1425" s="256" t="s">
        <v>8238</v>
      </c>
      <c r="E1425" s="433">
        <v>95151</v>
      </c>
      <c r="F1425" s="256" t="s">
        <v>8239</v>
      </c>
      <c r="G1425" s="256" t="s">
        <v>2780</v>
      </c>
      <c r="H1425" s="256" t="s">
        <v>2847</v>
      </c>
      <c r="I1425" s="256" t="s">
        <v>8240</v>
      </c>
    </row>
    <row r="1426" spans="1:9">
      <c r="A1426" s="256" t="s">
        <v>8243</v>
      </c>
      <c r="B1426" s="256" t="s">
        <v>8244</v>
      </c>
      <c r="C1426" s="256" t="s">
        <v>8245</v>
      </c>
      <c r="D1426" s="256" t="s">
        <v>8246</v>
      </c>
      <c r="E1426" s="433">
        <v>91953</v>
      </c>
      <c r="F1426" s="256" t="s">
        <v>8247</v>
      </c>
      <c r="G1426" s="256" t="s">
        <v>2732</v>
      </c>
      <c r="H1426" s="256" t="s">
        <v>2733</v>
      </c>
      <c r="I1426" s="256" t="s">
        <v>8248</v>
      </c>
    </row>
    <row r="1427" spans="1:9">
      <c r="A1427" s="256" t="s">
        <v>8249</v>
      </c>
      <c r="B1427" s="256" t="s">
        <v>8250</v>
      </c>
      <c r="C1427" s="256" t="s">
        <v>8251</v>
      </c>
      <c r="D1427" s="256" t="s">
        <v>2778</v>
      </c>
      <c r="E1427" s="433">
        <v>96501</v>
      </c>
      <c r="F1427" s="256" t="s">
        <v>8252</v>
      </c>
      <c r="G1427" s="256" t="s">
        <v>2732</v>
      </c>
      <c r="H1427" s="256" t="s">
        <v>2733</v>
      </c>
      <c r="I1427" s="256" t="s">
        <v>5511</v>
      </c>
    </row>
    <row r="1428" spans="1:9">
      <c r="A1428" s="256" t="s">
        <v>8253</v>
      </c>
      <c r="B1428" s="256" t="s">
        <v>8254</v>
      </c>
      <c r="C1428" s="256" t="s">
        <v>8255</v>
      </c>
      <c r="D1428" s="256" t="s">
        <v>4390</v>
      </c>
      <c r="E1428" s="433">
        <v>92401</v>
      </c>
      <c r="F1428" s="256" t="s">
        <v>8256</v>
      </c>
      <c r="G1428" s="256" t="s">
        <v>2794</v>
      </c>
      <c r="H1428" s="256" t="s">
        <v>2762</v>
      </c>
      <c r="I1428" s="256" t="s">
        <v>8257</v>
      </c>
    </row>
    <row r="1429" spans="1:9">
      <c r="A1429" s="256" t="s">
        <v>8253</v>
      </c>
      <c r="B1429" s="256" t="s">
        <v>8254</v>
      </c>
      <c r="C1429" s="256" t="s">
        <v>8255</v>
      </c>
      <c r="D1429" s="256" t="s">
        <v>4390</v>
      </c>
      <c r="E1429" s="433">
        <v>92401</v>
      </c>
      <c r="F1429" s="256" t="s">
        <v>8256</v>
      </c>
      <c r="G1429" s="256" t="s">
        <v>2761</v>
      </c>
      <c r="H1429" s="256" t="s">
        <v>2762</v>
      </c>
      <c r="I1429" s="256" t="s">
        <v>8257</v>
      </c>
    </row>
    <row r="1430" spans="1:9">
      <c r="A1430" s="256" t="s">
        <v>8253</v>
      </c>
      <c r="B1430" s="256" t="s">
        <v>8254</v>
      </c>
      <c r="C1430" s="256" t="s">
        <v>8255</v>
      </c>
      <c r="D1430" s="256" t="s">
        <v>4390</v>
      </c>
      <c r="E1430" s="433">
        <v>92401</v>
      </c>
      <c r="F1430" s="256" t="s">
        <v>8256</v>
      </c>
      <c r="G1430" s="256" t="s">
        <v>2724</v>
      </c>
      <c r="H1430" s="256" t="s">
        <v>2762</v>
      </c>
      <c r="I1430" s="256" t="s">
        <v>8258</v>
      </c>
    </row>
    <row r="1431" spans="1:9">
      <c r="A1431" s="256" t="s">
        <v>8259</v>
      </c>
      <c r="B1431" s="256" t="s">
        <v>8260</v>
      </c>
      <c r="C1431" s="256" t="s">
        <v>8261</v>
      </c>
      <c r="D1431" s="256" t="s">
        <v>1081</v>
      </c>
      <c r="E1431" s="433">
        <v>90201</v>
      </c>
      <c r="F1431" s="256" t="s">
        <v>8262</v>
      </c>
      <c r="G1431" s="256" t="s">
        <v>2761</v>
      </c>
      <c r="H1431" s="256" t="s">
        <v>2762</v>
      </c>
      <c r="I1431" s="256" t="s">
        <v>8263</v>
      </c>
    </row>
    <row r="1432" spans="1:9">
      <c r="A1432" s="256" t="s">
        <v>8264</v>
      </c>
      <c r="B1432" s="256" t="s">
        <v>8265</v>
      </c>
      <c r="C1432" s="256" t="s">
        <v>8266</v>
      </c>
      <c r="D1432" s="256" t="s">
        <v>1081</v>
      </c>
      <c r="E1432" s="433">
        <v>90201</v>
      </c>
      <c r="F1432" s="256" t="s">
        <v>8267</v>
      </c>
      <c r="G1432" s="256" t="s">
        <v>2761</v>
      </c>
      <c r="H1432" s="256" t="s">
        <v>2725</v>
      </c>
      <c r="I1432" s="256" t="s">
        <v>2973</v>
      </c>
    </row>
    <row r="1433" spans="1:9">
      <c r="A1433" s="256" t="s">
        <v>8268</v>
      </c>
      <c r="B1433" s="256" t="s">
        <v>8265</v>
      </c>
      <c r="C1433" s="256" t="s">
        <v>8266</v>
      </c>
      <c r="D1433" s="256" t="s">
        <v>1081</v>
      </c>
      <c r="E1433" s="433">
        <v>90201</v>
      </c>
      <c r="F1433" s="256" t="s">
        <v>8267</v>
      </c>
      <c r="G1433" s="256" t="s">
        <v>2761</v>
      </c>
      <c r="H1433" s="256" t="s">
        <v>2762</v>
      </c>
      <c r="I1433" s="256" t="s">
        <v>8269</v>
      </c>
    </row>
    <row r="1434" spans="1:9">
      <c r="A1434" s="256" t="s">
        <v>8270</v>
      </c>
      <c r="B1434" s="256" t="s">
        <v>8271</v>
      </c>
      <c r="C1434" s="256" t="s">
        <v>8272</v>
      </c>
      <c r="D1434" s="256" t="s">
        <v>101</v>
      </c>
      <c r="E1434" s="433">
        <v>97401</v>
      </c>
      <c r="F1434" s="256" t="s">
        <v>8273</v>
      </c>
      <c r="G1434" s="256" t="s">
        <v>2761</v>
      </c>
      <c r="H1434" s="256" t="s">
        <v>2762</v>
      </c>
      <c r="I1434" s="256" t="s">
        <v>8274</v>
      </c>
    </row>
    <row r="1435" spans="1:9">
      <c r="A1435" s="256" t="s">
        <v>8275</v>
      </c>
      <c r="B1435" s="256" t="s">
        <v>8276</v>
      </c>
      <c r="C1435" s="256" t="s">
        <v>8277</v>
      </c>
      <c r="D1435" s="256" t="s">
        <v>8278</v>
      </c>
      <c r="E1435" s="433">
        <v>85110</v>
      </c>
      <c r="F1435" s="256" t="s">
        <v>8279</v>
      </c>
      <c r="G1435" s="256" t="s">
        <v>2732</v>
      </c>
      <c r="H1435" s="256" t="s">
        <v>2733</v>
      </c>
      <c r="I1435" s="256" t="s">
        <v>8280</v>
      </c>
    </row>
    <row r="1436" spans="1:9">
      <c r="A1436" s="256" t="s">
        <v>8281</v>
      </c>
      <c r="B1436" s="256" t="s">
        <v>8276</v>
      </c>
      <c r="C1436" s="256" t="s">
        <v>8277</v>
      </c>
      <c r="D1436" s="256" t="s">
        <v>8278</v>
      </c>
      <c r="E1436" s="433">
        <v>85110</v>
      </c>
      <c r="F1436" s="256" t="s">
        <v>8279</v>
      </c>
      <c r="G1436" s="256" t="s">
        <v>2780</v>
      </c>
      <c r="H1436" s="256" t="s">
        <v>2847</v>
      </c>
      <c r="I1436" s="256" t="s">
        <v>8280</v>
      </c>
    </row>
    <row r="1437" spans="1:9">
      <c r="A1437" s="256" t="s">
        <v>8282</v>
      </c>
      <c r="C1437" s="256" t="s">
        <v>8283</v>
      </c>
      <c r="D1437" s="256" t="s">
        <v>6458</v>
      </c>
      <c r="E1437" s="256" t="s">
        <v>8284</v>
      </c>
      <c r="F1437" s="256" t="s">
        <v>8285</v>
      </c>
      <c r="G1437" s="256" t="s">
        <v>2780</v>
      </c>
      <c r="H1437" s="256" t="s">
        <v>2847</v>
      </c>
      <c r="I1437" s="256" t="s">
        <v>8286</v>
      </c>
    </row>
    <row r="1438" spans="1:9">
      <c r="A1438" s="256" t="s">
        <v>8287</v>
      </c>
      <c r="C1438" s="256" t="s">
        <v>8283</v>
      </c>
      <c r="D1438" s="256" t="s">
        <v>6458</v>
      </c>
      <c r="E1438" s="256" t="s">
        <v>8284</v>
      </c>
      <c r="F1438" s="256" t="s">
        <v>8285</v>
      </c>
      <c r="G1438" s="256" t="s">
        <v>2732</v>
      </c>
      <c r="H1438" s="256" t="s">
        <v>2733</v>
      </c>
      <c r="I1438" s="256" t="s">
        <v>8288</v>
      </c>
    </row>
    <row r="1439" spans="1:9">
      <c r="A1439" s="256" t="s">
        <v>8289</v>
      </c>
      <c r="B1439" s="256" t="s">
        <v>8290</v>
      </c>
      <c r="C1439" s="256" t="s">
        <v>8291</v>
      </c>
      <c r="D1439" s="256" t="s">
        <v>93</v>
      </c>
      <c r="E1439" s="433">
        <v>1001</v>
      </c>
      <c r="F1439" s="256" t="s">
        <v>8292</v>
      </c>
      <c r="G1439" s="256" t="s">
        <v>2780</v>
      </c>
      <c r="H1439" s="256" t="s">
        <v>2847</v>
      </c>
      <c r="I1439" s="256" t="s">
        <v>8293</v>
      </c>
    </row>
    <row r="1440" spans="1:9">
      <c r="A1440" s="256" t="s">
        <v>8294</v>
      </c>
      <c r="B1440" s="256" t="s">
        <v>8290</v>
      </c>
      <c r="C1440" s="256" t="s">
        <v>8291</v>
      </c>
      <c r="D1440" s="256" t="s">
        <v>93</v>
      </c>
      <c r="E1440" s="433">
        <v>1001</v>
      </c>
      <c r="F1440" s="256" t="s">
        <v>8292</v>
      </c>
      <c r="G1440" s="256" t="s">
        <v>2732</v>
      </c>
      <c r="H1440" s="256" t="s">
        <v>2733</v>
      </c>
      <c r="I1440" s="256" t="s">
        <v>8293</v>
      </c>
    </row>
    <row r="1441" spans="1:9">
      <c r="A1441" s="256" t="s">
        <v>8295</v>
      </c>
      <c r="B1441" s="256" t="s">
        <v>8296</v>
      </c>
      <c r="C1441" s="256" t="s">
        <v>8297</v>
      </c>
      <c r="D1441" s="256" t="s">
        <v>91</v>
      </c>
      <c r="E1441" s="433">
        <v>83104</v>
      </c>
      <c r="F1441" s="256" t="s">
        <v>8298</v>
      </c>
      <c r="G1441" s="256" t="s">
        <v>3938</v>
      </c>
      <c r="H1441" s="256" t="s">
        <v>2812</v>
      </c>
      <c r="I1441" s="256" t="s">
        <v>8299</v>
      </c>
    </row>
    <row r="1442" spans="1:9">
      <c r="A1442" s="256" t="s">
        <v>8300</v>
      </c>
      <c r="B1442" s="256" t="s">
        <v>8301</v>
      </c>
      <c r="C1442" s="256" t="s">
        <v>8302</v>
      </c>
      <c r="D1442" s="256" t="s">
        <v>8303</v>
      </c>
      <c r="E1442" s="433">
        <v>3139</v>
      </c>
      <c r="F1442" s="256" t="s">
        <v>8304</v>
      </c>
      <c r="G1442" s="256" t="s">
        <v>2780</v>
      </c>
      <c r="H1442" s="256" t="s">
        <v>2781</v>
      </c>
      <c r="I1442" s="256" t="s">
        <v>8305</v>
      </c>
    </row>
    <row r="1443" spans="1:9">
      <c r="A1443" s="256" t="s">
        <v>8306</v>
      </c>
      <c r="B1443" s="256" t="s">
        <v>8301</v>
      </c>
      <c r="C1443" s="256" t="s">
        <v>8302</v>
      </c>
      <c r="D1443" s="256" t="s">
        <v>8303</v>
      </c>
      <c r="E1443" s="433">
        <v>3139</v>
      </c>
      <c r="F1443" s="256" t="s">
        <v>8304</v>
      </c>
      <c r="G1443" s="256" t="s">
        <v>2732</v>
      </c>
      <c r="H1443" s="256" t="s">
        <v>3196</v>
      </c>
      <c r="I1443" s="256" t="s">
        <v>8307</v>
      </c>
    </row>
    <row r="1444" spans="1:9">
      <c r="A1444" s="256" t="s">
        <v>8308</v>
      </c>
      <c r="B1444" s="256" t="s">
        <v>8309</v>
      </c>
      <c r="C1444" s="256" t="s">
        <v>8310</v>
      </c>
      <c r="D1444" s="256" t="s">
        <v>4491</v>
      </c>
      <c r="E1444" s="433">
        <v>4001</v>
      </c>
      <c r="F1444" s="256" t="s">
        <v>4635</v>
      </c>
      <c r="G1444" s="256" t="s">
        <v>2732</v>
      </c>
      <c r="H1444" s="256" t="s">
        <v>2733</v>
      </c>
      <c r="I1444" s="256" t="s">
        <v>8311</v>
      </c>
    </row>
    <row r="1445" spans="1:9">
      <c r="A1445" s="256" t="s">
        <v>8312</v>
      </c>
      <c r="B1445" s="256" t="s">
        <v>8313</v>
      </c>
      <c r="C1445" s="256" t="s">
        <v>8314</v>
      </c>
      <c r="D1445" s="256" t="s">
        <v>5492</v>
      </c>
      <c r="E1445" s="433">
        <v>97901</v>
      </c>
      <c r="F1445" s="256" t="s">
        <v>8315</v>
      </c>
      <c r="G1445" s="256" t="s">
        <v>2732</v>
      </c>
      <c r="H1445" s="256" t="s">
        <v>2733</v>
      </c>
      <c r="I1445" s="256" t="s">
        <v>8316</v>
      </c>
    </row>
    <row r="1446" spans="1:9">
      <c r="A1446" s="256" t="s">
        <v>8317</v>
      </c>
      <c r="B1446" s="256" t="s">
        <v>8318</v>
      </c>
      <c r="C1446" s="256" t="s">
        <v>8319</v>
      </c>
      <c r="D1446" s="256" t="s">
        <v>5492</v>
      </c>
      <c r="E1446" s="433">
        <v>97901</v>
      </c>
      <c r="F1446" s="256" t="s">
        <v>8320</v>
      </c>
      <c r="G1446" s="256" t="s">
        <v>2724</v>
      </c>
      <c r="H1446" s="256" t="s">
        <v>2762</v>
      </c>
      <c r="I1446" s="256" t="s">
        <v>8321</v>
      </c>
    </row>
    <row r="1447" spans="1:9">
      <c r="A1447" s="256" t="s">
        <v>8322</v>
      </c>
      <c r="B1447" s="256" t="s">
        <v>8323</v>
      </c>
      <c r="C1447" s="256" t="s">
        <v>8324</v>
      </c>
      <c r="D1447" s="256" t="s">
        <v>91</v>
      </c>
      <c r="E1447" s="433">
        <v>82107</v>
      </c>
      <c r="F1447" s="256" t="s">
        <v>4945</v>
      </c>
      <c r="G1447" s="256" t="s">
        <v>2732</v>
      </c>
      <c r="H1447" s="256" t="s">
        <v>2733</v>
      </c>
      <c r="I1447" s="256" t="s">
        <v>7356</v>
      </c>
    </row>
    <row r="1448" spans="1:9">
      <c r="A1448" s="256" t="s">
        <v>8325</v>
      </c>
      <c r="C1448" s="256" t="s">
        <v>8326</v>
      </c>
      <c r="D1448" s="256" t="s">
        <v>8327</v>
      </c>
      <c r="E1448" s="256" t="s">
        <v>8328</v>
      </c>
      <c r="F1448" s="256" t="s">
        <v>8329</v>
      </c>
      <c r="G1448" s="256" t="s">
        <v>2732</v>
      </c>
      <c r="H1448" s="256" t="s">
        <v>2733</v>
      </c>
      <c r="I1448" s="256" t="s">
        <v>4847</v>
      </c>
    </row>
    <row r="1449" spans="1:9">
      <c r="A1449" s="256" t="s">
        <v>8330</v>
      </c>
      <c r="C1449" s="256" t="s">
        <v>8331</v>
      </c>
      <c r="D1449" s="256" t="s">
        <v>8327</v>
      </c>
      <c r="E1449" s="256" t="s">
        <v>8328</v>
      </c>
      <c r="F1449" s="256" t="s">
        <v>8329</v>
      </c>
      <c r="G1449" s="256" t="s">
        <v>2780</v>
      </c>
      <c r="H1449" s="256" t="s">
        <v>2847</v>
      </c>
      <c r="I1449" s="256" t="s">
        <v>4847</v>
      </c>
    </row>
    <row r="1450" spans="1:9">
      <c r="A1450" s="256" t="s">
        <v>8332</v>
      </c>
      <c r="B1450" s="256" t="s">
        <v>8333</v>
      </c>
      <c r="C1450" s="256" t="s">
        <v>8334</v>
      </c>
      <c r="D1450" s="256" t="s">
        <v>8335</v>
      </c>
      <c r="E1450" s="433">
        <v>1802</v>
      </c>
      <c r="F1450" s="256" t="s">
        <v>1184</v>
      </c>
      <c r="G1450" s="256" t="s">
        <v>2724</v>
      </c>
      <c r="H1450" s="256" t="s">
        <v>2812</v>
      </c>
      <c r="I1450" s="256" t="s">
        <v>3148</v>
      </c>
    </row>
    <row r="1451" spans="1:9">
      <c r="A1451" s="256" t="s">
        <v>8336</v>
      </c>
      <c r="B1451" s="256" t="s">
        <v>8333</v>
      </c>
      <c r="C1451" s="256" t="s">
        <v>8334</v>
      </c>
      <c r="D1451" s="256" t="s">
        <v>8335</v>
      </c>
      <c r="E1451" s="433">
        <v>1802</v>
      </c>
      <c r="F1451" s="256" t="s">
        <v>1184</v>
      </c>
      <c r="G1451" s="256" t="s">
        <v>2724</v>
      </c>
      <c r="H1451" s="256" t="s">
        <v>2835</v>
      </c>
      <c r="I1451" s="256" t="s">
        <v>3190</v>
      </c>
    </row>
    <row r="1452" spans="1:9">
      <c r="A1452" s="256" t="s">
        <v>8337</v>
      </c>
      <c r="B1452" s="256" t="s">
        <v>8338</v>
      </c>
      <c r="C1452" s="256" t="s">
        <v>8339</v>
      </c>
      <c r="D1452" s="256" t="s">
        <v>2862</v>
      </c>
      <c r="E1452" s="433">
        <v>83103</v>
      </c>
      <c r="F1452" s="256" t="s">
        <v>6947</v>
      </c>
      <c r="G1452" s="256" t="s">
        <v>2732</v>
      </c>
      <c r="H1452" s="256" t="s">
        <v>2733</v>
      </c>
      <c r="I1452" s="256" t="s">
        <v>3520</v>
      </c>
    </row>
    <row r="1453" spans="1:9">
      <c r="A1453" s="256" t="s">
        <v>8340</v>
      </c>
      <c r="B1453" s="256" t="s">
        <v>8338</v>
      </c>
      <c r="C1453" s="256" t="s">
        <v>8339</v>
      </c>
      <c r="D1453" s="256" t="s">
        <v>2862</v>
      </c>
      <c r="E1453" s="433">
        <v>83103</v>
      </c>
      <c r="F1453" s="256" t="s">
        <v>6947</v>
      </c>
      <c r="G1453" s="256" t="s">
        <v>2780</v>
      </c>
      <c r="H1453" s="256" t="s">
        <v>2781</v>
      </c>
      <c r="I1453" s="256" t="s">
        <v>8341</v>
      </c>
    </row>
    <row r="1454" spans="1:9">
      <c r="A1454" s="256" t="s">
        <v>8342</v>
      </c>
      <c r="B1454" s="256" t="s">
        <v>8338</v>
      </c>
      <c r="C1454" s="256" t="s">
        <v>8339</v>
      </c>
      <c r="D1454" s="256" t="s">
        <v>2862</v>
      </c>
      <c r="E1454" s="433">
        <v>83103</v>
      </c>
      <c r="F1454" s="256" t="s">
        <v>6947</v>
      </c>
      <c r="G1454" s="256" t="s">
        <v>2780</v>
      </c>
      <c r="H1454" s="256" t="s">
        <v>2847</v>
      </c>
      <c r="I1454" s="256" t="s">
        <v>3520</v>
      </c>
    </row>
    <row r="1455" spans="1:9">
      <c r="A1455" s="256" t="s">
        <v>8343</v>
      </c>
      <c r="C1455" s="256" t="s">
        <v>8344</v>
      </c>
      <c r="D1455" s="256" t="s">
        <v>8345</v>
      </c>
      <c r="E1455" s="433">
        <v>1000</v>
      </c>
      <c r="F1455" s="256" t="s">
        <v>8346</v>
      </c>
      <c r="G1455" s="256" t="s">
        <v>2780</v>
      </c>
      <c r="H1455" s="256" t="s">
        <v>2847</v>
      </c>
      <c r="I1455" s="256" t="s">
        <v>8347</v>
      </c>
    </row>
    <row r="1456" spans="1:9">
      <c r="A1456" s="256" t="s">
        <v>8348</v>
      </c>
      <c r="B1456" s="256" t="s">
        <v>8349</v>
      </c>
      <c r="C1456" s="256" t="s">
        <v>8350</v>
      </c>
      <c r="D1456" s="256" t="s">
        <v>91</v>
      </c>
      <c r="E1456" s="433">
        <v>81108</v>
      </c>
      <c r="F1456" s="256" t="s">
        <v>3612</v>
      </c>
      <c r="G1456" s="256" t="s">
        <v>2732</v>
      </c>
      <c r="H1456" s="256" t="s">
        <v>2733</v>
      </c>
      <c r="I1456" s="256" t="s">
        <v>5855</v>
      </c>
    </row>
    <row r="1457" spans="1:9">
      <c r="A1457" s="256" t="s">
        <v>8351</v>
      </c>
      <c r="B1457" s="256" t="s">
        <v>8352</v>
      </c>
      <c r="C1457" s="256" t="s">
        <v>8353</v>
      </c>
      <c r="D1457" s="256" t="s">
        <v>3400</v>
      </c>
      <c r="E1457" s="433">
        <v>1704</v>
      </c>
      <c r="F1457" s="256" t="s">
        <v>4338</v>
      </c>
      <c r="G1457" s="256" t="s">
        <v>2732</v>
      </c>
      <c r="H1457" s="256" t="s">
        <v>2733</v>
      </c>
      <c r="I1457" s="256" t="s">
        <v>8354</v>
      </c>
    </row>
    <row r="1458" spans="1:9">
      <c r="A1458" s="256" t="s">
        <v>8355</v>
      </c>
      <c r="B1458" s="256" t="s">
        <v>8356</v>
      </c>
      <c r="C1458" s="256" t="s">
        <v>8357</v>
      </c>
      <c r="D1458" s="256" t="s">
        <v>99</v>
      </c>
      <c r="E1458" s="433">
        <v>94901</v>
      </c>
      <c r="F1458" s="256" t="s">
        <v>8358</v>
      </c>
      <c r="G1458" s="256" t="s">
        <v>2761</v>
      </c>
      <c r="H1458" s="256" t="s">
        <v>2762</v>
      </c>
      <c r="I1458" s="256" t="s">
        <v>8359</v>
      </c>
    </row>
    <row r="1459" spans="1:9">
      <c r="A1459" s="256" t="s">
        <v>8360</v>
      </c>
      <c r="B1459" s="256" t="s">
        <v>8361</v>
      </c>
      <c r="C1459" s="256" t="s">
        <v>8362</v>
      </c>
      <c r="D1459" s="256" t="s">
        <v>2862</v>
      </c>
      <c r="E1459" s="433">
        <v>83104</v>
      </c>
      <c r="F1459" s="256" t="s">
        <v>8363</v>
      </c>
      <c r="G1459" s="256" t="s">
        <v>3938</v>
      </c>
      <c r="H1459" s="256" t="s">
        <v>2812</v>
      </c>
      <c r="I1459" s="256" t="s">
        <v>4299</v>
      </c>
    </row>
    <row r="1460" spans="1:9">
      <c r="A1460" s="256" t="s">
        <v>8364</v>
      </c>
      <c r="B1460" s="256" t="s">
        <v>8365</v>
      </c>
      <c r="C1460" s="256" t="s">
        <v>8366</v>
      </c>
      <c r="D1460" s="256" t="s">
        <v>2966</v>
      </c>
      <c r="E1460" s="433">
        <v>1401</v>
      </c>
      <c r="F1460" s="256" t="s">
        <v>2967</v>
      </c>
      <c r="G1460" s="256" t="s">
        <v>2732</v>
      </c>
      <c r="H1460" s="256" t="s">
        <v>2733</v>
      </c>
      <c r="I1460" s="256" t="s">
        <v>8367</v>
      </c>
    </row>
    <row r="1461" spans="1:9">
      <c r="A1461" s="256" t="s">
        <v>8368</v>
      </c>
      <c r="B1461" s="256" t="s">
        <v>8369</v>
      </c>
      <c r="C1461" s="256" t="s">
        <v>8370</v>
      </c>
      <c r="D1461" s="256" t="s">
        <v>3597</v>
      </c>
      <c r="E1461" s="433">
        <v>4001</v>
      </c>
      <c r="F1461" s="256" t="s">
        <v>4492</v>
      </c>
      <c r="G1461" s="256" t="s">
        <v>2794</v>
      </c>
      <c r="H1461" s="256" t="s">
        <v>2725</v>
      </c>
      <c r="I1461" s="256" t="s">
        <v>7457</v>
      </c>
    </row>
    <row r="1462" spans="1:9">
      <c r="A1462" s="256" t="s">
        <v>8371</v>
      </c>
      <c r="B1462" s="256" t="s">
        <v>8369</v>
      </c>
      <c r="C1462" s="256" t="s">
        <v>8370</v>
      </c>
      <c r="D1462" s="256" t="s">
        <v>3597</v>
      </c>
      <c r="E1462" s="433">
        <v>4001</v>
      </c>
      <c r="F1462" s="256" t="s">
        <v>4492</v>
      </c>
      <c r="G1462" s="256" t="s">
        <v>2761</v>
      </c>
      <c r="H1462" s="256" t="s">
        <v>2762</v>
      </c>
      <c r="I1462" s="256" t="s">
        <v>8372</v>
      </c>
    </row>
    <row r="1463" spans="1:9">
      <c r="A1463" s="256" t="s">
        <v>8371</v>
      </c>
      <c r="B1463" s="256" t="s">
        <v>8369</v>
      </c>
      <c r="C1463" s="256" t="s">
        <v>8370</v>
      </c>
      <c r="D1463" s="256" t="s">
        <v>3597</v>
      </c>
      <c r="E1463" s="433">
        <v>4001</v>
      </c>
      <c r="F1463" s="256" t="s">
        <v>4492</v>
      </c>
      <c r="G1463" s="256" t="s">
        <v>2724</v>
      </c>
      <c r="H1463" s="256" t="s">
        <v>2762</v>
      </c>
      <c r="I1463" s="256" t="s">
        <v>8372</v>
      </c>
    </row>
    <row r="1464" spans="1:9">
      <c r="A1464" s="256" t="s">
        <v>8371</v>
      </c>
      <c r="B1464" s="256" t="s">
        <v>8369</v>
      </c>
      <c r="C1464" s="256" t="s">
        <v>8370</v>
      </c>
      <c r="D1464" s="256" t="s">
        <v>3597</v>
      </c>
      <c r="E1464" s="433">
        <v>4001</v>
      </c>
      <c r="F1464" s="256" t="s">
        <v>4492</v>
      </c>
      <c r="G1464" s="256" t="s">
        <v>2794</v>
      </c>
      <c r="H1464" s="256" t="s">
        <v>2762</v>
      </c>
      <c r="I1464" s="256" t="s">
        <v>8372</v>
      </c>
    </row>
    <row r="1465" spans="1:9">
      <c r="A1465" s="256" t="s">
        <v>8373</v>
      </c>
      <c r="B1465" s="256" t="s">
        <v>8374</v>
      </c>
      <c r="C1465" s="256" t="s">
        <v>8375</v>
      </c>
      <c r="D1465" s="256" t="s">
        <v>1298</v>
      </c>
      <c r="E1465" s="433">
        <v>90301</v>
      </c>
      <c r="F1465" s="256" t="s">
        <v>8376</v>
      </c>
      <c r="G1465" s="256" t="s">
        <v>2761</v>
      </c>
      <c r="H1465" s="256" t="s">
        <v>2762</v>
      </c>
      <c r="I1465" s="256" t="s">
        <v>8377</v>
      </c>
    </row>
    <row r="1466" spans="1:9">
      <c r="A1466" s="256" t="s">
        <v>8378</v>
      </c>
      <c r="B1466" s="256" t="s">
        <v>8379</v>
      </c>
      <c r="C1466" s="256" t="s">
        <v>8380</v>
      </c>
      <c r="D1466" s="256" t="s">
        <v>5055</v>
      </c>
      <c r="E1466" s="433">
        <v>93101</v>
      </c>
      <c r="F1466" s="256" t="s">
        <v>8381</v>
      </c>
      <c r="G1466" s="256" t="s">
        <v>2724</v>
      </c>
      <c r="H1466" s="256" t="s">
        <v>2835</v>
      </c>
      <c r="I1466" s="256" t="s">
        <v>3209</v>
      </c>
    </row>
    <row r="1467" spans="1:9">
      <c r="A1467" s="256" t="s">
        <v>8382</v>
      </c>
      <c r="B1467" s="256" t="s">
        <v>8383</v>
      </c>
      <c r="C1467" s="256" t="s">
        <v>8384</v>
      </c>
      <c r="D1467" s="256" t="s">
        <v>508</v>
      </c>
      <c r="E1467" s="433">
        <v>94501</v>
      </c>
      <c r="F1467" s="256" t="s">
        <v>8385</v>
      </c>
      <c r="G1467" s="256" t="s">
        <v>2724</v>
      </c>
      <c r="H1467" s="256" t="s">
        <v>2762</v>
      </c>
      <c r="I1467" s="256" t="s">
        <v>8386</v>
      </c>
    </row>
    <row r="1468" spans="1:9">
      <c r="A1468" s="256" t="s">
        <v>8382</v>
      </c>
      <c r="B1468" s="256" t="s">
        <v>8383</v>
      </c>
      <c r="C1468" s="256" t="s">
        <v>8384</v>
      </c>
      <c r="D1468" s="256" t="s">
        <v>508</v>
      </c>
      <c r="E1468" s="433">
        <v>94501</v>
      </c>
      <c r="F1468" s="256" t="s">
        <v>8385</v>
      </c>
      <c r="G1468" s="256" t="s">
        <v>2761</v>
      </c>
      <c r="H1468" s="256" t="s">
        <v>2762</v>
      </c>
      <c r="I1468" s="256" t="s">
        <v>8386</v>
      </c>
    </row>
    <row r="1469" spans="1:9">
      <c r="A1469" s="256" t="s">
        <v>8387</v>
      </c>
      <c r="B1469" s="256" t="s">
        <v>8388</v>
      </c>
      <c r="C1469" s="256" t="s">
        <v>8389</v>
      </c>
      <c r="D1469" s="256" t="s">
        <v>6164</v>
      </c>
      <c r="E1469" s="433">
        <v>90028</v>
      </c>
      <c r="F1469" s="256" t="s">
        <v>8390</v>
      </c>
      <c r="G1469" s="256" t="s">
        <v>2794</v>
      </c>
      <c r="H1469" s="256" t="s">
        <v>2762</v>
      </c>
      <c r="I1469" s="256" t="s">
        <v>8391</v>
      </c>
    </row>
    <row r="1470" spans="1:9">
      <c r="A1470" s="256" t="s">
        <v>8392</v>
      </c>
      <c r="B1470" s="256" t="s">
        <v>8393</v>
      </c>
      <c r="C1470" s="256" t="s">
        <v>8394</v>
      </c>
      <c r="D1470" s="256" t="s">
        <v>609</v>
      </c>
      <c r="E1470" s="433">
        <v>96001</v>
      </c>
      <c r="F1470" s="256" t="s">
        <v>8395</v>
      </c>
      <c r="G1470" s="256" t="s">
        <v>2724</v>
      </c>
      <c r="H1470" s="256" t="s">
        <v>2994</v>
      </c>
      <c r="I1470" s="256" t="s">
        <v>4016</v>
      </c>
    </row>
    <row r="1471" spans="1:9">
      <c r="A1471" s="256" t="s">
        <v>8392</v>
      </c>
      <c r="B1471" s="256" t="s">
        <v>8393</v>
      </c>
      <c r="C1471" s="256" t="s">
        <v>8394</v>
      </c>
      <c r="D1471" s="256" t="s">
        <v>609</v>
      </c>
      <c r="E1471" s="433">
        <v>96001</v>
      </c>
      <c r="F1471" s="256" t="s">
        <v>8395</v>
      </c>
      <c r="G1471" s="256" t="s">
        <v>2761</v>
      </c>
      <c r="H1471" s="256" t="s">
        <v>2994</v>
      </c>
      <c r="I1471" s="256" t="s">
        <v>4115</v>
      </c>
    </row>
    <row r="1472" spans="1:9">
      <c r="A1472" s="256" t="s">
        <v>8392</v>
      </c>
      <c r="B1472" s="256" t="s">
        <v>8393</v>
      </c>
      <c r="C1472" s="256" t="s">
        <v>8394</v>
      </c>
      <c r="D1472" s="256" t="s">
        <v>609</v>
      </c>
      <c r="E1472" s="433">
        <v>96001</v>
      </c>
      <c r="F1472" s="256" t="s">
        <v>8395</v>
      </c>
      <c r="G1472" s="256" t="s">
        <v>2794</v>
      </c>
      <c r="H1472" s="256" t="s">
        <v>2994</v>
      </c>
      <c r="I1472" s="256" t="s">
        <v>4115</v>
      </c>
    </row>
    <row r="1473" spans="1:9">
      <c r="A1473" s="256" t="s">
        <v>8396</v>
      </c>
      <c r="B1473" s="256" t="s">
        <v>8397</v>
      </c>
      <c r="C1473" s="256" t="s">
        <v>8398</v>
      </c>
      <c r="D1473" s="256" t="s">
        <v>2730</v>
      </c>
      <c r="E1473" s="433">
        <v>81109</v>
      </c>
      <c r="F1473" s="256" t="s">
        <v>3158</v>
      </c>
      <c r="G1473" s="256" t="s">
        <v>2824</v>
      </c>
      <c r="H1473" s="256" t="s">
        <v>2812</v>
      </c>
      <c r="I1473" s="256" t="s">
        <v>8399</v>
      </c>
    </row>
    <row r="1474" spans="1:9">
      <c r="A1474" s="256" t="s">
        <v>8400</v>
      </c>
      <c r="B1474" s="256" t="s">
        <v>8401</v>
      </c>
      <c r="C1474" s="256" t="s">
        <v>8402</v>
      </c>
      <c r="D1474" s="256" t="s">
        <v>8403</v>
      </c>
      <c r="E1474" s="433">
        <v>83151</v>
      </c>
      <c r="F1474" s="256" t="s">
        <v>3142</v>
      </c>
      <c r="G1474" s="256" t="s">
        <v>2732</v>
      </c>
      <c r="H1474" s="256" t="s">
        <v>2733</v>
      </c>
      <c r="I1474" s="256" t="s">
        <v>7063</v>
      </c>
    </row>
    <row r="1475" spans="1:9">
      <c r="A1475" s="256" t="s">
        <v>8404</v>
      </c>
      <c r="B1475" s="256" t="s">
        <v>8405</v>
      </c>
      <c r="C1475" s="256" t="s">
        <v>8406</v>
      </c>
      <c r="D1475" s="256" t="s">
        <v>7518</v>
      </c>
      <c r="E1475" s="433">
        <v>8221</v>
      </c>
      <c r="F1475" s="256" t="s">
        <v>8407</v>
      </c>
      <c r="G1475" s="256" t="s">
        <v>2732</v>
      </c>
      <c r="H1475" s="256" t="s">
        <v>2733</v>
      </c>
      <c r="I1475" s="256" t="s">
        <v>8408</v>
      </c>
    </row>
    <row r="1476" spans="1:9">
      <c r="A1476" s="256" t="s">
        <v>8409</v>
      </c>
      <c r="B1476" s="256" t="s">
        <v>8410</v>
      </c>
      <c r="C1476" s="256" t="s">
        <v>8411</v>
      </c>
      <c r="D1476" s="256" t="s">
        <v>91</v>
      </c>
      <c r="E1476" s="433">
        <v>82102</v>
      </c>
      <c r="F1476" s="256" t="s">
        <v>8412</v>
      </c>
      <c r="G1476" s="256" t="s">
        <v>2732</v>
      </c>
      <c r="H1476" s="256" t="s">
        <v>3196</v>
      </c>
      <c r="I1476" s="256" t="s">
        <v>6121</v>
      </c>
    </row>
    <row r="1477" spans="1:9">
      <c r="A1477" s="256" t="s">
        <v>8413</v>
      </c>
      <c r="B1477" s="256" t="s">
        <v>8414</v>
      </c>
      <c r="C1477" s="256" t="s">
        <v>8415</v>
      </c>
      <c r="D1477" s="256" t="s">
        <v>8416</v>
      </c>
      <c r="E1477" s="433">
        <v>90091</v>
      </c>
      <c r="F1477" s="256" t="s">
        <v>8417</v>
      </c>
      <c r="G1477" s="256" t="s">
        <v>2724</v>
      </c>
      <c r="H1477" s="256" t="s">
        <v>2762</v>
      </c>
      <c r="I1477" s="256" t="s">
        <v>8418</v>
      </c>
    </row>
    <row r="1478" spans="1:9">
      <c r="A1478" s="256" t="s">
        <v>8419</v>
      </c>
      <c r="B1478" s="256" t="s">
        <v>8420</v>
      </c>
      <c r="C1478" s="256" t="s">
        <v>8421</v>
      </c>
      <c r="D1478" s="256" t="s">
        <v>3687</v>
      </c>
      <c r="E1478" s="433">
        <v>4501</v>
      </c>
      <c r="F1478" s="256" t="s">
        <v>8422</v>
      </c>
      <c r="G1478" s="256" t="s">
        <v>2724</v>
      </c>
      <c r="H1478" s="256" t="s">
        <v>2835</v>
      </c>
      <c r="I1478" s="256" t="s">
        <v>8423</v>
      </c>
    </row>
    <row r="1479" spans="1:9">
      <c r="A1479" s="256" t="s">
        <v>8424</v>
      </c>
      <c r="B1479" s="256" t="s">
        <v>8425</v>
      </c>
      <c r="C1479" s="256" t="s">
        <v>8426</v>
      </c>
      <c r="D1479" s="256" t="s">
        <v>8427</v>
      </c>
      <c r="E1479" s="433">
        <v>92505</v>
      </c>
      <c r="F1479" s="256" t="s">
        <v>1919</v>
      </c>
      <c r="G1479" s="256" t="s">
        <v>3938</v>
      </c>
      <c r="H1479" s="256" t="s">
        <v>2812</v>
      </c>
      <c r="I1479" s="256" t="s">
        <v>7836</v>
      </c>
    </row>
    <row r="1480" spans="1:9">
      <c r="A1480" s="256" t="s">
        <v>8428</v>
      </c>
      <c r="B1480" s="256" t="s">
        <v>8429</v>
      </c>
      <c r="C1480" s="256" t="s">
        <v>8430</v>
      </c>
      <c r="D1480" s="256" t="s">
        <v>5121</v>
      </c>
      <c r="E1480" s="433">
        <v>3101</v>
      </c>
      <c r="F1480" s="256" t="s">
        <v>8431</v>
      </c>
      <c r="G1480" s="256" t="s">
        <v>2732</v>
      </c>
      <c r="H1480" s="256" t="s">
        <v>2733</v>
      </c>
      <c r="I1480" s="256" t="s">
        <v>8432</v>
      </c>
    </row>
    <row r="1481" spans="1:9">
      <c r="A1481" s="256" t="s">
        <v>8433</v>
      </c>
      <c r="B1481" s="256" t="s">
        <v>8434</v>
      </c>
      <c r="C1481" s="256" t="s">
        <v>8435</v>
      </c>
      <c r="D1481" s="256" t="s">
        <v>8436</v>
      </c>
      <c r="E1481" s="433">
        <v>93011</v>
      </c>
      <c r="F1481" s="256" t="s">
        <v>8437</v>
      </c>
      <c r="G1481" s="256" t="s">
        <v>2761</v>
      </c>
      <c r="H1481" s="256" t="s">
        <v>2762</v>
      </c>
      <c r="I1481" s="256" t="s">
        <v>8438</v>
      </c>
    </row>
    <row r="1482" spans="1:9">
      <c r="A1482" s="256" t="s">
        <v>8439</v>
      </c>
      <c r="B1482" s="256" t="s">
        <v>8440</v>
      </c>
      <c r="C1482" s="256" t="s">
        <v>8441</v>
      </c>
      <c r="D1482" s="256" t="s">
        <v>93</v>
      </c>
      <c r="E1482" s="433">
        <v>1008</v>
      </c>
      <c r="F1482" s="256" t="s">
        <v>8442</v>
      </c>
      <c r="G1482" s="256" t="s">
        <v>2732</v>
      </c>
      <c r="H1482" s="256" t="s">
        <v>2733</v>
      </c>
      <c r="I1482" s="256" t="s">
        <v>8443</v>
      </c>
    </row>
    <row r="1483" spans="1:9">
      <c r="A1483" s="256" t="s">
        <v>8444</v>
      </c>
      <c r="B1483" s="256" t="s">
        <v>8445</v>
      </c>
      <c r="C1483" s="256" t="s">
        <v>8446</v>
      </c>
      <c r="D1483" s="256" t="s">
        <v>91</v>
      </c>
      <c r="E1483" s="433">
        <v>81103</v>
      </c>
      <c r="F1483" s="256" t="s">
        <v>8447</v>
      </c>
      <c r="G1483" s="256" t="s">
        <v>2732</v>
      </c>
      <c r="H1483" s="256" t="s">
        <v>2733</v>
      </c>
      <c r="I1483" s="256" t="s">
        <v>7610</v>
      </c>
    </row>
    <row r="1484" spans="1:9">
      <c r="A1484" s="256" t="s">
        <v>8448</v>
      </c>
      <c r="B1484" s="256" t="s">
        <v>8449</v>
      </c>
      <c r="C1484" s="256" t="s">
        <v>8450</v>
      </c>
      <c r="D1484" s="256" t="s">
        <v>8451</v>
      </c>
      <c r="E1484" s="433">
        <v>1851</v>
      </c>
      <c r="F1484" s="256" t="s">
        <v>8452</v>
      </c>
      <c r="G1484" s="256" t="s">
        <v>2732</v>
      </c>
      <c r="H1484" s="256" t="s">
        <v>2733</v>
      </c>
      <c r="I1484" s="256" t="s">
        <v>5075</v>
      </c>
    </row>
    <row r="1485" spans="1:9">
      <c r="A1485" s="256" t="s">
        <v>8453</v>
      </c>
      <c r="B1485" s="256" t="s">
        <v>8454</v>
      </c>
      <c r="C1485" s="256" t="s">
        <v>8455</v>
      </c>
      <c r="D1485" s="256" t="s">
        <v>91</v>
      </c>
      <c r="E1485" s="433">
        <v>81107</v>
      </c>
      <c r="F1485" s="256" t="s">
        <v>8456</v>
      </c>
      <c r="G1485" s="256" t="s">
        <v>2732</v>
      </c>
      <c r="H1485" s="256" t="s">
        <v>2733</v>
      </c>
      <c r="I1485" s="256" t="s">
        <v>8457</v>
      </c>
    </row>
    <row r="1486" spans="1:9">
      <c r="A1486" s="256" t="s">
        <v>8458</v>
      </c>
      <c r="B1486" s="256" t="s">
        <v>8459</v>
      </c>
      <c r="C1486" s="256" t="s">
        <v>8460</v>
      </c>
      <c r="D1486" s="256" t="s">
        <v>91</v>
      </c>
      <c r="E1486" s="433">
        <v>83103</v>
      </c>
      <c r="F1486" s="256" t="s">
        <v>8461</v>
      </c>
      <c r="G1486" s="256" t="s">
        <v>2761</v>
      </c>
      <c r="H1486" s="256" t="s">
        <v>2762</v>
      </c>
      <c r="I1486" s="256" t="s">
        <v>4493</v>
      </c>
    </row>
    <row r="1487" spans="1:9">
      <c r="A1487" s="256" t="s">
        <v>8462</v>
      </c>
      <c r="B1487" s="256" t="s">
        <v>8463</v>
      </c>
      <c r="C1487" s="256" t="s">
        <v>8464</v>
      </c>
      <c r="D1487" s="256" t="s">
        <v>7524</v>
      </c>
      <c r="E1487" s="433">
        <v>95101</v>
      </c>
      <c r="F1487" s="256" t="s">
        <v>8465</v>
      </c>
      <c r="G1487" s="256" t="s">
        <v>2761</v>
      </c>
      <c r="H1487" s="256" t="s">
        <v>2762</v>
      </c>
      <c r="I1487" s="256" t="s">
        <v>8466</v>
      </c>
    </row>
    <row r="1488" spans="1:9">
      <c r="A1488" s="256" t="s">
        <v>8467</v>
      </c>
      <c r="B1488" s="256" t="s">
        <v>8468</v>
      </c>
      <c r="C1488" s="256" t="s">
        <v>8469</v>
      </c>
      <c r="D1488" s="256" t="s">
        <v>579</v>
      </c>
      <c r="E1488" s="433">
        <v>91105</v>
      </c>
      <c r="F1488" s="256" t="s">
        <v>8470</v>
      </c>
      <c r="G1488" s="256" t="s">
        <v>2761</v>
      </c>
      <c r="H1488" s="256" t="s">
        <v>2994</v>
      </c>
      <c r="I1488" s="256" t="s">
        <v>5538</v>
      </c>
    </row>
    <row r="1489" spans="1:9">
      <c r="A1489" s="256" t="s">
        <v>8471</v>
      </c>
      <c r="B1489" s="256" t="s">
        <v>8468</v>
      </c>
      <c r="C1489" s="256" t="s">
        <v>8469</v>
      </c>
      <c r="D1489" s="256" t="s">
        <v>579</v>
      </c>
      <c r="E1489" s="433">
        <v>91105</v>
      </c>
      <c r="F1489" s="256" t="s">
        <v>8470</v>
      </c>
      <c r="G1489" s="256" t="s">
        <v>2761</v>
      </c>
      <c r="H1489" s="256" t="s">
        <v>2762</v>
      </c>
      <c r="I1489" s="256" t="s">
        <v>8472</v>
      </c>
    </row>
    <row r="1490" spans="1:9">
      <c r="A1490" s="256" t="s">
        <v>8471</v>
      </c>
      <c r="B1490" s="256" t="s">
        <v>8468</v>
      </c>
      <c r="C1490" s="256" t="s">
        <v>8469</v>
      </c>
      <c r="D1490" s="256" t="s">
        <v>579</v>
      </c>
      <c r="E1490" s="433">
        <v>91105</v>
      </c>
      <c r="F1490" s="256" t="s">
        <v>8470</v>
      </c>
      <c r="G1490" s="256" t="s">
        <v>2794</v>
      </c>
      <c r="H1490" s="256" t="s">
        <v>2762</v>
      </c>
      <c r="I1490" s="256" t="s">
        <v>8473</v>
      </c>
    </row>
    <row r="1491" spans="1:9">
      <c r="A1491" s="256" t="s">
        <v>8474</v>
      </c>
      <c r="B1491" s="256" t="s">
        <v>8475</v>
      </c>
      <c r="C1491" s="256" t="s">
        <v>8476</v>
      </c>
      <c r="D1491" s="256" t="s">
        <v>91</v>
      </c>
      <c r="E1491" s="433">
        <v>82108</v>
      </c>
      <c r="F1491" s="256" t="s">
        <v>8477</v>
      </c>
      <c r="G1491" s="256" t="s">
        <v>2732</v>
      </c>
      <c r="H1491" s="256" t="s">
        <v>3196</v>
      </c>
      <c r="I1491" s="256" t="s">
        <v>5713</v>
      </c>
    </row>
    <row r="1492" spans="1:9">
      <c r="A1492" s="256" t="s">
        <v>8478</v>
      </c>
      <c r="B1492" s="256" t="s">
        <v>8479</v>
      </c>
      <c r="C1492" s="256" t="s">
        <v>8480</v>
      </c>
      <c r="D1492" s="256" t="s">
        <v>96</v>
      </c>
      <c r="E1492" s="433">
        <v>91701</v>
      </c>
      <c r="F1492" s="256" t="s">
        <v>8481</v>
      </c>
      <c r="G1492" s="256" t="s">
        <v>2732</v>
      </c>
      <c r="H1492" s="256" t="s">
        <v>3196</v>
      </c>
      <c r="I1492" s="256" t="s">
        <v>5713</v>
      </c>
    </row>
    <row r="1493" spans="1:9">
      <c r="A1493" s="256" t="s">
        <v>8482</v>
      </c>
      <c r="B1493" s="256" t="s">
        <v>8479</v>
      </c>
      <c r="C1493" s="256" t="s">
        <v>8480</v>
      </c>
      <c r="D1493" s="256" t="s">
        <v>96</v>
      </c>
      <c r="E1493" s="433">
        <v>91701</v>
      </c>
      <c r="F1493" s="256" t="s">
        <v>8481</v>
      </c>
      <c r="G1493" s="256" t="s">
        <v>2732</v>
      </c>
      <c r="H1493" s="256" t="s">
        <v>2733</v>
      </c>
      <c r="I1493" s="256" t="s">
        <v>6015</v>
      </c>
    </row>
    <row r="1494" spans="1:9">
      <c r="A1494" s="256" t="s">
        <v>8483</v>
      </c>
      <c r="B1494" s="256" t="s">
        <v>8484</v>
      </c>
      <c r="C1494" s="256" t="s">
        <v>8485</v>
      </c>
      <c r="D1494" s="256" t="s">
        <v>3459</v>
      </c>
      <c r="E1494" s="433">
        <v>2744</v>
      </c>
      <c r="F1494" s="256" t="s">
        <v>4058</v>
      </c>
      <c r="G1494" s="256" t="s">
        <v>2780</v>
      </c>
      <c r="H1494" s="256" t="s">
        <v>2847</v>
      </c>
      <c r="I1494" s="256" t="s">
        <v>8486</v>
      </c>
    </row>
    <row r="1495" spans="1:9">
      <c r="A1495" s="256" t="s">
        <v>8487</v>
      </c>
      <c r="B1495" s="256" t="s">
        <v>8484</v>
      </c>
      <c r="C1495" s="256" t="s">
        <v>8485</v>
      </c>
      <c r="D1495" s="256" t="s">
        <v>3459</v>
      </c>
      <c r="E1495" s="433">
        <v>2744</v>
      </c>
      <c r="F1495" s="256" t="s">
        <v>4058</v>
      </c>
      <c r="G1495" s="256" t="s">
        <v>2732</v>
      </c>
      <c r="H1495" s="256" t="s">
        <v>2733</v>
      </c>
      <c r="I1495" s="256" t="s">
        <v>4568</v>
      </c>
    </row>
    <row r="1496" spans="1:9">
      <c r="A1496" s="256" t="s">
        <v>8488</v>
      </c>
      <c r="B1496" s="256" t="s">
        <v>8484</v>
      </c>
      <c r="C1496" s="256" t="s">
        <v>8485</v>
      </c>
      <c r="D1496" s="256" t="s">
        <v>3459</v>
      </c>
      <c r="E1496" s="433">
        <v>2744</v>
      </c>
      <c r="F1496" s="256" t="s">
        <v>4058</v>
      </c>
      <c r="G1496" s="256" t="s">
        <v>2780</v>
      </c>
      <c r="H1496" s="256" t="s">
        <v>2781</v>
      </c>
      <c r="I1496" s="256" t="s">
        <v>8489</v>
      </c>
    </row>
    <row r="1497" spans="1:9">
      <c r="A1497" s="256" t="s">
        <v>8490</v>
      </c>
      <c r="B1497" s="256" t="s">
        <v>8491</v>
      </c>
      <c r="C1497" s="256" t="s">
        <v>8492</v>
      </c>
      <c r="D1497" s="256" t="s">
        <v>8493</v>
      </c>
      <c r="E1497" s="433">
        <v>2061</v>
      </c>
      <c r="F1497" s="256" t="s">
        <v>8494</v>
      </c>
      <c r="G1497" s="256" t="s">
        <v>2780</v>
      </c>
      <c r="H1497" s="256" t="s">
        <v>2781</v>
      </c>
      <c r="I1497" s="256" t="s">
        <v>4052</v>
      </c>
    </row>
    <row r="1498" spans="1:9">
      <c r="A1498" s="256" t="s">
        <v>8495</v>
      </c>
      <c r="B1498" s="256" t="s">
        <v>8491</v>
      </c>
      <c r="C1498" s="256" t="s">
        <v>8492</v>
      </c>
      <c r="D1498" s="256" t="s">
        <v>8493</v>
      </c>
      <c r="E1498" s="433">
        <v>2061</v>
      </c>
      <c r="F1498" s="256" t="s">
        <v>8494</v>
      </c>
      <c r="G1498" s="256" t="s">
        <v>2732</v>
      </c>
      <c r="H1498" s="256" t="s">
        <v>2733</v>
      </c>
      <c r="I1498" s="256" t="s">
        <v>4052</v>
      </c>
    </row>
    <row r="1499" spans="1:9">
      <c r="A1499" s="256" t="s">
        <v>8496</v>
      </c>
      <c r="B1499" s="256" t="s">
        <v>8491</v>
      </c>
      <c r="C1499" s="256" t="s">
        <v>8492</v>
      </c>
      <c r="D1499" s="256" t="s">
        <v>8493</v>
      </c>
      <c r="E1499" s="433">
        <v>2061</v>
      </c>
      <c r="F1499" s="256" t="s">
        <v>8494</v>
      </c>
      <c r="G1499" s="256" t="s">
        <v>2780</v>
      </c>
      <c r="H1499" s="256" t="s">
        <v>2847</v>
      </c>
      <c r="I1499" s="256" t="s">
        <v>4052</v>
      </c>
    </row>
    <row r="1500" spans="1:9">
      <c r="A1500" s="256" t="s">
        <v>8497</v>
      </c>
      <c r="B1500" s="256" t="s">
        <v>8491</v>
      </c>
      <c r="C1500" s="256" t="s">
        <v>8492</v>
      </c>
      <c r="D1500" s="256" t="s">
        <v>8493</v>
      </c>
      <c r="E1500" s="433">
        <v>2061</v>
      </c>
      <c r="F1500" s="256" t="s">
        <v>8494</v>
      </c>
      <c r="G1500" s="256" t="s">
        <v>2732</v>
      </c>
      <c r="H1500" s="256" t="s">
        <v>3196</v>
      </c>
      <c r="I1500" s="256" t="s">
        <v>4052</v>
      </c>
    </row>
    <row r="1501" spans="1:9">
      <c r="A1501" s="256" t="s">
        <v>8498</v>
      </c>
      <c r="B1501" s="256" t="s">
        <v>8499</v>
      </c>
      <c r="C1501" s="256" t="s">
        <v>8500</v>
      </c>
      <c r="D1501" s="256" t="s">
        <v>496</v>
      </c>
      <c r="E1501" s="433">
        <v>92901</v>
      </c>
      <c r="F1501" s="256" t="s">
        <v>8501</v>
      </c>
      <c r="G1501" s="256" t="s">
        <v>2761</v>
      </c>
      <c r="H1501" s="256" t="s">
        <v>2762</v>
      </c>
      <c r="I1501" s="256" t="s">
        <v>8502</v>
      </c>
    </row>
    <row r="1502" spans="1:9">
      <c r="A1502" s="256" t="s">
        <v>8503</v>
      </c>
      <c r="B1502" s="256" t="s">
        <v>8504</v>
      </c>
      <c r="C1502" s="256" t="s">
        <v>8505</v>
      </c>
      <c r="D1502" s="256" t="s">
        <v>5897</v>
      </c>
      <c r="E1502" s="433">
        <v>98505</v>
      </c>
      <c r="F1502" s="256" t="s">
        <v>2093</v>
      </c>
      <c r="G1502" s="256" t="s">
        <v>2732</v>
      </c>
      <c r="H1502" s="256" t="s">
        <v>2733</v>
      </c>
      <c r="I1502" s="256" t="s">
        <v>8506</v>
      </c>
    </row>
    <row r="1503" spans="1:9">
      <c r="A1503" s="256" t="s">
        <v>8507</v>
      </c>
      <c r="C1503" s="256" t="s">
        <v>8508</v>
      </c>
      <c r="D1503" s="256" t="s">
        <v>8509</v>
      </c>
      <c r="E1503" s="433">
        <v>11000</v>
      </c>
      <c r="F1503" s="256" t="s">
        <v>8510</v>
      </c>
      <c r="G1503" s="256" t="s">
        <v>2780</v>
      </c>
      <c r="H1503" s="256" t="s">
        <v>2847</v>
      </c>
      <c r="I1503" s="256" t="s">
        <v>8511</v>
      </c>
    </row>
    <row r="1504" spans="1:9">
      <c r="A1504" s="256" t="s">
        <v>8512</v>
      </c>
      <c r="B1504" s="256" t="s">
        <v>8513</v>
      </c>
      <c r="C1504" s="256" t="s">
        <v>8514</v>
      </c>
      <c r="D1504" s="256" t="s">
        <v>8515</v>
      </c>
      <c r="E1504" s="433">
        <v>95191</v>
      </c>
      <c r="F1504" s="256" t="s">
        <v>8516</v>
      </c>
      <c r="G1504" s="256" t="s">
        <v>2780</v>
      </c>
      <c r="H1504" s="256" t="s">
        <v>2781</v>
      </c>
      <c r="I1504" s="256" t="s">
        <v>3050</v>
      </c>
    </row>
    <row r="1505" spans="1:9">
      <c r="A1505" s="256" t="s">
        <v>8517</v>
      </c>
      <c r="B1505" s="256" t="s">
        <v>8513</v>
      </c>
      <c r="C1505" s="256" t="s">
        <v>8514</v>
      </c>
      <c r="D1505" s="256" t="s">
        <v>8515</v>
      </c>
      <c r="E1505" s="433">
        <v>95191</v>
      </c>
      <c r="F1505" s="256" t="s">
        <v>8516</v>
      </c>
      <c r="G1505" s="256" t="s">
        <v>2732</v>
      </c>
      <c r="H1505" s="256" t="s">
        <v>2733</v>
      </c>
      <c r="I1505" s="256" t="s">
        <v>3048</v>
      </c>
    </row>
    <row r="1506" spans="1:9">
      <c r="A1506" s="256" t="s">
        <v>8518</v>
      </c>
      <c r="B1506" s="256" t="s">
        <v>8519</v>
      </c>
      <c r="C1506" s="256" t="s">
        <v>8520</v>
      </c>
      <c r="D1506" s="256" t="s">
        <v>101</v>
      </c>
      <c r="E1506" s="433">
        <v>97411</v>
      </c>
      <c r="F1506" s="256" t="s">
        <v>8521</v>
      </c>
      <c r="G1506" s="256" t="s">
        <v>2936</v>
      </c>
      <c r="H1506" s="256" t="s">
        <v>2937</v>
      </c>
      <c r="I1506" s="256" t="s">
        <v>8522</v>
      </c>
    </row>
    <row r="1507" spans="1:9">
      <c r="A1507" s="256" t="s">
        <v>8523</v>
      </c>
      <c r="B1507" s="256" t="s">
        <v>8524</v>
      </c>
      <c r="C1507" s="256" t="s">
        <v>8525</v>
      </c>
      <c r="D1507" s="256" t="s">
        <v>93</v>
      </c>
      <c r="E1507" s="433">
        <v>1001</v>
      </c>
      <c r="F1507" s="256" t="s">
        <v>8292</v>
      </c>
      <c r="G1507" s="256" t="s">
        <v>2732</v>
      </c>
      <c r="H1507" s="256" t="s">
        <v>2733</v>
      </c>
      <c r="I1507" s="256" t="s">
        <v>8526</v>
      </c>
    </row>
    <row r="1508" spans="1:9">
      <c r="A1508" s="256" t="s">
        <v>8527</v>
      </c>
      <c r="B1508" s="256" t="s">
        <v>8528</v>
      </c>
      <c r="C1508" s="256" t="s">
        <v>8529</v>
      </c>
      <c r="D1508" s="256" t="s">
        <v>1509</v>
      </c>
      <c r="E1508" s="433">
        <v>90025</v>
      </c>
      <c r="F1508" s="256" t="s">
        <v>8530</v>
      </c>
      <c r="G1508" s="256" t="s">
        <v>2732</v>
      </c>
      <c r="H1508" s="256" t="s">
        <v>2733</v>
      </c>
      <c r="I1508" s="256" t="s">
        <v>7188</v>
      </c>
    </row>
    <row r="1509" spans="1:9">
      <c r="A1509" s="256" t="s">
        <v>8531</v>
      </c>
      <c r="B1509" s="256" t="s">
        <v>8532</v>
      </c>
      <c r="C1509" s="256" t="s">
        <v>8533</v>
      </c>
      <c r="D1509" s="256" t="s">
        <v>4162</v>
      </c>
      <c r="E1509" s="433">
        <v>5001</v>
      </c>
      <c r="F1509" s="256" t="s">
        <v>8534</v>
      </c>
      <c r="G1509" s="256" t="s">
        <v>2732</v>
      </c>
      <c r="H1509" s="256" t="s">
        <v>2733</v>
      </c>
      <c r="I1509" s="256" t="s">
        <v>4967</v>
      </c>
    </row>
    <row r="1510" spans="1:9">
      <c r="A1510" s="256" t="s">
        <v>8535</v>
      </c>
      <c r="B1510" s="256" t="s">
        <v>8536</v>
      </c>
      <c r="C1510" s="256" t="s">
        <v>8537</v>
      </c>
      <c r="D1510" s="256" t="s">
        <v>8538</v>
      </c>
      <c r="E1510" s="433">
        <v>3495</v>
      </c>
      <c r="F1510" s="256" t="s">
        <v>8539</v>
      </c>
      <c r="G1510" s="256" t="s">
        <v>2936</v>
      </c>
      <c r="H1510" s="256" t="s">
        <v>2937</v>
      </c>
      <c r="I1510" s="256" t="s">
        <v>6068</v>
      </c>
    </row>
    <row r="1511" spans="1:9">
      <c r="A1511" s="256" t="s">
        <v>8540</v>
      </c>
      <c r="B1511" s="256" t="s">
        <v>8541</v>
      </c>
      <c r="C1511" s="256" t="s">
        <v>8542</v>
      </c>
      <c r="D1511" s="256" t="s">
        <v>8543</v>
      </c>
      <c r="E1511" s="433">
        <v>2754</v>
      </c>
      <c r="F1511" s="256" t="s">
        <v>8544</v>
      </c>
      <c r="G1511" s="256" t="s">
        <v>2936</v>
      </c>
      <c r="H1511" s="256" t="s">
        <v>2937</v>
      </c>
      <c r="I1511" s="256" t="s">
        <v>8545</v>
      </c>
    </row>
    <row r="1512" spans="1:9">
      <c r="A1512" s="256" t="s">
        <v>8546</v>
      </c>
      <c r="B1512" s="256" t="s">
        <v>8547</v>
      </c>
      <c r="C1512" s="256" t="s">
        <v>8548</v>
      </c>
      <c r="D1512" s="256" t="s">
        <v>3512</v>
      </c>
      <c r="E1512" s="433">
        <v>8274</v>
      </c>
      <c r="F1512" s="256" t="s">
        <v>8549</v>
      </c>
      <c r="G1512" s="256" t="s">
        <v>2724</v>
      </c>
      <c r="H1512" s="256" t="s">
        <v>2835</v>
      </c>
      <c r="I1512" s="256" t="s">
        <v>8550</v>
      </c>
    </row>
    <row r="1513" spans="1:9">
      <c r="A1513" s="256" t="s">
        <v>8551</v>
      </c>
      <c r="B1513" s="256" t="s">
        <v>8547</v>
      </c>
      <c r="C1513" s="256" t="s">
        <v>8548</v>
      </c>
      <c r="D1513" s="256" t="s">
        <v>3512</v>
      </c>
      <c r="E1513" s="433">
        <v>8274</v>
      </c>
      <c r="F1513" s="256" t="s">
        <v>8549</v>
      </c>
      <c r="G1513" s="256" t="s">
        <v>2724</v>
      </c>
      <c r="H1513" s="256" t="s">
        <v>2812</v>
      </c>
      <c r="I1513" s="256" t="s">
        <v>8552</v>
      </c>
    </row>
    <row r="1514" spans="1:9">
      <c r="A1514" s="256" t="s">
        <v>8553</v>
      </c>
      <c r="B1514" s="256" t="s">
        <v>8554</v>
      </c>
      <c r="C1514" s="256" t="s">
        <v>8555</v>
      </c>
      <c r="D1514" s="256" t="s">
        <v>8556</v>
      </c>
      <c r="E1514" s="433">
        <v>4445</v>
      </c>
      <c r="F1514" s="256" t="s">
        <v>8557</v>
      </c>
      <c r="G1514" s="256" t="s">
        <v>2724</v>
      </c>
      <c r="H1514" s="256" t="s">
        <v>2835</v>
      </c>
      <c r="I1514" s="256" t="s">
        <v>8558</v>
      </c>
    </row>
    <row r="1515" spans="1:9">
      <c r="A1515" s="256" t="s">
        <v>8559</v>
      </c>
      <c r="B1515" s="256" t="s">
        <v>8560</v>
      </c>
      <c r="C1515" s="256" t="s">
        <v>8561</v>
      </c>
      <c r="D1515" s="256" t="s">
        <v>3506</v>
      </c>
      <c r="E1515" s="433">
        <v>97101</v>
      </c>
      <c r="F1515" s="256" t="s">
        <v>8562</v>
      </c>
      <c r="G1515" s="256" t="s">
        <v>2936</v>
      </c>
      <c r="H1515" s="256" t="s">
        <v>2937</v>
      </c>
      <c r="I1515" s="256" t="s">
        <v>8563</v>
      </c>
    </row>
    <row r="1516" spans="1:9">
      <c r="A1516" s="256" t="s">
        <v>8564</v>
      </c>
      <c r="B1516" s="256" t="s">
        <v>8565</v>
      </c>
      <c r="C1516" s="256" t="s">
        <v>8566</v>
      </c>
      <c r="D1516" s="256" t="s">
        <v>91</v>
      </c>
      <c r="E1516" s="433">
        <v>83102</v>
      </c>
      <c r="F1516" s="256" t="s">
        <v>8567</v>
      </c>
      <c r="G1516" s="256" t="s">
        <v>2732</v>
      </c>
      <c r="H1516" s="256" t="s">
        <v>2733</v>
      </c>
      <c r="I1516" s="256" t="s">
        <v>5987</v>
      </c>
    </row>
    <row r="1517" spans="1:9">
      <c r="A1517" s="256" t="s">
        <v>8568</v>
      </c>
      <c r="B1517" s="256" t="s">
        <v>8569</v>
      </c>
      <c r="C1517" s="256" t="s">
        <v>8570</v>
      </c>
      <c r="D1517" s="256" t="s">
        <v>91</v>
      </c>
      <c r="E1517" s="433">
        <v>83102</v>
      </c>
      <c r="F1517" s="256" t="s">
        <v>8567</v>
      </c>
      <c r="G1517" s="256" t="s">
        <v>2732</v>
      </c>
      <c r="H1517" s="256" t="s">
        <v>2733</v>
      </c>
      <c r="I1517" s="256" t="s">
        <v>5987</v>
      </c>
    </row>
    <row r="1518" spans="1:9">
      <c r="A1518" s="256" t="s">
        <v>8571</v>
      </c>
      <c r="B1518" s="256" t="s">
        <v>8572</v>
      </c>
      <c r="C1518" s="256" t="s">
        <v>8573</v>
      </c>
      <c r="D1518" s="256" t="s">
        <v>91</v>
      </c>
      <c r="E1518" s="433">
        <v>83102</v>
      </c>
      <c r="F1518" s="256" t="s">
        <v>8567</v>
      </c>
      <c r="G1518" s="256" t="s">
        <v>2732</v>
      </c>
      <c r="H1518" s="256" t="s">
        <v>2733</v>
      </c>
      <c r="I1518" s="256" t="s">
        <v>5987</v>
      </c>
    </row>
    <row r="1519" spans="1:9">
      <c r="A1519" s="256" t="s">
        <v>8574</v>
      </c>
      <c r="B1519" s="256" t="s">
        <v>8575</v>
      </c>
      <c r="C1519" s="256" t="s">
        <v>8576</v>
      </c>
      <c r="D1519" s="256" t="s">
        <v>91</v>
      </c>
      <c r="E1519" s="433">
        <v>83102</v>
      </c>
      <c r="F1519" s="256" t="s">
        <v>8567</v>
      </c>
      <c r="G1519" s="256" t="s">
        <v>2732</v>
      </c>
      <c r="H1519" s="256" t="s">
        <v>2733</v>
      </c>
      <c r="I1519" s="256" t="s">
        <v>5987</v>
      </c>
    </row>
    <row r="1520" spans="1:9">
      <c r="A1520" s="256" t="s">
        <v>8577</v>
      </c>
      <c r="B1520" s="256" t="s">
        <v>8578</v>
      </c>
      <c r="C1520" s="256" t="s">
        <v>8579</v>
      </c>
      <c r="D1520" s="256" t="s">
        <v>2966</v>
      </c>
      <c r="E1520" s="433">
        <v>1401</v>
      </c>
      <c r="F1520" s="256" t="s">
        <v>2967</v>
      </c>
      <c r="G1520" s="256" t="s">
        <v>2732</v>
      </c>
      <c r="H1520" s="256" t="s">
        <v>2733</v>
      </c>
      <c r="I1520" s="256" t="s">
        <v>6179</v>
      </c>
    </row>
    <row r="1521" spans="1:9">
      <c r="A1521" s="256" t="s">
        <v>8580</v>
      </c>
      <c r="B1521" s="256" t="s">
        <v>8581</v>
      </c>
      <c r="C1521" s="256" t="s">
        <v>8582</v>
      </c>
      <c r="D1521" s="256" t="s">
        <v>91</v>
      </c>
      <c r="E1521" s="433">
        <v>81101</v>
      </c>
      <c r="F1521" s="256" t="s">
        <v>8583</v>
      </c>
      <c r="G1521" s="256" t="s">
        <v>2794</v>
      </c>
      <c r="H1521" s="256" t="s">
        <v>2725</v>
      </c>
      <c r="I1521" s="256" t="s">
        <v>5026</v>
      </c>
    </row>
    <row r="1522" spans="1:9">
      <c r="A1522" s="256" t="s">
        <v>8584</v>
      </c>
      <c r="B1522" s="256" t="s">
        <v>8581</v>
      </c>
      <c r="C1522" s="256" t="s">
        <v>8582</v>
      </c>
      <c r="D1522" s="256" t="s">
        <v>91</v>
      </c>
      <c r="E1522" s="433">
        <v>81101</v>
      </c>
      <c r="F1522" s="256" t="s">
        <v>8583</v>
      </c>
      <c r="G1522" s="256" t="s">
        <v>2794</v>
      </c>
      <c r="H1522" s="256" t="s">
        <v>2994</v>
      </c>
      <c r="I1522" s="256" t="s">
        <v>5026</v>
      </c>
    </row>
    <row r="1523" spans="1:9">
      <c r="A1523" s="256" t="s">
        <v>8585</v>
      </c>
      <c r="B1523" s="256" t="s">
        <v>8586</v>
      </c>
      <c r="C1523" s="256" t="s">
        <v>8587</v>
      </c>
      <c r="D1523" s="256" t="s">
        <v>8588</v>
      </c>
      <c r="E1523" s="433">
        <v>1009</v>
      </c>
      <c r="F1523" s="256" t="s">
        <v>8589</v>
      </c>
      <c r="G1523" s="256" t="s">
        <v>2732</v>
      </c>
      <c r="H1523" s="256" t="s">
        <v>2733</v>
      </c>
      <c r="I1523" s="256" t="s">
        <v>6411</v>
      </c>
    </row>
    <row r="1524" spans="1:9">
      <c r="A1524" s="256" t="s">
        <v>8590</v>
      </c>
      <c r="B1524" s="256" t="s">
        <v>8591</v>
      </c>
      <c r="C1524" s="256" t="s">
        <v>8592</v>
      </c>
      <c r="D1524" s="256" t="s">
        <v>3065</v>
      </c>
      <c r="E1524" s="433">
        <v>6601</v>
      </c>
      <c r="F1524" s="256" t="s">
        <v>8593</v>
      </c>
      <c r="G1524" s="256" t="s">
        <v>2732</v>
      </c>
      <c r="H1524" s="256" t="s">
        <v>2733</v>
      </c>
      <c r="I1524" s="256" t="s">
        <v>6440</v>
      </c>
    </row>
    <row r="1525" spans="1:9">
      <c r="A1525" s="256" t="s">
        <v>8594</v>
      </c>
      <c r="B1525" s="256" t="s">
        <v>8595</v>
      </c>
      <c r="C1525" s="256" t="s">
        <v>8596</v>
      </c>
      <c r="D1525" s="256" t="s">
        <v>508</v>
      </c>
      <c r="E1525" s="433">
        <v>94501</v>
      </c>
      <c r="F1525" s="256" t="s">
        <v>8597</v>
      </c>
      <c r="G1525" s="256" t="s">
        <v>2732</v>
      </c>
      <c r="H1525" s="256" t="s">
        <v>2733</v>
      </c>
      <c r="I1525" s="256" t="s">
        <v>8598</v>
      </c>
    </row>
    <row r="1526" spans="1:9">
      <c r="A1526" s="256" t="s">
        <v>8599</v>
      </c>
      <c r="B1526" s="256" t="s">
        <v>8600</v>
      </c>
      <c r="C1526" s="256" t="s">
        <v>8601</v>
      </c>
      <c r="D1526" s="256" t="s">
        <v>1492</v>
      </c>
      <c r="E1526" s="433">
        <v>90027</v>
      </c>
      <c r="F1526" s="256" t="s">
        <v>8602</v>
      </c>
      <c r="G1526" s="256" t="s">
        <v>2724</v>
      </c>
      <c r="H1526" s="256" t="s">
        <v>2835</v>
      </c>
      <c r="I1526" s="256" t="s">
        <v>8603</v>
      </c>
    </row>
    <row r="1527" spans="1:9">
      <c r="A1527" s="256" t="s">
        <v>8604</v>
      </c>
      <c r="B1527" s="256" t="s">
        <v>8605</v>
      </c>
      <c r="C1527" s="256" t="s">
        <v>8606</v>
      </c>
      <c r="D1527" s="256" t="s">
        <v>4390</v>
      </c>
      <c r="E1527" s="433">
        <v>92401</v>
      </c>
      <c r="F1527" s="256" t="s">
        <v>8607</v>
      </c>
      <c r="G1527" s="256" t="s">
        <v>2761</v>
      </c>
      <c r="H1527" s="256" t="s">
        <v>2762</v>
      </c>
      <c r="I1527" s="256" t="s">
        <v>8608</v>
      </c>
    </row>
    <row r="1528" spans="1:9">
      <c r="A1528" s="256" t="s">
        <v>8604</v>
      </c>
      <c r="B1528" s="256" t="s">
        <v>8605</v>
      </c>
      <c r="C1528" s="256" t="s">
        <v>8606</v>
      </c>
      <c r="D1528" s="256" t="s">
        <v>4390</v>
      </c>
      <c r="E1528" s="433">
        <v>92401</v>
      </c>
      <c r="F1528" s="256" t="s">
        <v>8607</v>
      </c>
      <c r="G1528" s="256" t="s">
        <v>2724</v>
      </c>
      <c r="H1528" s="256" t="s">
        <v>2762</v>
      </c>
      <c r="I1528" s="256" t="s">
        <v>2798</v>
      </c>
    </row>
    <row r="1529" spans="1:9">
      <c r="A1529" s="256" t="s">
        <v>8609</v>
      </c>
      <c r="C1529" s="256" t="s">
        <v>8610</v>
      </c>
      <c r="D1529" s="256" t="s">
        <v>8611</v>
      </c>
      <c r="E1529" s="256" t="s">
        <v>8612</v>
      </c>
      <c r="F1529" s="256" t="s">
        <v>8613</v>
      </c>
      <c r="G1529" s="256" t="s">
        <v>2780</v>
      </c>
      <c r="H1529" s="256" t="s">
        <v>2847</v>
      </c>
      <c r="I1529" s="256" t="s">
        <v>8614</v>
      </c>
    </row>
    <row r="1530" spans="1:9">
      <c r="A1530" s="256" t="s">
        <v>8615</v>
      </c>
      <c r="B1530" s="256" t="s">
        <v>8616</v>
      </c>
      <c r="C1530" s="256" t="s">
        <v>8617</v>
      </c>
      <c r="D1530" s="256" t="s">
        <v>6689</v>
      </c>
      <c r="E1530" s="433">
        <v>6401</v>
      </c>
      <c r="F1530" s="256" t="s">
        <v>8213</v>
      </c>
      <c r="G1530" s="256" t="s">
        <v>2724</v>
      </c>
      <c r="H1530" s="256" t="s">
        <v>2812</v>
      </c>
      <c r="I1530" s="256" t="s">
        <v>8618</v>
      </c>
    </row>
    <row r="1531" spans="1:9">
      <c r="A1531" s="256" t="s">
        <v>8619</v>
      </c>
      <c r="B1531" s="256" t="s">
        <v>8616</v>
      </c>
      <c r="C1531" s="256" t="s">
        <v>8617</v>
      </c>
      <c r="D1531" s="256" t="s">
        <v>6689</v>
      </c>
      <c r="E1531" s="433">
        <v>6401</v>
      </c>
      <c r="F1531" s="256" t="s">
        <v>8213</v>
      </c>
      <c r="G1531" s="256" t="s">
        <v>2724</v>
      </c>
      <c r="H1531" s="256" t="s">
        <v>2835</v>
      </c>
      <c r="I1531" s="256" t="s">
        <v>8620</v>
      </c>
    </row>
    <row r="1532" spans="1:9">
      <c r="A1532" s="256" t="s">
        <v>8621</v>
      </c>
      <c r="B1532" s="256" t="s">
        <v>8622</v>
      </c>
      <c r="C1532" s="256" t="s">
        <v>8623</v>
      </c>
      <c r="D1532" s="256" t="s">
        <v>91</v>
      </c>
      <c r="E1532" s="433">
        <v>81108</v>
      </c>
      <c r="F1532" s="256" t="s">
        <v>8624</v>
      </c>
      <c r="G1532" s="256" t="s">
        <v>2761</v>
      </c>
      <c r="H1532" s="256" t="s">
        <v>2762</v>
      </c>
      <c r="I1532" s="256" t="s">
        <v>8625</v>
      </c>
    </row>
    <row r="1533" spans="1:9">
      <c r="A1533" s="256" t="s">
        <v>8626</v>
      </c>
      <c r="B1533" s="256" t="s">
        <v>8627</v>
      </c>
      <c r="C1533" s="256" t="s">
        <v>8628</v>
      </c>
      <c r="D1533" s="256" t="s">
        <v>8629</v>
      </c>
      <c r="E1533" s="433">
        <v>90603</v>
      </c>
      <c r="F1533" s="256" t="s">
        <v>8630</v>
      </c>
      <c r="G1533" s="256" t="s">
        <v>2732</v>
      </c>
      <c r="H1533" s="256" t="s">
        <v>2733</v>
      </c>
      <c r="I1533" s="256" t="s">
        <v>8631</v>
      </c>
    </row>
    <row r="1534" spans="1:9">
      <c r="A1534" s="256" t="s">
        <v>8632</v>
      </c>
      <c r="C1534" s="256" t="s">
        <v>8633</v>
      </c>
      <c r="D1534" s="256" t="s">
        <v>8634</v>
      </c>
      <c r="E1534" s="433">
        <v>34520</v>
      </c>
      <c r="F1534" s="256" t="s">
        <v>8635</v>
      </c>
      <c r="G1534" s="256" t="s">
        <v>2936</v>
      </c>
      <c r="H1534" s="256" t="s">
        <v>2937</v>
      </c>
      <c r="I1534" s="256" t="s">
        <v>8636</v>
      </c>
    </row>
    <row r="1535" spans="1:9">
      <c r="A1535" s="256" t="s">
        <v>8637</v>
      </c>
      <c r="B1535" s="256" t="s">
        <v>8638</v>
      </c>
      <c r="C1535" s="256" t="s">
        <v>8639</v>
      </c>
      <c r="D1535" s="256" t="s">
        <v>3065</v>
      </c>
      <c r="E1535" s="433">
        <v>6601</v>
      </c>
      <c r="F1535" s="256" t="s">
        <v>8640</v>
      </c>
      <c r="G1535" s="256" t="s">
        <v>2732</v>
      </c>
      <c r="H1535" s="256" t="s">
        <v>2733</v>
      </c>
      <c r="I1535" s="256" t="s">
        <v>5855</v>
      </c>
    </row>
    <row r="1536" spans="1:9">
      <c r="A1536" s="256" t="s">
        <v>8641</v>
      </c>
      <c r="B1536" s="256" t="s">
        <v>8642</v>
      </c>
      <c r="C1536" s="256" t="s">
        <v>8643</v>
      </c>
      <c r="D1536" s="256" t="s">
        <v>8644</v>
      </c>
      <c r="E1536" s="433">
        <v>2947</v>
      </c>
      <c r="F1536" s="256" t="s">
        <v>8645</v>
      </c>
      <c r="G1536" s="256" t="s">
        <v>2724</v>
      </c>
      <c r="H1536" s="256" t="s">
        <v>2812</v>
      </c>
      <c r="I1536" s="256" t="s">
        <v>2788</v>
      </c>
    </row>
    <row r="1537" spans="1:9">
      <c r="A1537" s="256" t="s">
        <v>8646</v>
      </c>
      <c r="C1537" s="256" t="s">
        <v>8647</v>
      </c>
      <c r="D1537" s="256" t="s">
        <v>8648</v>
      </c>
      <c r="E1537" s="433">
        <v>7211</v>
      </c>
      <c r="F1537" s="256" t="s">
        <v>2246</v>
      </c>
      <c r="G1537" s="256" t="s">
        <v>2732</v>
      </c>
      <c r="H1537" s="256" t="s">
        <v>2733</v>
      </c>
      <c r="I1537" s="256" t="s">
        <v>8649</v>
      </c>
    </row>
    <row r="1538" spans="1:9">
      <c r="A1538" s="256" t="s">
        <v>8650</v>
      </c>
      <c r="B1538" s="256" t="s">
        <v>8651</v>
      </c>
      <c r="C1538" s="256" t="s">
        <v>8652</v>
      </c>
      <c r="D1538" s="256" t="s">
        <v>5121</v>
      </c>
      <c r="E1538" s="433">
        <v>3101</v>
      </c>
      <c r="F1538" s="256" t="s">
        <v>8653</v>
      </c>
      <c r="G1538" s="256" t="s">
        <v>2732</v>
      </c>
      <c r="H1538" s="256" t="s">
        <v>2733</v>
      </c>
      <c r="I1538" s="256" t="s">
        <v>8654</v>
      </c>
    </row>
    <row r="1539" spans="1:9">
      <c r="A1539" s="256" t="s">
        <v>8655</v>
      </c>
      <c r="B1539" s="256" t="s">
        <v>8656</v>
      </c>
      <c r="C1539" s="256" t="s">
        <v>8657</v>
      </c>
      <c r="D1539" s="256" t="s">
        <v>5121</v>
      </c>
      <c r="E1539" s="433">
        <v>3101</v>
      </c>
      <c r="F1539" s="256" t="s">
        <v>8653</v>
      </c>
      <c r="G1539" s="256" t="s">
        <v>2732</v>
      </c>
      <c r="H1539" s="256" t="s">
        <v>2733</v>
      </c>
      <c r="I1539" s="256" t="s">
        <v>8658</v>
      </c>
    </row>
    <row r="1540" spans="1:9">
      <c r="A1540" s="256" t="s">
        <v>8659</v>
      </c>
      <c r="B1540" s="256" t="s">
        <v>8656</v>
      </c>
      <c r="C1540" s="256" t="s">
        <v>8657</v>
      </c>
      <c r="D1540" s="256" t="s">
        <v>5121</v>
      </c>
      <c r="E1540" s="433">
        <v>3101</v>
      </c>
      <c r="F1540" s="256" t="s">
        <v>8653</v>
      </c>
      <c r="G1540" s="256" t="s">
        <v>2732</v>
      </c>
      <c r="H1540" s="256" t="s">
        <v>3196</v>
      </c>
      <c r="I1540" s="256" t="s">
        <v>8660</v>
      </c>
    </row>
    <row r="1541" spans="1:9">
      <c r="A1541" s="256" t="s">
        <v>8661</v>
      </c>
      <c r="B1541" s="256" t="s">
        <v>8662</v>
      </c>
      <c r="C1541" s="256" t="s">
        <v>8663</v>
      </c>
      <c r="D1541" s="256" t="s">
        <v>5121</v>
      </c>
      <c r="E1541" s="433">
        <v>3101</v>
      </c>
      <c r="F1541" s="256" t="s">
        <v>8653</v>
      </c>
      <c r="G1541" s="256" t="s">
        <v>2732</v>
      </c>
      <c r="H1541" s="256" t="s">
        <v>2733</v>
      </c>
      <c r="I1541" s="256" t="s">
        <v>8664</v>
      </c>
    </row>
    <row r="1542" spans="1:9">
      <c r="A1542" s="256" t="s">
        <v>8665</v>
      </c>
      <c r="B1542" s="256" t="s">
        <v>8662</v>
      </c>
      <c r="C1542" s="256" t="s">
        <v>8663</v>
      </c>
      <c r="D1542" s="256" t="s">
        <v>5121</v>
      </c>
      <c r="E1542" s="433">
        <v>3101</v>
      </c>
      <c r="F1542" s="256" t="s">
        <v>8653</v>
      </c>
      <c r="G1542" s="256" t="s">
        <v>2732</v>
      </c>
      <c r="H1542" s="256" t="s">
        <v>3196</v>
      </c>
      <c r="I1542" s="256" t="s">
        <v>8666</v>
      </c>
    </row>
    <row r="1543" spans="1:9">
      <c r="A1543" s="256" t="s">
        <v>8667</v>
      </c>
      <c r="B1543" s="256" t="s">
        <v>8668</v>
      </c>
      <c r="C1543" s="256" t="s">
        <v>8669</v>
      </c>
      <c r="D1543" s="256" t="s">
        <v>8670</v>
      </c>
      <c r="E1543" s="433">
        <v>94141</v>
      </c>
      <c r="F1543" s="256" t="s">
        <v>367</v>
      </c>
      <c r="G1543" s="256" t="s">
        <v>2724</v>
      </c>
      <c r="H1543" s="256" t="s">
        <v>2835</v>
      </c>
      <c r="I1543" s="256" t="s">
        <v>4451</v>
      </c>
    </row>
    <row r="1544" spans="1:9">
      <c r="A1544" s="256" t="s">
        <v>8671</v>
      </c>
      <c r="B1544" s="256" t="s">
        <v>8672</v>
      </c>
      <c r="C1544" s="256" t="s">
        <v>8673</v>
      </c>
      <c r="D1544" s="256" t="s">
        <v>8674</v>
      </c>
      <c r="E1544" s="433">
        <v>3473</v>
      </c>
      <c r="F1544" s="256" t="s">
        <v>8675</v>
      </c>
      <c r="G1544" s="256" t="s">
        <v>2732</v>
      </c>
      <c r="H1544" s="256" t="s">
        <v>2733</v>
      </c>
      <c r="I1544" s="256" t="s">
        <v>5982</v>
      </c>
    </row>
    <row r="1545" spans="1:9">
      <c r="A1545" s="256" t="s">
        <v>8676</v>
      </c>
      <c r="B1545" s="256" t="s">
        <v>8677</v>
      </c>
      <c r="C1545" s="256" t="s">
        <v>8678</v>
      </c>
      <c r="D1545" s="256" t="s">
        <v>101</v>
      </c>
      <c r="E1545" s="433">
        <v>97405</v>
      </c>
      <c r="F1545" s="256" t="s">
        <v>8679</v>
      </c>
      <c r="G1545" s="256" t="s">
        <v>2761</v>
      </c>
      <c r="H1545" s="256" t="s">
        <v>2762</v>
      </c>
      <c r="I1545" s="256" t="s">
        <v>3889</v>
      </c>
    </row>
    <row r="1546" spans="1:9">
      <c r="A1546" s="256" t="s">
        <v>8676</v>
      </c>
      <c r="B1546" s="256" t="s">
        <v>8677</v>
      </c>
      <c r="C1546" s="256" t="s">
        <v>8678</v>
      </c>
      <c r="D1546" s="256" t="s">
        <v>101</v>
      </c>
      <c r="E1546" s="433">
        <v>97405</v>
      </c>
      <c r="F1546" s="256" t="s">
        <v>8679</v>
      </c>
      <c r="G1546" s="256" t="s">
        <v>2724</v>
      </c>
      <c r="H1546" s="256" t="s">
        <v>2762</v>
      </c>
      <c r="I1546" s="256" t="s">
        <v>8680</v>
      </c>
    </row>
    <row r="1547" spans="1:9">
      <c r="A1547" s="256" t="s">
        <v>8681</v>
      </c>
      <c r="B1547" s="256" t="s">
        <v>8682</v>
      </c>
      <c r="C1547" s="256" t="s">
        <v>8683</v>
      </c>
      <c r="D1547" s="256" t="s">
        <v>5816</v>
      </c>
      <c r="E1547" s="433">
        <v>97251</v>
      </c>
      <c r="F1547" s="256" t="s">
        <v>8684</v>
      </c>
      <c r="G1547" s="256" t="s">
        <v>2732</v>
      </c>
      <c r="H1547" s="256" t="s">
        <v>2733</v>
      </c>
      <c r="I1547" s="256" t="s">
        <v>7086</v>
      </c>
    </row>
    <row r="1548" spans="1:9">
      <c r="A1548" s="256" t="s">
        <v>8685</v>
      </c>
      <c r="B1548" s="256" t="s">
        <v>8682</v>
      </c>
      <c r="C1548" s="256" t="s">
        <v>8683</v>
      </c>
      <c r="D1548" s="256" t="s">
        <v>5816</v>
      </c>
      <c r="E1548" s="433">
        <v>97251</v>
      </c>
      <c r="F1548" s="256" t="s">
        <v>8684</v>
      </c>
      <c r="G1548" s="256" t="s">
        <v>2780</v>
      </c>
      <c r="H1548" s="256" t="s">
        <v>2781</v>
      </c>
      <c r="I1548" s="256" t="s">
        <v>8686</v>
      </c>
    </row>
    <row r="1549" spans="1:9">
      <c r="A1549" s="256" t="s">
        <v>8687</v>
      </c>
      <c r="B1549" s="256" t="s">
        <v>8688</v>
      </c>
      <c r="C1549" s="256" t="s">
        <v>8689</v>
      </c>
      <c r="D1549" s="256" t="s">
        <v>91</v>
      </c>
      <c r="E1549" s="433">
        <v>81106</v>
      </c>
      <c r="F1549" s="256" t="s">
        <v>8690</v>
      </c>
      <c r="G1549" s="256" t="s">
        <v>3938</v>
      </c>
      <c r="H1549" s="256" t="s">
        <v>2762</v>
      </c>
      <c r="I1549" s="256" t="s">
        <v>8691</v>
      </c>
    </row>
    <row r="1550" spans="1:9">
      <c r="A1550" s="256" t="s">
        <v>8692</v>
      </c>
      <c r="B1550" s="256" t="s">
        <v>8693</v>
      </c>
      <c r="C1550" s="256" t="s">
        <v>8694</v>
      </c>
      <c r="D1550" s="256" t="s">
        <v>4789</v>
      </c>
      <c r="E1550" s="433">
        <v>4017</v>
      </c>
      <c r="F1550" s="256" t="s">
        <v>8695</v>
      </c>
      <c r="G1550" s="256" t="s">
        <v>2724</v>
      </c>
      <c r="H1550" s="256" t="s">
        <v>2762</v>
      </c>
      <c r="I1550" s="256" t="s">
        <v>8696</v>
      </c>
    </row>
    <row r="1551" spans="1:9">
      <c r="A1551" s="256" t="s">
        <v>8692</v>
      </c>
      <c r="B1551" s="256" t="s">
        <v>8693</v>
      </c>
      <c r="C1551" s="256" t="s">
        <v>8694</v>
      </c>
      <c r="D1551" s="256" t="s">
        <v>4789</v>
      </c>
      <c r="E1551" s="433">
        <v>4017</v>
      </c>
      <c r="F1551" s="256" t="s">
        <v>8695</v>
      </c>
      <c r="G1551" s="256" t="s">
        <v>2761</v>
      </c>
      <c r="H1551" s="256" t="s">
        <v>2762</v>
      </c>
      <c r="I1551" s="256" t="s">
        <v>8696</v>
      </c>
    </row>
    <row r="1552" spans="1:9">
      <c r="A1552" s="256" t="s">
        <v>8697</v>
      </c>
      <c r="C1552" s="256" t="s">
        <v>8698</v>
      </c>
      <c r="D1552" s="256" t="s">
        <v>5121</v>
      </c>
      <c r="E1552" s="433">
        <v>3101</v>
      </c>
      <c r="F1552" s="256" t="s">
        <v>8699</v>
      </c>
      <c r="G1552" s="256" t="s">
        <v>2732</v>
      </c>
      <c r="H1552" s="256" t="s">
        <v>2733</v>
      </c>
      <c r="I1552" s="256" t="s">
        <v>7215</v>
      </c>
    </row>
    <row r="1553" spans="1:9">
      <c r="A1553" s="256" t="s">
        <v>8700</v>
      </c>
      <c r="B1553" s="256" t="s">
        <v>8701</v>
      </c>
      <c r="C1553" s="256" t="s">
        <v>8702</v>
      </c>
      <c r="D1553" s="256" t="s">
        <v>2730</v>
      </c>
      <c r="E1553" s="433">
        <v>82109</v>
      </c>
      <c r="F1553" s="256" t="s">
        <v>8703</v>
      </c>
      <c r="G1553" s="256" t="s">
        <v>2732</v>
      </c>
      <c r="H1553" s="256" t="s">
        <v>2733</v>
      </c>
      <c r="I1553" s="256" t="s">
        <v>8704</v>
      </c>
    </row>
    <row r="1554" spans="1:9">
      <c r="A1554" s="256" t="s">
        <v>8705</v>
      </c>
      <c r="B1554" s="256" t="s">
        <v>8706</v>
      </c>
      <c r="C1554" s="256" t="s">
        <v>8707</v>
      </c>
      <c r="D1554" s="256" t="s">
        <v>91</v>
      </c>
      <c r="E1554" s="433">
        <v>85101</v>
      </c>
      <c r="F1554" s="256" t="s">
        <v>8708</v>
      </c>
      <c r="G1554" s="256" t="s">
        <v>2732</v>
      </c>
      <c r="H1554" s="256" t="s">
        <v>2733</v>
      </c>
      <c r="I1554" s="256" t="s">
        <v>8709</v>
      </c>
    </row>
    <row r="1555" spans="1:9">
      <c r="A1555" s="256" t="s">
        <v>8710</v>
      </c>
      <c r="B1555" s="256" t="s">
        <v>8711</v>
      </c>
      <c r="C1555" s="256" t="s">
        <v>8712</v>
      </c>
      <c r="D1555" s="256" t="s">
        <v>5793</v>
      </c>
      <c r="E1555" s="433">
        <v>94701</v>
      </c>
      <c r="F1555" s="256" t="s">
        <v>7197</v>
      </c>
      <c r="G1555" s="256" t="s">
        <v>2780</v>
      </c>
      <c r="H1555" s="256" t="s">
        <v>2781</v>
      </c>
      <c r="I1555" s="256" t="s">
        <v>8713</v>
      </c>
    </row>
    <row r="1556" spans="1:9">
      <c r="A1556" s="256" t="s">
        <v>8714</v>
      </c>
      <c r="B1556" s="256" t="s">
        <v>8711</v>
      </c>
      <c r="C1556" s="256" t="s">
        <v>8712</v>
      </c>
      <c r="D1556" s="256" t="s">
        <v>5793</v>
      </c>
      <c r="E1556" s="433">
        <v>94701</v>
      </c>
      <c r="F1556" s="256" t="s">
        <v>7197</v>
      </c>
      <c r="G1556" s="256" t="s">
        <v>2724</v>
      </c>
      <c r="H1556" s="256" t="s">
        <v>2762</v>
      </c>
      <c r="I1556" s="256" t="s">
        <v>8715</v>
      </c>
    </row>
    <row r="1557" spans="1:9">
      <c r="A1557" s="256" t="s">
        <v>8716</v>
      </c>
      <c r="B1557" s="256" t="s">
        <v>8711</v>
      </c>
      <c r="C1557" s="256" t="s">
        <v>8712</v>
      </c>
      <c r="D1557" s="256" t="s">
        <v>5793</v>
      </c>
      <c r="E1557" s="433">
        <v>94701</v>
      </c>
      <c r="F1557" s="256" t="s">
        <v>7197</v>
      </c>
      <c r="G1557" s="256" t="s">
        <v>2780</v>
      </c>
      <c r="H1557" s="256" t="s">
        <v>2847</v>
      </c>
      <c r="I1557" s="256" t="s">
        <v>8717</v>
      </c>
    </row>
    <row r="1558" spans="1:9">
      <c r="A1558" s="256" t="s">
        <v>8718</v>
      </c>
      <c r="B1558" s="256" t="s">
        <v>8711</v>
      </c>
      <c r="C1558" s="256" t="s">
        <v>8712</v>
      </c>
      <c r="D1558" s="256" t="s">
        <v>5793</v>
      </c>
      <c r="E1558" s="433">
        <v>94701</v>
      </c>
      <c r="F1558" s="256" t="s">
        <v>7197</v>
      </c>
      <c r="G1558" s="256" t="s">
        <v>2794</v>
      </c>
      <c r="H1558" s="256" t="s">
        <v>2812</v>
      </c>
      <c r="I1558" s="256" t="s">
        <v>7302</v>
      </c>
    </row>
    <row r="1559" spans="1:9">
      <c r="A1559" s="256" t="s">
        <v>8719</v>
      </c>
      <c r="B1559" s="256" t="s">
        <v>8711</v>
      </c>
      <c r="C1559" s="256" t="s">
        <v>8712</v>
      </c>
      <c r="D1559" s="256" t="s">
        <v>5793</v>
      </c>
      <c r="E1559" s="433">
        <v>94701</v>
      </c>
      <c r="F1559" s="256" t="s">
        <v>7197</v>
      </c>
      <c r="G1559" s="256" t="s">
        <v>2732</v>
      </c>
      <c r="H1559" s="256" t="s">
        <v>2733</v>
      </c>
      <c r="I1559" s="256" t="s">
        <v>8720</v>
      </c>
    </row>
    <row r="1560" spans="1:9">
      <c r="A1560" s="256" t="s">
        <v>8718</v>
      </c>
      <c r="B1560" s="256" t="s">
        <v>8711</v>
      </c>
      <c r="C1560" s="256" t="s">
        <v>8712</v>
      </c>
      <c r="D1560" s="256" t="s">
        <v>5793</v>
      </c>
      <c r="E1560" s="433">
        <v>94701</v>
      </c>
      <c r="F1560" s="256" t="s">
        <v>7197</v>
      </c>
      <c r="G1560" s="256" t="s">
        <v>2761</v>
      </c>
      <c r="H1560" s="256" t="s">
        <v>2812</v>
      </c>
      <c r="I1560" s="256" t="s">
        <v>3502</v>
      </c>
    </row>
    <row r="1561" spans="1:9">
      <c r="A1561" s="256" t="s">
        <v>8721</v>
      </c>
      <c r="B1561" s="256" t="s">
        <v>8722</v>
      </c>
      <c r="C1561" s="256" t="s">
        <v>8723</v>
      </c>
      <c r="D1561" s="256" t="s">
        <v>5793</v>
      </c>
      <c r="E1561" s="433">
        <v>94701</v>
      </c>
      <c r="F1561" s="256" t="s">
        <v>7197</v>
      </c>
      <c r="G1561" s="256" t="s">
        <v>2724</v>
      </c>
      <c r="H1561" s="256" t="s">
        <v>2762</v>
      </c>
      <c r="I1561" s="256" t="s">
        <v>3318</v>
      </c>
    </row>
    <row r="1562" spans="1:9">
      <c r="A1562" s="256" t="s">
        <v>8724</v>
      </c>
      <c r="B1562" s="256" t="s">
        <v>8725</v>
      </c>
      <c r="C1562" s="256" t="s">
        <v>8726</v>
      </c>
      <c r="D1562" s="256" t="s">
        <v>8727</v>
      </c>
      <c r="E1562" s="433">
        <v>4175</v>
      </c>
      <c r="F1562" s="256" t="s">
        <v>8728</v>
      </c>
      <c r="G1562" s="256" t="s">
        <v>2761</v>
      </c>
      <c r="H1562" s="256" t="s">
        <v>2812</v>
      </c>
      <c r="I1562" s="256" t="s">
        <v>8729</v>
      </c>
    </row>
    <row r="1563" spans="1:9">
      <c r="A1563" s="256" t="s">
        <v>8724</v>
      </c>
      <c r="B1563" s="256" t="s">
        <v>8725</v>
      </c>
      <c r="C1563" s="256" t="s">
        <v>8726</v>
      </c>
      <c r="D1563" s="256" t="s">
        <v>8727</v>
      </c>
      <c r="E1563" s="433">
        <v>4175</v>
      </c>
      <c r="F1563" s="256" t="s">
        <v>8728</v>
      </c>
      <c r="G1563" s="256" t="s">
        <v>3938</v>
      </c>
      <c r="H1563" s="256" t="s">
        <v>2812</v>
      </c>
      <c r="I1563" s="256" t="s">
        <v>8729</v>
      </c>
    </row>
    <row r="1564" spans="1:9">
      <c r="A1564" s="256" t="s">
        <v>8724</v>
      </c>
      <c r="B1564" s="256" t="s">
        <v>8725</v>
      </c>
      <c r="C1564" s="256" t="s">
        <v>8726</v>
      </c>
      <c r="D1564" s="256" t="s">
        <v>8727</v>
      </c>
      <c r="E1564" s="433">
        <v>4175</v>
      </c>
      <c r="F1564" s="256" t="s">
        <v>8728</v>
      </c>
      <c r="G1564" s="256" t="s">
        <v>2724</v>
      </c>
      <c r="H1564" s="256" t="s">
        <v>2812</v>
      </c>
      <c r="I1564" s="256" t="s">
        <v>8729</v>
      </c>
    </row>
    <row r="1565" spans="1:9">
      <c r="A1565" s="256" t="s">
        <v>8730</v>
      </c>
      <c r="B1565" s="256" t="s">
        <v>8725</v>
      </c>
      <c r="C1565" s="256" t="s">
        <v>8726</v>
      </c>
      <c r="D1565" s="256" t="s">
        <v>8727</v>
      </c>
      <c r="E1565" s="433">
        <v>4175</v>
      </c>
      <c r="F1565" s="256" t="s">
        <v>8728</v>
      </c>
      <c r="G1565" s="256" t="s">
        <v>2724</v>
      </c>
      <c r="H1565" s="256" t="s">
        <v>2762</v>
      </c>
      <c r="I1565" s="256" t="s">
        <v>7314</v>
      </c>
    </row>
    <row r="1566" spans="1:9">
      <c r="A1566" s="256" t="s">
        <v>8731</v>
      </c>
      <c r="B1566" s="256" t="s">
        <v>8732</v>
      </c>
      <c r="C1566" s="256" t="s">
        <v>8733</v>
      </c>
      <c r="D1566" s="256" t="s">
        <v>93</v>
      </c>
      <c r="E1566" s="433">
        <v>1001</v>
      </c>
      <c r="F1566" s="256" t="s">
        <v>8734</v>
      </c>
      <c r="G1566" s="256" t="s">
        <v>2732</v>
      </c>
      <c r="H1566" s="256" t="s">
        <v>2733</v>
      </c>
      <c r="I1566" s="256" t="s">
        <v>8735</v>
      </c>
    </row>
    <row r="1567" spans="1:9">
      <c r="A1567" s="256" t="s">
        <v>8736</v>
      </c>
      <c r="B1567" s="256" t="s">
        <v>8737</v>
      </c>
      <c r="C1567" s="256" t="s">
        <v>8738</v>
      </c>
      <c r="D1567" s="256" t="s">
        <v>97</v>
      </c>
      <c r="E1567" s="433">
        <v>4001</v>
      </c>
      <c r="F1567" s="256" t="s">
        <v>2852</v>
      </c>
      <c r="G1567" s="256" t="s">
        <v>2732</v>
      </c>
      <c r="H1567" s="256" t="s">
        <v>2733</v>
      </c>
      <c r="I1567" s="256" t="s">
        <v>8735</v>
      </c>
    </row>
    <row r="1568" spans="1:9">
      <c r="A1568" s="256" t="s">
        <v>8739</v>
      </c>
      <c r="B1568" s="256" t="s">
        <v>8740</v>
      </c>
      <c r="C1568" s="256" t="s">
        <v>8741</v>
      </c>
      <c r="D1568" s="256" t="s">
        <v>97</v>
      </c>
      <c r="E1568" s="433">
        <v>4001</v>
      </c>
      <c r="F1568" s="256" t="s">
        <v>2852</v>
      </c>
      <c r="G1568" s="256" t="s">
        <v>2732</v>
      </c>
      <c r="H1568" s="256" t="s">
        <v>2733</v>
      </c>
      <c r="I1568" s="256" t="s">
        <v>7171</v>
      </c>
    </row>
    <row r="1569" spans="1:9">
      <c r="A1569" s="256" t="s">
        <v>8742</v>
      </c>
      <c r="B1569" s="256" t="s">
        <v>8743</v>
      </c>
      <c r="C1569" s="256" t="s">
        <v>8744</v>
      </c>
      <c r="D1569" s="256" t="s">
        <v>97</v>
      </c>
      <c r="E1569" s="433">
        <v>4001</v>
      </c>
      <c r="F1569" s="256" t="s">
        <v>2852</v>
      </c>
      <c r="G1569" s="256" t="s">
        <v>2732</v>
      </c>
      <c r="H1569" s="256" t="s">
        <v>2733</v>
      </c>
      <c r="I1569" s="256" t="s">
        <v>7171</v>
      </c>
    </row>
    <row r="1570" spans="1:9">
      <c r="A1570" s="256" t="s">
        <v>8745</v>
      </c>
      <c r="B1570" s="256" t="s">
        <v>8746</v>
      </c>
      <c r="C1570" s="256" t="s">
        <v>8747</v>
      </c>
      <c r="D1570" s="256" t="s">
        <v>97</v>
      </c>
      <c r="E1570" s="433">
        <v>4001</v>
      </c>
      <c r="F1570" s="256" t="s">
        <v>2852</v>
      </c>
      <c r="G1570" s="256" t="s">
        <v>2732</v>
      </c>
      <c r="H1570" s="256" t="s">
        <v>2733</v>
      </c>
      <c r="I1570" s="256" t="s">
        <v>7171</v>
      </c>
    </row>
    <row r="1571" spans="1:9">
      <c r="A1571" s="256" t="s">
        <v>8748</v>
      </c>
      <c r="B1571" s="256" t="s">
        <v>8749</v>
      </c>
      <c r="C1571" s="256" t="s">
        <v>8750</v>
      </c>
      <c r="D1571" s="256" t="s">
        <v>97</v>
      </c>
      <c r="E1571" s="433">
        <v>4001</v>
      </c>
      <c r="F1571" s="256" t="s">
        <v>2852</v>
      </c>
      <c r="G1571" s="256" t="s">
        <v>2732</v>
      </c>
      <c r="H1571" s="256" t="s">
        <v>2733</v>
      </c>
      <c r="I1571" s="256" t="s">
        <v>2853</v>
      </c>
    </row>
    <row r="1572" spans="1:9">
      <c r="A1572" s="256" t="s">
        <v>8751</v>
      </c>
      <c r="B1572" s="256" t="s">
        <v>8752</v>
      </c>
      <c r="C1572" s="256" t="s">
        <v>8753</v>
      </c>
      <c r="D1572" s="256" t="s">
        <v>97</v>
      </c>
      <c r="E1572" s="433">
        <v>4001</v>
      </c>
      <c r="F1572" s="256" t="s">
        <v>2852</v>
      </c>
      <c r="G1572" s="256" t="s">
        <v>2732</v>
      </c>
      <c r="H1572" s="256" t="s">
        <v>2733</v>
      </c>
      <c r="I1572" s="256" t="s">
        <v>2853</v>
      </c>
    </row>
    <row r="1573" spans="1:9">
      <c r="A1573" s="256" t="s">
        <v>8754</v>
      </c>
      <c r="B1573" s="256" t="s">
        <v>8755</v>
      </c>
      <c r="C1573" s="256" t="s">
        <v>8756</v>
      </c>
      <c r="D1573" s="256" t="s">
        <v>97</v>
      </c>
      <c r="E1573" s="433">
        <v>4001</v>
      </c>
      <c r="F1573" s="256" t="s">
        <v>2852</v>
      </c>
      <c r="G1573" s="256" t="s">
        <v>2732</v>
      </c>
      <c r="H1573" s="256" t="s">
        <v>2733</v>
      </c>
      <c r="I1573" s="256" t="s">
        <v>2853</v>
      </c>
    </row>
    <row r="1574" spans="1:9">
      <c r="A1574" s="256" t="s">
        <v>8757</v>
      </c>
      <c r="B1574" s="256" t="s">
        <v>8758</v>
      </c>
      <c r="C1574" s="256" t="s">
        <v>8759</v>
      </c>
      <c r="D1574" s="256" t="s">
        <v>8147</v>
      </c>
      <c r="E1574" s="433">
        <v>4001</v>
      </c>
      <c r="F1574" s="256" t="s">
        <v>2852</v>
      </c>
      <c r="G1574" s="256" t="s">
        <v>2732</v>
      </c>
      <c r="H1574" s="256" t="s">
        <v>2733</v>
      </c>
      <c r="I1574" s="256" t="s">
        <v>2853</v>
      </c>
    </row>
    <row r="1575" spans="1:9">
      <c r="A1575" s="256" t="s">
        <v>8760</v>
      </c>
      <c r="B1575" s="256" t="s">
        <v>8761</v>
      </c>
      <c r="C1575" s="256" t="s">
        <v>8762</v>
      </c>
      <c r="D1575" s="256" t="s">
        <v>8763</v>
      </c>
      <c r="E1575" s="433">
        <v>7603</v>
      </c>
      <c r="F1575" s="256" t="s">
        <v>8764</v>
      </c>
      <c r="G1575" s="256" t="s">
        <v>2724</v>
      </c>
      <c r="H1575" s="256" t="s">
        <v>2762</v>
      </c>
      <c r="I1575" s="256" t="s">
        <v>2739</v>
      </c>
    </row>
    <row r="1576" spans="1:9">
      <c r="A1576" s="256" t="s">
        <v>8765</v>
      </c>
      <c r="B1576" s="256" t="s">
        <v>8766</v>
      </c>
      <c r="C1576" s="256" t="s">
        <v>8767</v>
      </c>
      <c r="D1576" s="256" t="s">
        <v>2966</v>
      </c>
      <c r="E1576" s="433">
        <v>1401</v>
      </c>
      <c r="F1576" s="256" t="s">
        <v>8768</v>
      </c>
      <c r="G1576" s="256" t="s">
        <v>2732</v>
      </c>
      <c r="H1576" s="256" t="s">
        <v>2733</v>
      </c>
      <c r="I1576" s="256" t="s">
        <v>5361</v>
      </c>
    </row>
    <row r="1577" spans="1:9">
      <c r="A1577" s="256" t="s">
        <v>8769</v>
      </c>
      <c r="B1577" s="256" t="s">
        <v>8770</v>
      </c>
      <c r="C1577" s="256" t="s">
        <v>8771</v>
      </c>
      <c r="D1577" s="256" t="s">
        <v>91</v>
      </c>
      <c r="E1577" s="433">
        <v>81102</v>
      </c>
      <c r="F1577" s="256" t="s">
        <v>8772</v>
      </c>
      <c r="G1577" s="256" t="s">
        <v>2732</v>
      </c>
      <c r="H1577" s="256" t="s">
        <v>2733</v>
      </c>
      <c r="I1577" s="256" t="s">
        <v>8773</v>
      </c>
    </row>
    <row r="1578" spans="1:9">
      <c r="A1578" s="256" t="s">
        <v>8774</v>
      </c>
      <c r="B1578" s="256" t="s">
        <v>8775</v>
      </c>
      <c r="C1578" s="256" t="s">
        <v>8776</v>
      </c>
      <c r="D1578" s="256" t="s">
        <v>2730</v>
      </c>
      <c r="E1578" s="433">
        <v>82109</v>
      </c>
      <c r="F1578" s="256" t="s">
        <v>8777</v>
      </c>
      <c r="G1578" s="256" t="s">
        <v>2780</v>
      </c>
      <c r="H1578" s="256" t="s">
        <v>2781</v>
      </c>
      <c r="I1578" s="256" t="s">
        <v>8778</v>
      </c>
    </row>
    <row r="1579" spans="1:9">
      <c r="A1579" s="256" t="s">
        <v>8779</v>
      </c>
      <c r="B1579" s="256" t="s">
        <v>8780</v>
      </c>
      <c r="C1579" s="256" t="s">
        <v>8781</v>
      </c>
      <c r="D1579" s="256" t="s">
        <v>8782</v>
      </c>
      <c r="E1579" s="433">
        <v>85110</v>
      </c>
      <c r="F1579" s="256" t="s">
        <v>8783</v>
      </c>
      <c r="G1579" s="256" t="s">
        <v>2732</v>
      </c>
      <c r="H1579" s="256" t="s">
        <v>2733</v>
      </c>
      <c r="I1579" s="256" t="s">
        <v>8784</v>
      </c>
    </row>
    <row r="1580" spans="1:9">
      <c r="A1580" s="256" t="s">
        <v>8785</v>
      </c>
      <c r="B1580" s="256" t="s">
        <v>8786</v>
      </c>
      <c r="C1580" s="256" t="s">
        <v>8787</v>
      </c>
      <c r="D1580" s="256" t="s">
        <v>508</v>
      </c>
      <c r="E1580" s="433">
        <v>94501</v>
      </c>
      <c r="F1580" s="256" t="s">
        <v>8788</v>
      </c>
      <c r="G1580" s="256" t="s">
        <v>2724</v>
      </c>
      <c r="H1580" s="256" t="s">
        <v>2762</v>
      </c>
      <c r="I1580" s="256" t="s">
        <v>8789</v>
      </c>
    </row>
    <row r="1581" spans="1:9">
      <c r="A1581" s="256" t="s">
        <v>8790</v>
      </c>
      <c r="B1581" s="256" t="s">
        <v>8791</v>
      </c>
      <c r="C1581" s="256" t="s">
        <v>8792</v>
      </c>
      <c r="D1581" s="256" t="s">
        <v>1213</v>
      </c>
      <c r="E1581" s="433">
        <v>5311</v>
      </c>
      <c r="F1581" s="256" t="s">
        <v>8793</v>
      </c>
      <c r="G1581" s="256" t="s">
        <v>2824</v>
      </c>
      <c r="H1581" s="256" t="s">
        <v>2725</v>
      </c>
      <c r="I1581" s="256" t="s">
        <v>4838</v>
      </c>
    </row>
    <row r="1582" spans="1:9">
      <c r="A1582" s="256" t="s">
        <v>8794</v>
      </c>
      <c r="B1582" s="256" t="s">
        <v>8795</v>
      </c>
      <c r="C1582" s="256" t="s">
        <v>8796</v>
      </c>
      <c r="D1582" s="256" t="s">
        <v>4072</v>
      </c>
      <c r="E1582" s="433">
        <v>99128</v>
      </c>
      <c r="F1582" s="256" t="s">
        <v>532</v>
      </c>
      <c r="G1582" s="256" t="s">
        <v>2732</v>
      </c>
      <c r="H1582" s="256" t="s">
        <v>2733</v>
      </c>
      <c r="I1582" s="256" t="s">
        <v>6400</v>
      </c>
    </row>
    <row r="1583" spans="1:9">
      <c r="A1583" s="256" t="s">
        <v>8797</v>
      </c>
      <c r="B1583" s="256" t="s">
        <v>8798</v>
      </c>
      <c r="C1583" s="256" t="s">
        <v>8799</v>
      </c>
      <c r="D1583" s="256" t="s">
        <v>91</v>
      </c>
      <c r="E1583" s="433">
        <v>82101</v>
      </c>
      <c r="F1583" s="256" t="s">
        <v>8800</v>
      </c>
      <c r="G1583" s="256" t="s">
        <v>2732</v>
      </c>
      <c r="H1583" s="256" t="s">
        <v>2733</v>
      </c>
      <c r="I1583" s="256" t="s">
        <v>3815</v>
      </c>
    </row>
    <row r="1584" spans="1:9">
      <c r="A1584" s="256" t="s">
        <v>8801</v>
      </c>
      <c r="C1584" s="256" t="s">
        <v>8802</v>
      </c>
      <c r="D1584" s="256" t="s">
        <v>8803</v>
      </c>
      <c r="E1584" s="433">
        <v>10100</v>
      </c>
      <c r="F1584" s="256" t="s">
        <v>8804</v>
      </c>
      <c r="G1584" s="256" t="s">
        <v>2732</v>
      </c>
      <c r="H1584" s="256" t="s">
        <v>2733</v>
      </c>
      <c r="I1584" s="256" t="s">
        <v>8805</v>
      </c>
    </row>
    <row r="1585" spans="1:9">
      <c r="A1585" s="256" t="s">
        <v>8806</v>
      </c>
      <c r="B1585" s="256" t="s">
        <v>8807</v>
      </c>
      <c r="C1585" s="256" t="s">
        <v>8808</v>
      </c>
      <c r="D1585" s="256" t="s">
        <v>91</v>
      </c>
      <c r="E1585" s="433">
        <v>84106</v>
      </c>
      <c r="F1585" s="256" t="s">
        <v>7609</v>
      </c>
      <c r="G1585" s="256" t="s">
        <v>2761</v>
      </c>
      <c r="H1585" s="256" t="s">
        <v>2762</v>
      </c>
      <c r="I1585" s="256" t="s">
        <v>8809</v>
      </c>
    </row>
    <row r="1586" spans="1:9">
      <c r="A1586" s="256" t="s">
        <v>8806</v>
      </c>
      <c r="B1586" s="256" t="s">
        <v>8807</v>
      </c>
      <c r="C1586" s="256" t="s">
        <v>8808</v>
      </c>
      <c r="D1586" s="256" t="s">
        <v>91</v>
      </c>
      <c r="E1586" s="433">
        <v>84106</v>
      </c>
      <c r="F1586" s="256" t="s">
        <v>7609</v>
      </c>
      <c r="G1586" s="256" t="s">
        <v>2724</v>
      </c>
      <c r="H1586" s="256" t="s">
        <v>2762</v>
      </c>
      <c r="I1586" s="256" t="s">
        <v>8810</v>
      </c>
    </row>
    <row r="1587" spans="1:9">
      <c r="A1587" s="256" t="s">
        <v>8811</v>
      </c>
      <c r="B1587" s="256" t="s">
        <v>8812</v>
      </c>
      <c r="C1587" s="256" t="s">
        <v>8813</v>
      </c>
      <c r="D1587" s="256" t="s">
        <v>579</v>
      </c>
      <c r="E1587" s="433">
        <v>91105</v>
      </c>
      <c r="F1587" s="256" t="s">
        <v>8814</v>
      </c>
      <c r="G1587" s="256" t="s">
        <v>2732</v>
      </c>
      <c r="H1587" s="256" t="s">
        <v>2733</v>
      </c>
      <c r="I1587" s="256" t="s">
        <v>8815</v>
      </c>
    </row>
    <row r="1588" spans="1:9">
      <c r="A1588" s="256" t="s">
        <v>8816</v>
      </c>
      <c r="B1588" s="256" t="s">
        <v>8817</v>
      </c>
      <c r="C1588" s="256" t="s">
        <v>8818</v>
      </c>
      <c r="D1588" s="256" t="s">
        <v>91</v>
      </c>
      <c r="E1588" s="433">
        <v>85102</v>
      </c>
      <c r="F1588" s="256" t="s">
        <v>8819</v>
      </c>
      <c r="G1588" s="256" t="s">
        <v>2724</v>
      </c>
      <c r="H1588" s="256" t="s">
        <v>2762</v>
      </c>
      <c r="I1588" s="256" t="s">
        <v>8563</v>
      </c>
    </row>
    <row r="1589" spans="1:9">
      <c r="A1589" s="256" t="s">
        <v>8816</v>
      </c>
      <c r="B1589" s="256" t="s">
        <v>8817</v>
      </c>
      <c r="C1589" s="256" t="s">
        <v>8818</v>
      </c>
      <c r="D1589" s="256" t="s">
        <v>91</v>
      </c>
      <c r="E1589" s="433">
        <v>85102</v>
      </c>
      <c r="F1589" s="256" t="s">
        <v>8819</v>
      </c>
      <c r="G1589" s="256" t="s">
        <v>2761</v>
      </c>
      <c r="H1589" s="256" t="s">
        <v>2762</v>
      </c>
      <c r="I1589" s="256" t="s">
        <v>8820</v>
      </c>
    </row>
    <row r="1590" spans="1:9">
      <c r="A1590" s="256" t="s">
        <v>8821</v>
      </c>
      <c r="C1590" s="256" t="s">
        <v>8822</v>
      </c>
      <c r="D1590" s="256" t="s">
        <v>8823</v>
      </c>
      <c r="E1590" s="433">
        <v>4442</v>
      </c>
      <c r="F1590" s="256" t="s">
        <v>510</v>
      </c>
      <c r="G1590" s="256" t="s">
        <v>2732</v>
      </c>
      <c r="H1590" s="256" t="s">
        <v>2733</v>
      </c>
      <c r="I1590" s="256" t="s">
        <v>8824</v>
      </c>
    </row>
    <row r="1591" spans="1:9">
      <c r="A1591" s="256" t="s">
        <v>8825</v>
      </c>
      <c r="B1591" s="256" t="s">
        <v>8826</v>
      </c>
      <c r="C1591" s="256" t="s">
        <v>8827</v>
      </c>
      <c r="D1591" s="256" t="s">
        <v>2982</v>
      </c>
      <c r="E1591" s="433">
        <v>81101</v>
      </c>
      <c r="F1591" s="256" t="s">
        <v>5214</v>
      </c>
      <c r="G1591" s="256" t="s">
        <v>2732</v>
      </c>
      <c r="H1591" s="256" t="s">
        <v>2733</v>
      </c>
      <c r="I1591" s="256" t="s">
        <v>2734</v>
      </c>
    </row>
    <row r="1592" spans="1:9">
      <c r="A1592" s="256" t="s">
        <v>8828</v>
      </c>
      <c r="B1592" s="256" t="s">
        <v>8829</v>
      </c>
      <c r="C1592" s="256" t="s">
        <v>8830</v>
      </c>
      <c r="D1592" s="256" t="s">
        <v>93</v>
      </c>
      <c r="E1592" s="433">
        <v>1001</v>
      </c>
      <c r="F1592" s="256" t="s">
        <v>8831</v>
      </c>
      <c r="G1592" s="256" t="s">
        <v>2824</v>
      </c>
      <c r="H1592" s="256" t="s">
        <v>2812</v>
      </c>
      <c r="I1592" s="256" t="s">
        <v>8832</v>
      </c>
    </row>
    <row r="1593" spans="1:9">
      <c r="A1593" s="256" t="s">
        <v>8833</v>
      </c>
      <c r="B1593" s="256" t="s">
        <v>8834</v>
      </c>
      <c r="C1593" s="256" t="s">
        <v>8835</v>
      </c>
      <c r="D1593" s="256" t="s">
        <v>8836</v>
      </c>
      <c r="E1593" s="433">
        <v>83105</v>
      </c>
      <c r="F1593" s="256" t="s">
        <v>3142</v>
      </c>
      <c r="G1593" s="256" t="s">
        <v>2732</v>
      </c>
      <c r="H1593" s="256" t="s">
        <v>2733</v>
      </c>
      <c r="I1593" s="256" t="s">
        <v>8837</v>
      </c>
    </row>
    <row r="1594" spans="1:9">
      <c r="A1594" s="256" t="s">
        <v>8838</v>
      </c>
      <c r="B1594" s="256" t="s">
        <v>8839</v>
      </c>
      <c r="C1594" s="256" t="s">
        <v>8840</v>
      </c>
      <c r="D1594" s="256" t="s">
        <v>99</v>
      </c>
      <c r="E1594" s="433">
        <v>94912</v>
      </c>
      <c r="F1594" s="256" t="s">
        <v>8841</v>
      </c>
      <c r="G1594" s="256" t="s">
        <v>2724</v>
      </c>
      <c r="H1594" s="256" t="s">
        <v>2835</v>
      </c>
      <c r="I1594" s="256" t="s">
        <v>8842</v>
      </c>
    </row>
    <row r="1595" spans="1:9">
      <c r="A1595" s="256" t="s">
        <v>8843</v>
      </c>
      <c r="B1595" s="256" t="s">
        <v>8844</v>
      </c>
      <c r="C1595" s="256" t="s">
        <v>8845</v>
      </c>
      <c r="D1595" s="256" t="s">
        <v>97</v>
      </c>
      <c r="E1595" s="433">
        <v>4001</v>
      </c>
      <c r="F1595" s="256" t="s">
        <v>8846</v>
      </c>
      <c r="G1595" s="256" t="s">
        <v>2732</v>
      </c>
      <c r="H1595" s="256" t="s">
        <v>2733</v>
      </c>
      <c r="I1595" s="256" t="s">
        <v>7908</v>
      </c>
    </row>
    <row r="1596" spans="1:9">
      <c r="A1596" s="256" t="s">
        <v>8847</v>
      </c>
      <c r="C1596" s="256" t="s">
        <v>8848</v>
      </c>
      <c r="D1596" s="256" t="s">
        <v>8849</v>
      </c>
      <c r="E1596" s="433">
        <v>1000</v>
      </c>
      <c r="F1596" s="256" t="s">
        <v>8850</v>
      </c>
      <c r="G1596" s="256" t="s">
        <v>2732</v>
      </c>
      <c r="H1596" s="256" t="s">
        <v>2733</v>
      </c>
      <c r="I1596" s="256" t="s">
        <v>8851</v>
      </c>
    </row>
    <row r="1597" spans="1:9">
      <c r="A1597" s="256" t="s">
        <v>8852</v>
      </c>
      <c r="C1597" s="256" t="s">
        <v>8853</v>
      </c>
      <c r="D1597" s="256" t="s">
        <v>5589</v>
      </c>
      <c r="E1597" s="433">
        <v>2312</v>
      </c>
      <c r="F1597" s="256" t="s">
        <v>481</v>
      </c>
      <c r="G1597" s="256" t="s">
        <v>2732</v>
      </c>
      <c r="H1597" s="256" t="s">
        <v>2733</v>
      </c>
      <c r="I1597" s="256" t="s">
        <v>5591</v>
      </c>
    </row>
    <row r="1598" spans="1:9">
      <c r="A1598" s="256" t="s">
        <v>8854</v>
      </c>
      <c r="C1598" s="256" t="s">
        <v>8855</v>
      </c>
      <c r="D1598" s="256" t="s">
        <v>8856</v>
      </c>
      <c r="E1598" s="433">
        <v>2963</v>
      </c>
      <c r="F1598" s="256" t="s">
        <v>8857</v>
      </c>
      <c r="G1598" s="256" t="s">
        <v>2732</v>
      </c>
      <c r="H1598" s="256" t="s">
        <v>2733</v>
      </c>
      <c r="I1598" s="256" t="s">
        <v>8858</v>
      </c>
    </row>
    <row r="1599" spans="1:9">
      <c r="A1599" s="256" t="s">
        <v>8859</v>
      </c>
      <c r="B1599" s="256" t="s">
        <v>8860</v>
      </c>
      <c r="C1599" s="256" t="s">
        <v>8861</v>
      </c>
      <c r="D1599" s="256" t="s">
        <v>8862</v>
      </c>
      <c r="E1599" s="433">
        <v>91443</v>
      </c>
      <c r="F1599" s="256" t="s">
        <v>8863</v>
      </c>
      <c r="G1599" s="256" t="s">
        <v>2936</v>
      </c>
      <c r="H1599" s="256" t="s">
        <v>2937</v>
      </c>
      <c r="I1599" s="256" t="s">
        <v>8864</v>
      </c>
    </row>
    <row r="1600" spans="1:9">
      <c r="A1600" s="256" t="s">
        <v>8865</v>
      </c>
      <c r="B1600" s="256" t="s">
        <v>8866</v>
      </c>
      <c r="C1600" s="256" t="s">
        <v>8867</v>
      </c>
      <c r="D1600" s="256" t="s">
        <v>1081</v>
      </c>
      <c r="E1600" s="433">
        <v>90201</v>
      </c>
      <c r="F1600" s="256" t="s">
        <v>8868</v>
      </c>
      <c r="G1600" s="256" t="s">
        <v>2794</v>
      </c>
      <c r="H1600" s="256" t="s">
        <v>2725</v>
      </c>
      <c r="I1600" s="256" t="s">
        <v>3347</v>
      </c>
    </row>
    <row r="1601" spans="1:9">
      <c r="A1601" s="256" t="s">
        <v>8869</v>
      </c>
      <c r="B1601" s="256" t="s">
        <v>8866</v>
      </c>
      <c r="C1601" s="256" t="s">
        <v>8867</v>
      </c>
      <c r="D1601" s="256" t="s">
        <v>1081</v>
      </c>
      <c r="E1601" s="433">
        <v>90201</v>
      </c>
      <c r="F1601" s="256" t="s">
        <v>8868</v>
      </c>
      <c r="G1601" s="256" t="s">
        <v>2761</v>
      </c>
      <c r="H1601" s="256" t="s">
        <v>2762</v>
      </c>
      <c r="I1601" s="256" t="s">
        <v>8870</v>
      </c>
    </row>
    <row r="1602" spans="1:9">
      <c r="A1602" s="256" t="s">
        <v>8865</v>
      </c>
      <c r="B1602" s="256" t="s">
        <v>8866</v>
      </c>
      <c r="C1602" s="256" t="s">
        <v>8867</v>
      </c>
      <c r="D1602" s="256" t="s">
        <v>1081</v>
      </c>
      <c r="E1602" s="433">
        <v>90201</v>
      </c>
      <c r="F1602" s="256" t="s">
        <v>8868</v>
      </c>
      <c r="G1602" s="256" t="s">
        <v>2761</v>
      </c>
      <c r="H1602" s="256" t="s">
        <v>2725</v>
      </c>
      <c r="I1602" s="256" t="s">
        <v>3001</v>
      </c>
    </row>
    <row r="1603" spans="1:9">
      <c r="A1603" s="256" t="s">
        <v>8869</v>
      </c>
      <c r="B1603" s="256" t="s">
        <v>8866</v>
      </c>
      <c r="C1603" s="256" t="s">
        <v>8867</v>
      </c>
      <c r="D1603" s="256" t="s">
        <v>1081</v>
      </c>
      <c r="E1603" s="433">
        <v>90201</v>
      </c>
      <c r="F1603" s="256" t="s">
        <v>8868</v>
      </c>
      <c r="G1603" s="256" t="s">
        <v>2794</v>
      </c>
      <c r="H1603" s="256" t="s">
        <v>2762</v>
      </c>
      <c r="I1603" s="256" t="s">
        <v>5542</v>
      </c>
    </row>
    <row r="1604" spans="1:9">
      <c r="A1604" s="256" t="s">
        <v>8871</v>
      </c>
      <c r="B1604" s="256" t="s">
        <v>8872</v>
      </c>
      <c r="C1604" s="256" t="s">
        <v>8873</v>
      </c>
      <c r="D1604" s="256" t="s">
        <v>3441</v>
      </c>
      <c r="E1604" s="433">
        <v>4001</v>
      </c>
      <c r="F1604" s="256" t="s">
        <v>8874</v>
      </c>
      <c r="G1604" s="256" t="s">
        <v>2761</v>
      </c>
      <c r="H1604" s="256" t="s">
        <v>2762</v>
      </c>
      <c r="I1604" s="256" t="s">
        <v>5919</v>
      </c>
    </row>
    <row r="1605" spans="1:9">
      <c r="A1605" s="256" t="s">
        <v>8875</v>
      </c>
      <c r="B1605" s="256" t="s">
        <v>8876</v>
      </c>
      <c r="C1605" s="256" t="s">
        <v>8877</v>
      </c>
      <c r="D1605" s="256" t="s">
        <v>97</v>
      </c>
      <c r="E1605" s="433">
        <v>4001</v>
      </c>
      <c r="F1605" s="256" t="s">
        <v>8878</v>
      </c>
      <c r="G1605" s="256" t="s">
        <v>2761</v>
      </c>
      <c r="H1605" s="256" t="s">
        <v>2762</v>
      </c>
      <c r="I1605" s="256" t="s">
        <v>8879</v>
      </c>
    </row>
    <row r="1606" spans="1:9">
      <c r="A1606" s="256" t="s">
        <v>8880</v>
      </c>
      <c r="B1606" s="256" t="s">
        <v>8881</v>
      </c>
      <c r="C1606" s="256" t="s">
        <v>8882</v>
      </c>
      <c r="D1606" s="256" t="s">
        <v>496</v>
      </c>
      <c r="E1606" s="433">
        <v>92901</v>
      </c>
      <c r="F1606" s="256" t="s">
        <v>8883</v>
      </c>
      <c r="G1606" s="256" t="s">
        <v>2732</v>
      </c>
      <c r="H1606" s="256" t="s">
        <v>2733</v>
      </c>
      <c r="I1606" s="256" t="s">
        <v>8884</v>
      </c>
    </row>
    <row r="1607" spans="1:9">
      <c r="A1607" s="256" t="s">
        <v>8885</v>
      </c>
      <c r="B1607" s="256" t="s">
        <v>8886</v>
      </c>
      <c r="C1607" s="256" t="s">
        <v>8887</v>
      </c>
      <c r="D1607" s="256" t="s">
        <v>91</v>
      </c>
      <c r="E1607" s="433">
        <v>82104</v>
      </c>
      <c r="F1607" s="256" t="s">
        <v>8888</v>
      </c>
      <c r="G1607" s="256" t="s">
        <v>2936</v>
      </c>
      <c r="H1607" s="256" t="s">
        <v>2937</v>
      </c>
      <c r="I1607" s="256" t="s">
        <v>8889</v>
      </c>
    </row>
    <row r="1608" spans="1:9">
      <c r="A1608" s="256" t="s">
        <v>8890</v>
      </c>
      <c r="B1608" s="256" t="s">
        <v>8891</v>
      </c>
      <c r="C1608" s="256" t="s">
        <v>8892</v>
      </c>
      <c r="D1608" s="256" t="s">
        <v>3506</v>
      </c>
      <c r="E1608" s="433">
        <v>97101</v>
      </c>
      <c r="F1608" s="256" t="s">
        <v>8893</v>
      </c>
      <c r="G1608" s="256" t="s">
        <v>2936</v>
      </c>
      <c r="H1608" s="256" t="s">
        <v>2937</v>
      </c>
      <c r="I1608" s="256" t="s">
        <v>3461</v>
      </c>
    </row>
    <row r="1609" spans="1:9">
      <c r="A1609" s="256" t="s">
        <v>8894</v>
      </c>
      <c r="B1609" s="256" t="s">
        <v>8891</v>
      </c>
      <c r="C1609" s="256" t="s">
        <v>8892</v>
      </c>
      <c r="D1609" s="256" t="s">
        <v>3506</v>
      </c>
      <c r="E1609" s="433">
        <v>97101</v>
      </c>
      <c r="F1609" s="256" t="s">
        <v>8893</v>
      </c>
      <c r="G1609" s="256" t="s">
        <v>2936</v>
      </c>
      <c r="H1609" s="256" t="s">
        <v>4186</v>
      </c>
      <c r="I1609" s="256" t="s">
        <v>6286</v>
      </c>
    </row>
    <row r="1610" spans="1:9">
      <c r="A1610" s="256" t="s">
        <v>8895</v>
      </c>
      <c r="B1610" s="256" t="s">
        <v>8896</v>
      </c>
      <c r="C1610" s="256" t="s">
        <v>8897</v>
      </c>
      <c r="D1610" s="256" t="s">
        <v>3506</v>
      </c>
      <c r="E1610" s="433">
        <v>97101</v>
      </c>
      <c r="F1610" s="256" t="s">
        <v>8898</v>
      </c>
      <c r="G1610" s="256" t="s">
        <v>2732</v>
      </c>
      <c r="H1610" s="256" t="s">
        <v>2733</v>
      </c>
      <c r="I1610" s="256" t="s">
        <v>8899</v>
      </c>
    </row>
    <row r="1611" spans="1:9">
      <c r="A1611" s="256" t="s">
        <v>8900</v>
      </c>
      <c r="B1611" s="256" t="s">
        <v>8901</v>
      </c>
      <c r="C1611" s="256" t="s">
        <v>8902</v>
      </c>
      <c r="D1611" s="256" t="s">
        <v>4130</v>
      </c>
      <c r="E1611" s="433">
        <v>2801</v>
      </c>
      <c r="F1611" s="256" t="s">
        <v>8903</v>
      </c>
      <c r="G1611" s="256" t="s">
        <v>2724</v>
      </c>
      <c r="H1611" s="256" t="s">
        <v>2835</v>
      </c>
      <c r="I1611" s="256" t="s">
        <v>5069</v>
      </c>
    </row>
    <row r="1612" spans="1:9">
      <c r="A1612" s="256" t="s">
        <v>8904</v>
      </c>
      <c r="C1612" s="256" t="s">
        <v>8905</v>
      </c>
      <c r="D1612" s="256" t="s">
        <v>8906</v>
      </c>
      <c r="E1612" s="433">
        <v>90872</v>
      </c>
      <c r="F1612" s="256" t="s">
        <v>8907</v>
      </c>
      <c r="G1612" s="256" t="s">
        <v>2732</v>
      </c>
      <c r="H1612" s="256" t="s">
        <v>2733</v>
      </c>
      <c r="I1612" s="256" t="s">
        <v>8908</v>
      </c>
    </row>
    <row r="1613" spans="1:9">
      <c r="A1613" s="256" t="s">
        <v>8909</v>
      </c>
      <c r="B1613" s="256" t="s">
        <v>8910</v>
      </c>
      <c r="C1613" s="256" t="s">
        <v>8911</v>
      </c>
      <c r="D1613" s="256" t="s">
        <v>4007</v>
      </c>
      <c r="E1613" s="433">
        <v>3804</v>
      </c>
      <c r="F1613" s="256" t="s">
        <v>8912</v>
      </c>
      <c r="G1613" s="256" t="s">
        <v>2732</v>
      </c>
      <c r="H1613" s="256" t="s">
        <v>2733</v>
      </c>
      <c r="I1613" s="256" t="s">
        <v>8913</v>
      </c>
    </row>
    <row r="1614" spans="1:9">
      <c r="A1614" s="256" t="s">
        <v>8914</v>
      </c>
      <c r="B1614" s="256" t="s">
        <v>8915</v>
      </c>
      <c r="C1614" s="256" t="s">
        <v>8916</v>
      </c>
      <c r="D1614" s="256" t="s">
        <v>100</v>
      </c>
      <c r="E1614" s="433">
        <v>3601</v>
      </c>
      <c r="F1614" s="256" t="s">
        <v>8917</v>
      </c>
      <c r="G1614" s="256" t="s">
        <v>2732</v>
      </c>
      <c r="H1614" s="256" t="s">
        <v>2733</v>
      </c>
      <c r="I1614" s="256" t="s">
        <v>8918</v>
      </c>
    </row>
    <row r="1615" spans="1:9">
      <c r="A1615" s="256" t="s">
        <v>8919</v>
      </c>
      <c r="B1615" s="256" t="s">
        <v>8920</v>
      </c>
      <c r="C1615" s="256" t="s">
        <v>8921</v>
      </c>
      <c r="D1615" s="256" t="s">
        <v>977</v>
      </c>
      <c r="E1615" s="433">
        <v>90031</v>
      </c>
      <c r="F1615" s="256" t="s">
        <v>8922</v>
      </c>
      <c r="G1615" s="256" t="s">
        <v>2761</v>
      </c>
      <c r="H1615" s="256" t="s">
        <v>2994</v>
      </c>
      <c r="I1615" s="256" t="s">
        <v>8923</v>
      </c>
    </row>
    <row r="1616" spans="1:9">
      <c r="A1616" s="256" t="s">
        <v>8924</v>
      </c>
      <c r="B1616" s="256" t="s">
        <v>8920</v>
      </c>
      <c r="C1616" s="256" t="s">
        <v>8921</v>
      </c>
      <c r="D1616" s="256" t="s">
        <v>977</v>
      </c>
      <c r="E1616" s="433">
        <v>90031</v>
      </c>
      <c r="F1616" s="256" t="s">
        <v>8922</v>
      </c>
      <c r="G1616" s="256" t="s">
        <v>2761</v>
      </c>
      <c r="H1616" s="256" t="s">
        <v>2725</v>
      </c>
      <c r="I1616" s="256" t="s">
        <v>8923</v>
      </c>
    </row>
    <row r="1617" spans="1:9">
      <c r="A1617" s="256" t="s">
        <v>8925</v>
      </c>
      <c r="B1617" s="256" t="s">
        <v>8920</v>
      </c>
      <c r="C1617" s="256" t="s">
        <v>8921</v>
      </c>
      <c r="D1617" s="256" t="s">
        <v>977</v>
      </c>
      <c r="E1617" s="433">
        <v>90031</v>
      </c>
      <c r="F1617" s="256" t="s">
        <v>8922</v>
      </c>
      <c r="G1617" s="256" t="s">
        <v>2761</v>
      </c>
      <c r="H1617" s="256" t="s">
        <v>2762</v>
      </c>
      <c r="I1617" s="256" t="s">
        <v>7378</v>
      </c>
    </row>
    <row r="1618" spans="1:9">
      <c r="A1618" s="256" t="s">
        <v>8926</v>
      </c>
      <c r="B1618" s="256" t="s">
        <v>8927</v>
      </c>
      <c r="C1618" s="256" t="s">
        <v>8928</v>
      </c>
      <c r="D1618" s="256" t="s">
        <v>97</v>
      </c>
      <c r="E1618" s="433">
        <v>4001</v>
      </c>
      <c r="F1618" s="256" t="s">
        <v>8929</v>
      </c>
      <c r="G1618" s="256" t="s">
        <v>2732</v>
      </c>
      <c r="H1618" s="256" t="s">
        <v>2733</v>
      </c>
      <c r="I1618" s="256" t="s">
        <v>8930</v>
      </c>
    </row>
    <row r="1619" spans="1:9">
      <c r="A1619" s="256" t="s">
        <v>8931</v>
      </c>
      <c r="B1619" s="256" t="s">
        <v>8932</v>
      </c>
      <c r="C1619" s="256" t="s">
        <v>8933</v>
      </c>
      <c r="D1619" s="256" t="s">
        <v>8934</v>
      </c>
      <c r="E1619" s="433">
        <v>91626</v>
      </c>
      <c r="F1619" s="256" t="s">
        <v>8935</v>
      </c>
      <c r="G1619" s="256" t="s">
        <v>2732</v>
      </c>
      <c r="H1619" s="256" t="s">
        <v>2733</v>
      </c>
      <c r="I1619" s="256" t="s">
        <v>8936</v>
      </c>
    </row>
    <row r="1620" spans="1:9">
      <c r="A1620" s="256" t="s">
        <v>8937</v>
      </c>
      <c r="B1620" s="256" t="s">
        <v>8938</v>
      </c>
      <c r="C1620" s="256" t="s">
        <v>8939</v>
      </c>
      <c r="D1620" s="256" t="s">
        <v>8940</v>
      </c>
      <c r="E1620" s="433">
        <v>5302</v>
      </c>
      <c r="F1620" s="256" t="s">
        <v>8941</v>
      </c>
      <c r="G1620" s="256" t="s">
        <v>2724</v>
      </c>
      <c r="H1620" s="256" t="s">
        <v>2835</v>
      </c>
      <c r="I1620" s="256" t="s">
        <v>8942</v>
      </c>
    </row>
    <row r="1621" spans="1:9">
      <c r="A1621" s="256" t="s">
        <v>8943</v>
      </c>
      <c r="B1621" s="256" t="s">
        <v>8944</v>
      </c>
      <c r="C1621" s="256" t="s">
        <v>8945</v>
      </c>
      <c r="D1621" s="256" t="s">
        <v>8946</v>
      </c>
      <c r="E1621" s="433">
        <v>96205</v>
      </c>
      <c r="F1621" s="256" t="s">
        <v>8947</v>
      </c>
      <c r="G1621" s="256" t="s">
        <v>2732</v>
      </c>
      <c r="H1621" s="256" t="s">
        <v>2733</v>
      </c>
      <c r="I1621" s="256" t="s">
        <v>8948</v>
      </c>
    </row>
    <row r="1622" spans="1:9">
      <c r="A1622" s="256" t="s">
        <v>8949</v>
      </c>
      <c r="B1622" s="256" t="s">
        <v>8950</v>
      </c>
      <c r="C1622" s="256" t="s">
        <v>8951</v>
      </c>
      <c r="D1622" s="256" t="s">
        <v>8946</v>
      </c>
      <c r="E1622" s="433">
        <v>96205</v>
      </c>
      <c r="F1622" s="256" t="s">
        <v>8947</v>
      </c>
      <c r="G1622" s="256" t="s">
        <v>2780</v>
      </c>
      <c r="H1622" s="256" t="s">
        <v>2781</v>
      </c>
      <c r="I1622" s="256" t="s">
        <v>5570</v>
      </c>
    </row>
    <row r="1623" spans="1:9">
      <c r="A1623" s="256" t="s">
        <v>8952</v>
      </c>
      <c r="C1623" s="256" t="s">
        <v>8953</v>
      </c>
      <c r="D1623" s="256" t="s">
        <v>8954</v>
      </c>
      <c r="E1623" s="433">
        <v>8273</v>
      </c>
      <c r="F1623" s="256" t="s">
        <v>2001</v>
      </c>
      <c r="G1623" s="256" t="s">
        <v>2732</v>
      </c>
      <c r="H1623" s="256" t="s">
        <v>2733</v>
      </c>
      <c r="I1623" s="256" t="s">
        <v>7919</v>
      </c>
    </row>
    <row r="1624" spans="1:9">
      <c r="A1624" s="256" t="s">
        <v>8955</v>
      </c>
      <c r="B1624" s="256" t="s">
        <v>8956</v>
      </c>
      <c r="C1624" s="256" t="s">
        <v>8957</v>
      </c>
      <c r="D1624" s="256" t="s">
        <v>3974</v>
      </c>
      <c r="E1624" s="433">
        <v>82108</v>
      </c>
      <c r="F1624" s="256" t="s">
        <v>8958</v>
      </c>
      <c r="G1624" s="256" t="s">
        <v>2824</v>
      </c>
      <c r="H1624" s="256" t="s">
        <v>2725</v>
      </c>
      <c r="I1624" s="256" t="s">
        <v>8959</v>
      </c>
    </row>
    <row r="1625" spans="1:9">
      <c r="A1625" s="256" t="s">
        <v>8960</v>
      </c>
      <c r="B1625" s="256" t="s">
        <v>8961</v>
      </c>
      <c r="C1625" s="256" t="s">
        <v>8962</v>
      </c>
      <c r="D1625" s="256" t="s">
        <v>4491</v>
      </c>
      <c r="E1625" s="433">
        <v>4001</v>
      </c>
      <c r="F1625" s="256" t="s">
        <v>8963</v>
      </c>
      <c r="G1625" s="256" t="s">
        <v>2824</v>
      </c>
      <c r="H1625" s="256" t="s">
        <v>2762</v>
      </c>
      <c r="I1625" s="256" t="s">
        <v>6937</v>
      </c>
    </row>
    <row r="1626" spans="1:9">
      <c r="A1626" s="256" t="s">
        <v>8964</v>
      </c>
      <c r="B1626" s="256" t="s">
        <v>8965</v>
      </c>
      <c r="C1626" s="256" t="s">
        <v>8966</v>
      </c>
      <c r="D1626" s="256" t="s">
        <v>2966</v>
      </c>
      <c r="E1626" s="433">
        <v>1401</v>
      </c>
      <c r="F1626" s="256" t="s">
        <v>2967</v>
      </c>
      <c r="G1626" s="256" t="s">
        <v>2732</v>
      </c>
      <c r="H1626" s="256" t="s">
        <v>2733</v>
      </c>
      <c r="I1626" s="256" t="s">
        <v>6027</v>
      </c>
    </row>
    <row r="1627" spans="1:9">
      <c r="A1627" s="256" t="s">
        <v>8967</v>
      </c>
      <c r="B1627" s="256" t="s">
        <v>8968</v>
      </c>
      <c r="C1627" s="256" t="s">
        <v>8969</v>
      </c>
      <c r="D1627" s="256" t="s">
        <v>8970</v>
      </c>
      <c r="E1627" s="433">
        <v>97631</v>
      </c>
      <c r="F1627" s="256" t="s">
        <v>8971</v>
      </c>
      <c r="G1627" s="256" t="s">
        <v>2780</v>
      </c>
      <c r="H1627" s="256" t="s">
        <v>2847</v>
      </c>
      <c r="I1627" s="256" t="s">
        <v>8972</v>
      </c>
    </row>
    <row r="1628" spans="1:9">
      <c r="A1628" s="256" t="s">
        <v>8973</v>
      </c>
      <c r="B1628" s="256" t="s">
        <v>8968</v>
      </c>
      <c r="C1628" s="256" t="s">
        <v>8969</v>
      </c>
      <c r="D1628" s="256" t="s">
        <v>8970</v>
      </c>
      <c r="E1628" s="433">
        <v>97631</v>
      </c>
      <c r="F1628" s="256" t="s">
        <v>8971</v>
      </c>
      <c r="G1628" s="256" t="s">
        <v>2732</v>
      </c>
      <c r="H1628" s="256" t="s">
        <v>2733</v>
      </c>
      <c r="I1628" s="256" t="s">
        <v>8972</v>
      </c>
    </row>
    <row r="1629" spans="1:9">
      <c r="A1629" s="256" t="s">
        <v>8974</v>
      </c>
      <c r="B1629" s="256" t="s">
        <v>8975</v>
      </c>
      <c r="C1629" s="256" t="s">
        <v>8976</v>
      </c>
      <c r="D1629" s="256" t="s">
        <v>2149</v>
      </c>
      <c r="E1629" s="433">
        <v>92601</v>
      </c>
      <c r="F1629" s="256" t="s">
        <v>8977</v>
      </c>
      <c r="G1629" s="256" t="s">
        <v>2724</v>
      </c>
      <c r="H1629" s="256" t="s">
        <v>2812</v>
      </c>
      <c r="I1629" s="256" t="s">
        <v>8978</v>
      </c>
    </row>
    <row r="1630" spans="1:9">
      <c r="A1630" s="256" t="s">
        <v>8974</v>
      </c>
      <c r="B1630" s="256" t="s">
        <v>8975</v>
      </c>
      <c r="C1630" s="256" t="s">
        <v>8976</v>
      </c>
      <c r="D1630" s="256" t="s">
        <v>2149</v>
      </c>
      <c r="E1630" s="433">
        <v>92601</v>
      </c>
      <c r="F1630" s="256" t="s">
        <v>8977</v>
      </c>
      <c r="G1630" s="256" t="s">
        <v>2761</v>
      </c>
      <c r="H1630" s="256" t="s">
        <v>2812</v>
      </c>
      <c r="I1630" s="256" t="s">
        <v>7302</v>
      </c>
    </row>
    <row r="1631" spans="1:9">
      <c r="A1631" s="256" t="s">
        <v>8979</v>
      </c>
      <c r="B1631" s="256" t="s">
        <v>8980</v>
      </c>
      <c r="C1631" s="256" t="s">
        <v>8981</v>
      </c>
      <c r="D1631" s="256" t="s">
        <v>3506</v>
      </c>
      <c r="E1631" s="433">
        <v>97101</v>
      </c>
      <c r="F1631" s="256" t="s">
        <v>8982</v>
      </c>
      <c r="G1631" s="256" t="s">
        <v>2732</v>
      </c>
      <c r="H1631" s="256" t="s">
        <v>2733</v>
      </c>
      <c r="I1631" s="256" t="s">
        <v>8983</v>
      </c>
    </row>
    <row r="1632" spans="1:9">
      <c r="A1632" s="256" t="s">
        <v>8984</v>
      </c>
      <c r="C1632" s="256" t="s">
        <v>8985</v>
      </c>
      <c r="D1632" s="256" t="s">
        <v>8986</v>
      </c>
      <c r="E1632" s="433">
        <v>1010</v>
      </c>
      <c r="F1632" s="256" t="s">
        <v>8987</v>
      </c>
      <c r="G1632" s="256" t="s">
        <v>2780</v>
      </c>
      <c r="H1632" s="256" t="s">
        <v>2847</v>
      </c>
      <c r="I1632" s="256" t="s">
        <v>2907</v>
      </c>
    </row>
    <row r="1633" spans="1:9">
      <c r="A1633" s="256" t="s">
        <v>8988</v>
      </c>
      <c r="B1633" s="256" t="s">
        <v>8989</v>
      </c>
      <c r="C1633" s="256" t="s">
        <v>8990</v>
      </c>
      <c r="D1633" s="256" t="s">
        <v>8991</v>
      </c>
      <c r="E1633" s="433">
        <v>7632</v>
      </c>
      <c r="F1633" s="256" t="s">
        <v>8992</v>
      </c>
      <c r="G1633" s="256" t="s">
        <v>2724</v>
      </c>
      <c r="H1633" s="256" t="s">
        <v>2762</v>
      </c>
      <c r="I1633" s="256" t="s">
        <v>8993</v>
      </c>
    </row>
    <row r="1634" spans="1:9">
      <c r="A1634" s="256" t="s">
        <v>8994</v>
      </c>
      <c r="B1634" s="256" t="s">
        <v>8995</v>
      </c>
      <c r="C1634" s="256" t="s">
        <v>8996</v>
      </c>
      <c r="D1634" s="256" t="s">
        <v>4390</v>
      </c>
      <c r="E1634" s="433">
        <v>92400</v>
      </c>
      <c r="F1634" s="256" t="s">
        <v>8997</v>
      </c>
      <c r="G1634" s="256" t="s">
        <v>2794</v>
      </c>
      <c r="H1634" s="256" t="s">
        <v>2762</v>
      </c>
      <c r="I1634" s="256" t="s">
        <v>8998</v>
      </c>
    </row>
    <row r="1635" spans="1:9">
      <c r="A1635" s="256" t="s">
        <v>8994</v>
      </c>
      <c r="B1635" s="256" t="s">
        <v>8995</v>
      </c>
      <c r="C1635" s="256" t="s">
        <v>8996</v>
      </c>
      <c r="D1635" s="256" t="s">
        <v>4390</v>
      </c>
      <c r="E1635" s="433">
        <v>92400</v>
      </c>
      <c r="F1635" s="256" t="s">
        <v>8997</v>
      </c>
      <c r="G1635" s="256" t="s">
        <v>2761</v>
      </c>
      <c r="H1635" s="256" t="s">
        <v>2762</v>
      </c>
      <c r="I1635" s="256" t="s">
        <v>8999</v>
      </c>
    </row>
    <row r="1636" spans="1:9">
      <c r="A1636" s="256" t="s">
        <v>8994</v>
      </c>
      <c r="B1636" s="256" t="s">
        <v>8995</v>
      </c>
      <c r="C1636" s="256" t="s">
        <v>8996</v>
      </c>
      <c r="D1636" s="256" t="s">
        <v>4390</v>
      </c>
      <c r="E1636" s="433">
        <v>92400</v>
      </c>
      <c r="F1636" s="256" t="s">
        <v>8997</v>
      </c>
      <c r="G1636" s="256" t="s">
        <v>2724</v>
      </c>
      <c r="H1636" s="256" t="s">
        <v>2762</v>
      </c>
      <c r="I1636" s="256" t="s">
        <v>9000</v>
      </c>
    </row>
    <row r="1637" spans="1:9">
      <c r="A1637" s="256" t="s">
        <v>9001</v>
      </c>
      <c r="B1637" s="256" t="s">
        <v>9002</v>
      </c>
      <c r="C1637" s="256" t="s">
        <v>9003</v>
      </c>
      <c r="D1637" s="256" t="s">
        <v>9004</v>
      </c>
      <c r="E1637" s="433">
        <v>90841</v>
      </c>
      <c r="F1637" s="256" t="s">
        <v>9005</v>
      </c>
      <c r="G1637" s="256" t="s">
        <v>2761</v>
      </c>
      <c r="H1637" s="256" t="s">
        <v>2725</v>
      </c>
      <c r="I1637" s="256" t="s">
        <v>4016</v>
      </c>
    </row>
    <row r="1638" spans="1:9">
      <c r="A1638" s="256" t="s">
        <v>9001</v>
      </c>
      <c r="B1638" s="256" t="s">
        <v>9002</v>
      </c>
      <c r="C1638" s="256" t="s">
        <v>9003</v>
      </c>
      <c r="D1638" s="256" t="s">
        <v>9004</v>
      </c>
      <c r="E1638" s="433">
        <v>90841</v>
      </c>
      <c r="F1638" s="256" t="s">
        <v>9005</v>
      </c>
      <c r="G1638" s="256" t="s">
        <v>2794</v>
      </c>
      <c r="H1638" s="256" t="s">
        <v>2725</v>
      </c>
      <c r="I1638" s="256" t="s">
        <v>4016</v>
      </c>
    </row>
    <row r="1639" spans="1:9">
      <c r="A1639" s="256" t="s">
        <v>9006</v>
      </c>
      <c r="B1639" s="256" t="s">
        <v>9002</v>
      </c>
      <c r="C1639" s="256" t="s">
        <v>9003</v>
      </c>
      <c r="D1639" s="256" t="s">
        <v>9004</v>
      </c>
      <c r="E1639" s="433">
        <v>90841</v>
      </c>
      <c r="F1639" s="256" t="s">
        <v>9005</v>
      </c>
      <c r="G1639" s="256" t="s">
        <v>2794</v>
      </c>
      <c r="H1639" s="256" t="s">
        <v>2762</v>
      </c>
      <c r="I1639" s="256" t="s">
        <v>9007</v>
      </c>
    </row>
    <row r="1640" spans="1:9">
      <c r="A1640" s="256" t="s">
        <v>9008</v>
      </c>
      <c r="B1640" s="256" t="s">
        <v>9009</v>
      </c>
      <c r="C1640" s="256" t="s">
        <v>9010</v>
      </c>
      <c r="D1640" s="256" t="s">
        <v>1492</v>
      </c>
      <c r="E1640" s="433">
        <v>90027</v>
      </c>
      <c r="F1640" s="256" t="s">
        <v>9011</v>
      </c>
      <c r="G1640" s="256" t="s">
        <v>2761</v>
      </c>
      <c r="H1640" s="256" t="s">
        <v>2762</v>
      </c>
      <c r="I1640" s="256" t="s">
        <v>4947</v>
      </c>
    </row>
    <row r="1641" spans="1:9">
      <c r="A1641" s="256" t="s">
        <v>9012</v>
      </c>
      <c r="C1641" s="256" t="s">
        <v>9013</v>
      </c>
      <c r="D1641" s="256" t="s">
        <v>8986</v>
      </c>
      <c r="E1641" s="433">
        <v>1010</v>
      </c>
      <c r="F1641" s="256" t="s">
        <v>3525</v>
      </c>
      <c r="G1641" s="256" t="s">
        <v>2780</v>
      </c>
      <c r="H1641" s="256" t="s">
        <v>2847</v>
      </c>
      <c r="I1641" s="256" t="s">
        <v>9014</v>
      </c>
    </row>
    <row r="1642" spans="1:9">
      <c r="A1642" s="256" t="s">
        <v>9015</v>
      </c>
      <c r="B1642" s="256" t="s">
        <v>9016</v>
      </c>
      <c r="C1642" s="256" t="s">
        <v>9017</v>
      </c>
      <c r="D1642" s="256" t="s">
        <v>2778</v>
      </c>
      <c r="E1642" s="433">
        <v>96501</v>
      </c>
      <c r="F1642" s="256" t="s">
        <v>9018</v>
      </c>
      <c r="G1642" s="256" t="s">
        <v>2732</v>
      </c>
      <c r="H1642" s="256" t="s">
        <v>3196</v>
      </c>
      <c r="I1642" s="256" t="s">
        <v>6068</v>
      </c>
    </row>
    <row r="1643" spans="1:9">
      <c r="A1643" s="256" t="s">
        <v>9019</v>
      </c>
      <c r="B1643" s="256" t="s">
        <v>9016</v>
      </c>
      <c r="C1643" s="256" t="s">
        <v>9017</v>
      </c>
      <c r="D1643" s="256" t="s">
        <v>2778</v>
      </c>
      <c r="E1643" s="433">
        <v>96501</v>
      </c>
      <c r="F1643" s="256" t="s">
        <v>9018</v>
      </c>
      <c r="G1643" s="256" t="s">
        <v>2780</v>
      </c>
      <c r="H1643" s="256" t="s">
        <v>2781</v>
      </c>
      <c r="I1643" s="256" t="s">
        <v>6068</v>
      </c>
    </row>
    <row r="1644" spans="1:9">
      <c r="A1644" s="256" t="s">
        <v>9020</v>
      </c>
      <c r="B1644" s="256" t="s">
        <v>9021</v>
      </c>
      <c r="C1644" s="256" t="s">
        <v>9022</v>
      </c>
      <c r="D1644" s="256" t="s">
        <v>9023</v>
      </c>
      <c r="E1644" s="433">
        <v>3244</v>
      </c>
      <c r="F1644" s="256" t="s">
        <v>9024</v>
      </c>
      <c r="G1644" s="256" t="s">
        <v>2732</v>
      </c>
      <c r="H1644" s="256" t="s">
        <v>2733</v>
      </c>
      <c r="I1644" s="256" t="s">
        <v>3668</v>
      </c>
    </row>
    <row r="1645" spans="1:9">
      <c r="A1645" s="256" t="s">
        <v>9025</v>
      </c>
      <c r="B1645" s="256" t="s">
        <v>9026</v>
      </c>
      <c r="C1645" s="256" t="s">
        <v>9027</v>
      </c>
      <c r="D1645" s="256" t="s">
        <v>6766</v>
      </c>
      <c r="E1645" s="433">
        <v>2601</v>
      </c>
      <c r="F1645" s="256" t="s">
        <v>9028</v>
      </c>
      <c r="G1645" s="256" t="s">
        <v>2732</v>
      </c>
      <c r="H1645" s="256" t="s">
        <v>2733</v>
      </c>
      <c r="I1645" s="256" t="s">
        <v>3329</v>
      </c>
    </row>
    <row r="1646" spans="1:9">
      <c r="A1646" s="256" t="s">
        <v>9029</v>
      </c>
      <c r="B1646" s="256" t="s">
        <v>9030</v>
      </c>
      <c r="C1646" s="256" t="s">
        <v>9031</v>
      </c>
      <c r="D1646" s="256" t="s">
        <v>9032</v>
      </c>
      <c r="E1646" s="433">
        <v>2742</v>
      </c>
      <c r="F1646" s="256" t="s">
        <v>735</v>
      </c>
      <c r="G1646" s="256" t="s">
        <v>2732</v>
      </c>
      <c r="H1646" s="256" t="s">
        <v>2733</v>
      </c>
      <c r="I1646" s="256" t="s">
        <v>9033</v>
      </c>
    </row>
    <row r="1647" spans="1:9">
      <c r="A1647" s="256" t="s">
        <v>9034</v>
      </c>
      <c r="B1647" s="256" t="s">
        <v>9035</v>
      </c>
      <c r="C1647" s="256" t="s">
        <v>9036</v>
      </c>
      <c r="D1647" s="256" t="s">
        <v>579</v>
      </c>
      <c r="E1647" s="433">
        <v>91104</v>
      </c>
      <c r="F1647" s="256" t="s">
        <v>9037</v>
      </c>
      <c r="G1647" s="256" t="s">
        <v>2732</v>
      </c>
      <c r="H1647" s="256" t="s">
        <v>2733</v>
      </c>
      <c r="I1647" s="256" t="s">
        <v>6116</v>
      </c>
    </row>
    <row r="1648" spans="1:9">
      <c r="A1648" s="256" t="s">
        <v>9038</v>
      </c>
      <c r="B1648" s="256" t="s">
        <v>9039</v>
      </c>
      <c r="C1648" s="256" t="s">
        <v>9040</v>
      </c>
      <c r="D1648" s="256" t="s">
        <v>5121</v>
      </c>
      <c r="E1648" s="433">
        <v>3104</v>
      </c>
      <c r="F1648" s="256" t="s">
        <v>9041</v>
      </c>
      <c r="G1648" s="256" t="s">
        <v>2732</v>
      </c>
      <c r="H1648" s="256" t="s">
        <v>2733</v>
      </c>
      <c r="I1648" s="256" t="s">
        <v>5708</v>
      </c>
    </row>
    <row r="1649" spans="1:9">
      <c r="A1649" s="256" t="s">
        <v>9042</v>
      </c>
      <c r="B1649" s="256" t="s">
        <v>9043</v>
      </c>
      <c r="C1649" s="256" t="s">
        <v>9044</v>
      </c>
      <c r="D1649" s="256" t="s">
        <v>97</v>
      </c>
      <c r="E1649" s="433">
        <v>4001</v>
      </c>
      <c r="F1649" s="256" t="s">
        <v>9045</v>
      </c>
      <c r="G1649" s="256" t="s">
        <v>2761</v>
      </c>
      <c r="H1649" s="256" t="s">
        <v>2762</v>
      </c>
      <c r="I1649" s="256" t="s">
        <v>9046</v>
      </c>
    </row>
    <row r="1650" spans="1:9">
      <c r="A1650" s="256" t="s">
        <v>9047</v>
      </c>
      <c r="B1650" s="256" t="s">
        <v>9048</v>
      </c>
      <c r="C1650" s="256" t="s">
        <v>9049</v>
      </c>
      <c r="D1650" s="256" t="s">
        <v>2982</v>
      </c>
      <c r="E1650" s="433">
        <v>81101</v>
      </c>
      <c r="F1650" s="256" t="s">
        <v>9050</v>
      </c>
      <c r="G1650" s="256" t="s">
        <v>2761</v>
      </c>
      <c r="H1650" s="256" t="s">
        <v>2762</v>
      </c>
      <c r="I1650" s="256" t="s">
        <v>9051</v>
      </c>
    </row>
    <row r="1651" spans="1:9">
      <c r="A1651" s="256" t="s">
        <v>9052</v>
      </c>
      <c r="B1651" s="256" t="s">
        <v>9053</v>
      </c>
      <c r="C1651" s="256" t="s">
        <v>9054</v>
      </c>
      <c r="D1651" s="256" t="s">
        <v>2754</v>
      </c>
      <c r="E1651" s="433">
        <v>2601</v>
      </c>
      <c r="F1651" s="256" t="s">
        <v>9055</v>
      </c>
      <c r="G1651" s="256" t="s">
        <v>2732</v>
      </c>
      <c r="H1651" s="256" t="s">
        <v>2733</v>
      </c>
      <c r="I1651" s="256" t="s">
        <v>6992</v>
      </c>
    </row>
    <row r="1652" spans="1:9">
      <c r="A1652" s="256" t="s">
        <v>9056</v>
      </c>
      <c r="B1652" s="256" t="s">
        <v>9057</v>
      </c>
      <c r="C1652" s="256" t="s">
        <v>9058</v>
      </c>
      <c r="D1652" s="256" t="s">
        <v>579</v>
      </c>
      <c r="E1652" s="433">
        <v>91105</v>
      </c>
      <c r="F1652" s="256" t="s">
        <v>9059</v>
      </c>
      <c r="G1652" s="256" t="s">
        <v>2824</v>
      </c>
      <c r="H1652" s="256" t="s">
        <v>2725</v>
      </c>
      <c r="I1652" s="256" t="s">
        <v>6332</v>
      </c>
    </row>
    <row r="1653" spans="1:9">
      <c r="A1653" s="256" t="s">
        <v>9060</v>
      </c>
      <c r="B1653" s="256" t="s">
        <v>9061</v>
      </c>
      <c r="C1653" s="256" t="s">
        <v>9062</v>
      </c>
      <c r="D1653" s="256" t="s">
        <v>3065</v>
      </c>
      <c r="E1653" s="433">
        <v>6601</v>
      </c>
      <c r="F1653" s="256" t="s">
        <v>9063</v>
      </c>
      <c r="G1653" s="256" t="s">
        <v>2732</v>
      </c>
      <c r="H1653" s="256" t="s">
        <v>2733</v>
      </c>
      <c r="I1653" s="256" t="s">
        <v>9064</v>
      </c>
    </row>
    <row r="1654" spans="1:9">
      <c r="A1654" s="256" t="s">
        <v>9065</v>
      </c>
      <c r="B1654" s="256" t="s">
        <v>9066</v>
      </c>
      <c r="C1654" s="256" t="s">
        <v>9067</v>
      </c>
      <c r="D1654" s="256" t="s">
        <v>503</v>
      </c>
      <c r="E1654" s="433">
        <v>6001</v>
      </c>
      <c r="F1654" s="256" t="s">
        <v>9068</v>
      </c>
      <c r="G1654" s="256" t="s">
        <v>2732</v>
      </c>
      <c r="H1654" s="256" t="s">
        <v>2733</v>
      </c>
      <c r="I1654" s="256" t="s">
        <v>9069</v>
      </c>
    </row>
    <row r="1655" spans="1:9">
      <c r="A1655" s="256" t="s">
        <v>9070</v>
      </c>
      <c r="B1655" s="256" t="s">
        <v>9066</v>
      </c>
      <c r="C1655" s="256" t="s">
        <v>9067</v>
      </c>
      <c r="D1655" s="256" t="s">
        <v>503</v>
      </c>
      <c r="E1655" s="433">
        <v>6001</v>
      </c>
      <c r="F1655" s="256" t="s">
        <v>9068</v>
      </c>
      <c r="G1655" s="256" t="s">
        <v>2780</v>
      </c>
      <c r="H1655" s="256" t="s">
        <v>2847</v>
      </c>
      <c r="I1655" s="256" t="s">
        <v>4707</v>
      </c>
    </row>
    <row r="1656" spans="1:9">
      <c r="A1656" s="256" t="s">
        <v>9071</v>
      </c>
      <c r="B1656" s="256" t="s">
        <v>9066</v>
      </c>
      <c r="C1656" s="256" t="s">
        <v>9067</v>
      </c>
      <c r="D1656" s="256" t="s">
        <v>503</v>
      </c>
      <c r="E1656" s="433">
        <v>6001</v>
      </c>
      <c r="F1656" s="256" t="s">
        <v>9068</v>
      </c>
      <c r="G1656" s="256" t="s">
        <v>2780</v>
      </c>
      <c r="H1656" s="256" t="s">
        <v>2781</v>
      </c>
      <c r="I1656" s="256" t="s">
        <v>4707</v>
      </c>
    </row>
    <row r="1657" spans="1:9">
      <c r="A1657" s="256" t="s">
        <v>9072</v>
      </c>
      <c r="B1657" s="256" t="s">
        <v>9073</v>
      </c>
      <c r="C1657" s="256" t="s">
        <v>9074</v>
      </c>
      <c r="D1657" s="256" t="s">
        <v>91</v>
      </c>
      <c r="E1657" s="433">
        <v>82104</v>
      </c>
      <c r="F1657" s="256" t="s">
        <v>9075</v>
      </c>
      <c r="G1657" s="256" t="s">
        <v>2761</v>
      </c>
      <c r="H1657" s="256" t="s">
        <v>2762</v>
      </c>
      <c r="I1657" s="256" t="s">
        <v>9076</v>
      </c>
    </row>
    <row r="1658" spans="1:9">
      <c r="A1658" s="256" t="s">
        <v>9072</v>
      </c>
      <c r="B1658" s="256" t="s">
        <v>9073</v>
      </c>
      <c r="C1658" s="256" t="s">
        <v>9074</v>
      </c>
      <c r="D1658" s="256" t="s">
        <v>91</v>
      </c>
      <c r="E1658" s="433">
        <v>82104</v>
      </c>
      <c r="F1658" s="256" t="s">
        <v>9075</v>
      </c>
      <c r="G1658" s="256" t="s">
        <v>2794</v>
      </c>
      <c r="H1658" s="256" t="s">
        <v>2762</v>
      </c>
      <c r="I1658" s="256" t="s">
        <v>9076</v>
      </c>
    </row>
    <row r="1659" spans="1:9">
      <c r="A1659" s="256" t="s">
        <v>9077</v>
      </c>
      <c r="B1659" s="256" t="s">
        <v>9078</v>
      </c>
      <c r="C1659" s="256" t="s">
        <v>9079</v>
      </c>
      <c r="D1659" s="256" t="s">
        <v>93</v>
      </c>
      <c r="E1659" s="433">
        <v>1001</v>
      </c>
      <c r="F1659" s="256" t="s">
        <v>9080</v>
      </c>
      <c r="G1659" s="256" t="s">
        <v>2780</v>
      </c>
      <c r="H1659" s="256" t="s">
        <v>2847</v>
      </c>
      <c r="I1659" s="256" t="s">
        <v>7239</v>
      </c>
    </row>
    <row r="1660" spans="1:9">
      <c r="A1660" s="256" t="s">
        <v>9081</v>
      </c>
      <c r="B1660" s="256" t="s">
        <v>9082</v>
      </c>
      <c r="C1660" s="256" t="s">
        <v>9083</v>
      </c>
      <c r="D1660" s="256" t="s">
        <v>3887</v>
      </c>
      <c r="E1660" s="433">
        <v>90001</v>
      </c>
      <c r="F1660" s="256" t="s">
        <v>9084</v>
      </c>
      <c r="G1660" s="256" t="s">
        <v>2761</v>
      </c>
      <c r="H1660" s="256" t="s">
        <v>2725</v>
      </c>
      <c r="I1660" s="256" t="s">
        <v>3388</v>
      </c>
    </row>
    <row r="1661" spans="1:9">
      <c r="A1661" s="256" t="s">
        <v>9085</v>
      </c>
      <c r="B1661" s="256" t="s">
        <v>9086</v>
      </c>
      <c r="C1661" s="256" t="s">
        <v>9087</v>
      </c>
      <c r="D1661" s="256" t="s">
        <v>9088</v>
      </c>
      <c r="E1661" s="433">
        <v>7701</v>
      </c>
      <c r="F1661" s="256" t="s">
        <v>9089</v>
      </c>
      <c r="G1661" s="256" t="s">
        <v>2732</v>
      </c>
      <c r="H1661" s="256" t="s">
        <v>2733</v>
      </c>
      <c r="I1661" s="256" t="s">
        <v>6522</v>
      </c>
    </row>
    <row r="1662" spans="1:9">
      <c r="A1662" s="256" t="s">
        <v>9090</v>
      </c>
      <c r="B1662" s="256" t="s">
        <v>9086</v>
      </c>
      <c r="C1662" s="256" t="s">
        <v>9087</v>
      </c>
      <c r="D1662" s="256" t="s">
        <v>9088</v>
      </c>
      <c r="E1662" s="433">
        <v>7701</v>
      </c>
      <c r="F1662" s="256" t="s">
        <v>9089</v>
      </c>
      <c r="G1662" s="256" t="s">
        <v>2780</v>
      </c>
      <c r="H1662" s="256" t="s">
        <v>2781</v>
      </c>
      <c r="I1662" s="256" t="s">
        <v>4709</v>
      </c>
    </row>
    <row r="1663" spans="1:9">
      <c r="A1663" s="256" t="s">
        <v>9091</v>
      </c>
      <c r="B1663" s="256" t="s">
        <v>9086</v>
      </c>
      <c r="C1663" s="256" t="s">
        <v>9087</v>
      </c>
      <c r="D1663" s="256" t="s">
        <v>9088</v>
      </c>
      <c r="E1663" s="433">
        <v>7701</v>
      </c>
      <c r="F1663" s="256" t="s">
        <v>9089</v>
      </c>
      <c r="G1663" s="256" t="s">
        <v>2780</v>
      </c>
      <c r="H1663" s="256" t="s">
        <v>2847</v>
      </c>
      <c r="I1663" s="256" t="s">
        <v>4707</v>
      </c>
    </row>
    <row r="1664" spans="1:9">
      <c r="A1664" s="256" t="s">
        <v>9092</v>
      </c>
      <c r="B1664" s="256" t="s">
        <v>9093</v>
      </c>
      <c r="C1664" s="256" t="s">
        <v>9094</v>
      </c>
      <c r="D1664" s="256" t="s">
        <v>9095</v>
      </c>
      <c r="E1664" s="433">
        <v>83101</v>
      </c>
      <c r="F1664" s="256" t="s">
        <v>9096</v>
      </c>
      <c r="G1664" s="256" t="s">
        <v>2761</v>
      </c>
      <c r="H1664" s="256" t="s">
        <v>2762</v>
      </c>
      <c r="I1664" s="256" t="s">
        <v>4150</v>
      </c>
    </row>
    <row r="1665" spans="1:9">
      <c r="A1665" s="256" t="s">
        <v>9097</v>
      </c>
      <c r="B1665" s="256" t="s">
        <v>9098</v>
      </c>
      <c r="C1665" s="256" t="s">
        <v>9099</v>
      </c>
      <c r="D1665" s="256" t="s">
        <v>3430</v>
      </c>
      <c r="E1665" s="433">
        <v>7501</v>
      </c>
      <c r="F1665" s="256" t="s">
        <v>9100</v>
      </c>
      <c r="G1665" s="256" t="s">
        <v>2761</v>
      </c>
      <c r="H1665" s="256" t="s">
        <v>2762</v>
      </c>
      <c r="I1665" s="256" t="s">
        <v>9101</v>
      </c>
    </row>
    <row r="1666" spans="1:9">
      <c r="A1666" s="256" t="s">
        <v>9102</v>
      </c>
      <c r="B1666" s="256" t="s">
        <v>9103</v>
      </c>
      <c r="C1666" s="256" t="s">
        <v>9104</v>
      </c>
      <c r="D1666" s="256" t="s">
        <v>96</v>
      </c>
      <c r="E1666" s="433">
        <v>91702</v>
      </c>
      <c r="F1666" s="256" t="s">
        <v>9105</v>
      </c>
      <c r="G1666" s="256" t="s">
        <v>2732</v>
      </c>
      <c r="H1666" s="256" t="s">
        <v>2733</v>
      </c>
      <c r="I1666" s="256" t="s">
        <v>6394</v>
      </c>
    </row>
    <row r="1667" spans="1:9">
      <c r="A1667" s="256" t="s">
        <v>9106</v>
      </c>
      <c r="B1667" s="256" t="s">
        <v>9107</v>
      </c>
      <c r="C1667" s="256" t="s">
        <v>9108</v>
      </c>
      <c r="D1667" s="256" t="s">
        <v>7823</v>
      </c>
      <c r="E1667" s="433">
        <v>4023</v>
      </c>
      <c r="F1667" s="256" t="s">
        <v>9109</v>
      </c>
      <c r="G1667" s="256" t="s">
        <v>2936</v>
      </c>
      <c r="H1667" s="256" t="s">
        <v>2937</v>
      </c>
      <c r="I1667" s="256" t="s">
        <v>6190</v>
      </c>
    </row>
    <row r="1668" spans="1:9">
      <c r="A1668" s="256" t="s">
        <v>9110</v>
      </c>
      <c r="B1668" s="256" t="s">
        <v>9111</v>
      </c>
      <c r="C1668" s="256" t="s">
        <v>9112</v>
      </c>
      <c r="D1668" s="256" t="s">
        <v>8403</v>
      </c>
      <c r="E1668" s="433">
        <v>83151</v>
      </c>
      <c r="F1668" s="256" t="s">
        <v>3142</v>
      </c>
      <c r="G1668" s="256" t="s">
        <v>2732</v>
      </c>
      <c r="H1668" s="256" t="s">
        <v>2733</v>
      </c>
      <c r="I1668" s="256" t="s">
        <v>8837</v>
      </c>
    </row>
    <row r="1669" spans="1:9">
      <c r="A1669" s="256" t="s">
        <v>9113</v>
      </c>
      <c r="B1669" s="256" t="s">
        <v>9114</v>
      </c>
      <c r="C1669" s="256" t="s">
        <v>9115</v>
      </c>
      <c r="D1669" s="256" t="s">
        <v>91</v>
      </c>
      <c r="E1669" s="433">
        <v>85104</v>
      </c>
      <c r="F1669" s="256" t="s">
        <v>9116</v>
      </c>
      <c r="G1669" s="256" t="s">
        <v>2732</v>
      </c>
      <c r="H1669" s="256" t="s">
        <v>2733</v>
      </c>
      <c r="I1669" s="256" t="s">
        <v>7245</v>
      </c>
    </row>
    <row r="1670" spans="1:9">
      <c r="A1670" s="256" t="s">
        <v>9117</v>
      </c>
      <c r="B1670" s="256" t="s">
        <v>9118</v>
      </c>
      <c r="C1670" s="256" t="s">
        <v>9119</v>
      </c>
      <c r="D1670" s="256" t="s">
        <v>91</v>
      </c>
      <c r="E1670" s="433">
        <v>81106</v>
      </c>
      <c r="F1670" s="256" t="s">
        <v>9120</v>
      </c>
      <c r="G1670" s="256" t="s">
        <v>2732</v>
      </c>
      <c r="H1670" s="256" t="s">
        <v>2733</v>
      </c>
      <c r="I1670" s="256" t="s">
        <v>9121</v>
      </c>
    </row>
    <row r="1671" spans="1:9">
      <c r="A1671" s="256" t="s">
        <v>9122</v>
      </c>
      <c r="B1671" s="256" t="s">
        <v>9123</v>
      </c>
      <c r="C1671" s="256" t="s">
        <v>9124</v>
      </c>
      <c r="D1671" s="256" t="s">
        <v>91</v>
      </c>
      <c r="E1671" s="433">
        <v>81106</v>
      </c>
      <c r="F1671" s="256" t="s">
        <v>9120</v>
      </c>
      <c r="G1671" s="256" t="s">
        <v>2732</v>
      </c>
      <c r="H1671" s="256" t="s">
        <v>2733</v>
      </c>
      <c r="I1671" s="256" t="s">
        <v>9121</v>
      </c>
    </row>
    <row r="1672" spans="1:9">
      <c r="A1672" s="256" t="s">
        <v>9125</v>
      </c>
      <c r="B1672" s="256" t="s">
        <v>9126</v>
      </c>
      <c r="C1672" s="256" t="s">
        <v>9127</v>
      </c>
      <c r="D1672" s="256" t="s">
        <v>91</v>
      </c>
      <c r="E1672" s="433">
        <v>85104</v>
      </c>
      <c r="F1672" s="256" t="s">
        <v>9116</v>
      </c>
      <c r="G1672" s="256" t="s">
        <v>2732</v>
      </c>
      <c r="H1672" s="256" t="s">
        <v>2733</v>
      </c>
      <c r="I1672" s="256" t="s">
        <v>9121</v>
      </c>
    </row>
    <row r="1673" spans="1:9">
      <c r="A1673" s="256" t="s">
        <v>9128</v>
      </c>
      <c r="B1673" s="256" t="s">
        <v>9129</v>
      </c>
      <c r="C1673" s="256" t="s">
        <v>9130</v>
      </c>
      <c r="D1673" s="256" t="s">
        <v>9131</v>
      </c>
      <c r="E1673" s="433">
        <v>96501</v>
      </c>
      <c r="F1673" s="256" t="s">
        <v>9132</v>
      </c>
      <c r="G1673" s="256" t="s">
        <v>2732</v>
      </c>
      <c r="H1673" s="256" t="s">
        <v>2733</v>
      </c>
      <c r="I1673" s="256" t="s">
        <v>7245</v>
      </c>
    </row>
    <row r="1674" spans="1:9">
      <c r="A1674" s="256" t="s">
        <v>9133</v>
      </c>
      <c r="B1674" s="256" t="s">
        <v>9134</v>
      </c>
      <c r="C1674" s="256" t="s">
        <v>9135</v>
      </c>
      <c r="D1674" s="256" t="s">
        <v>2862</v>
      </c>
      <c r="E1674" s="433">
        <v>83102</v>
      </c>
      <c r="F1674" s="256" t="s">
        <v>9136</v>
      </c>
      <c r="G1674" s="256" t="s">
        <v>2824</v>
      </c>
      <c r="H1674" s="256" t="s">
        <v>2762</v>
      </c>
      <c r="I1674" s="256" t="s">
        <v>8052</v>
      </c>
    </row>
    <row r="1675" spans="1:9">
      <c r="A1675" s="256" t="s">
        <v>9137</v>
      </c>
      <c r="B1675" s="256" t="s">
        <v>9134</v>
      </c>
      <c r="C1675" s="256" t="s">
        <v>9135</v>
      </c>
      <c r="D1675" s="256" t="s">
        <v>2862</v>
      </c>
      <c r="E1675" s="433">
        <v>83102</v>
      </c>
      <c r="F1675" s="256" t="s">
        <v>9136</v>
      </c>
      <c r="G1675" s="256" t="s">
        <v>2824</v>
      </c>
      <c r="H1675" s="256" t="s">
        <v>2725</v>
      </c>
      <c r="I1675" s="256" t="s">
        <v>4205</v>
      </c>
    </row>
    <row r="1676" spans="1:9">
      <c r="A1676" s="256" t="s">
        <v>9138</v>
      </c>
      <c r="B1676" s="256" t="s">
        <v>9134</v>
      </c>
      <c r="C1676" s="256" t="s">
        <v>9135</v>
      </c>
      <c r="D1676" s="256" t="s">
        <v>2862</v>
      </c>
      <c r="E1676" s="433">
        <v>83102</v>
      </c>
      <c r="F1676" s="256" t="s">
        <v>9136</v>
      </c>
      <c r="G1676" s="256" t="s">
        <v>2824</v>
      </c>
      <c r="H1676" s="256" t="s">
        <v>2994</v>
      </c>
      <c r="I1676" s="256" t="s">
        <v>4205</v>
      </c>
    </row>
    <row r="1677" spans="1:9">
      <c r="A1677" s="256" t="s">
        <v>9139</v>
      </c>
      <c r="B1677" s="256" t="s">
        <v>9140</v>
      </c>
      <c r="C1677" s="256" t="s">
        <v>9141</v>
      </c>
      <c r="D1677" s="256" t="s">
        <v>91</v>
      </c>
      <c r="E1677" s="433">
        <v>82453</v>
      </c>
      <c r="F1677" s="256" t="s">
        <v>9142</v>
      </c>
      <c r="G1677" s="256" t="s">
        <v>3938</v>
      </c>
      <c r="H1677" s="256" t="s">
        <v>2812</v>
      </c>
      <c r="I1677" s="256" t="s">
        <v>9143</v>
      </c>
    </row>
    <row r="1678" spans="1:9">
      <c r="A1678" s="256" t="s">
        <v>9144</v>
      </c>
      <c r="B1678" s="256" t="s">
        <v>9145</v>
      </c>
      <c r="C1678" s="256" t="s">
        <v>9146</v>
      </c>
      <c r="D1678" s="256" t="s">
        <v>100</v>
      </c>
      <c r="E1678" s="433">
        <v>3601</v>
      </c>
      <c r="F1678" s="256" t="s">
        <v>9147</v>
      </c>
      <c r="G1678" s="256" t="s">
        <v>2936</v>
      </c>
      <c r="H1678" s="256" t="s">
        <v>2937</v>
      </c>
      <c r="I1678" s="256" t="s">
        <v>6702</v>
      </c>
    </row>
    <row r="1679" spans="1:9">
      <c r="A1679" s="256" t="s">
        <v>9148</v>
      </c>
      <c r="B1679" s="256" t="s">
        <v>9149</v>
      </c>
      <c r="C1679" s="256" t="s">
        <v>9150</v>
      </c>
      <c r="D1679" s="256" t="s">
        <v>2416</v>
      </c>
      <c r="E1679" s="433">
        <v>8006</v>
      </c>
      <c r="F1679" s="256" t="s">
        <v>9151</v>
      </c>
      <c r="G1679" s="256" t="s">
        <v>2794</v>
      </c>
      <c r="H1679" s="256" t="s">
        <v>2762</v>
      </c>
      <c r="I1679" s="256" t="s">
        <v>9152</v>
      </c>
    </row>
    <row r="1680" spans="1:9">
      <c r="A1680" s="256" t="s">
        <v>9148</v>
      </c>
      <c r="B1680" s="256" t="s">
        <v>9149</v>
      </c>
      <c r="C1680" s="256" t="s">
        <v>9150</v>
      </c>
      <c r="D1680" s="256" t="s">
        <v>2416</v>
      </c>
      <c r="E1680" s="433">
        <v>8006</v>
      </c>
      <c r="F1680" s="256" t="s">
        <v>9151</v>
      </c>
      <c r="G1680" s="256" t="s">
        <v>2761</v>
      </c>
      <c r="H1680" s="256" t="s">
        <v>2762</v>
      </c>
      <c r="I1680" s="256" t="s">
        <v>9153</v>
      </c>
    </row>
    <row r="1681" spans="1:9">
      <c r="A1681" s="256" t="s">
        <v>9154</v>
      </c>
      <c r="B1681" s="256" t="s">
        <v>9155</v>
      </c>
      <c r="C1681" s="256" t="s">
        <v>9156</v>
      </c>
      <c r="D1681" s="256" t="s">
        <v>5492</v>
      </c>
      <c r="E1681" s="433">
        <v>97901</v>
      </c>
      <c r="F1681" s="256" t="s">
        <v>9157</v>
      </c>
      <c r="G1681" s="256" t="s">
        <v>2761</v>
      </c>
      <c r="H1681" s="256" t="s">
        <v>2762</v>
      </c>
      <c r="I1681" s="256" t="s">
        <v>9158</v>
      </c>
    </row>
    <row r="1682" spans="1:9">
      <c r="A1682" s="256" t="s">
        <v>9154</v>
      </c>
      <c r="B1682" s="256" t="s">
        <v>9155</v>
      </c>
      <c r="C1682" s="256" t="s">
        <v>9156</v>
      </c>
      <c r="D1682" s="256" t="s">
        <v>5492</v>
      </c>
      <c r="E1682" s="433">
        <v>97901</v>
      </c>
      <c r="F1682" s="256" t="s">
        <v>9157</v>
      </c>
      <c r="G1682" s="256" t="s">
        <v>2724</v>
      </c>
      <c r="H1682" s="256" t="s">
        <v>2762</v>
      </c>
      <c r="I1682" s="256" t="s">
        <v>9159</v>
      </c>
    </row>
    <row r="1683" spans="1:9">
      <c r="A1683" s="256" t="s">
        <v>9160</v>
      </c>
      <c r="B1683" s="256" t="s">
        <v>9161</v>
      </c>
      <c r="C1683" s="256" t="s">
        <v>9162</v>
      </c>
      <c r="D1683" s="256" t="s">
        <v>7678</v>
      </c>
      <c r="E1683" s="433">
        <v>94703</v>
      </c>
      <c r="F1683" s="256" t="s">
        <v>9163</v>
      </c>
      <c r="G1683" s="256" t="s">
        <v>2794</v>
      </c>
      <c r="H1683" s="256" t="s">
        <v>2725</v>
      </c>
      <c r="I1683" s="256" t="s">
        <v>5538</v>
      </c>
    </row>
    <row r="1684" spans="1:9">
      <c r="A1684" s="256" t="s">
        <v>9164</v>
      </c>
      <c r="B1684" s="256" t="s">
        <v>9161</v>
      </c>
      <c r="C1684" s="256" t="s">
        <v>9162</v>
      </c>
      <c r="D1684" s="256" t="s">
        <v>7678</v>
      </c>
      <c r="E1684" s="433">
        <v>94703</v>
      </c>
      <c r="F1684" s="256" t="s">
        <v>9163</v>
      </c>
      <c r="G1684" s="256" t="s">
        <v>2794</v>
      </c>
      <c r="H1684" s="256" t="s">
        <v>2762</v>
      </c>
      <c r="I1684" s="256" t="s">
        <v>9165</v>
      </c>
    </row>
    <row r="1685" spans="1:9">
      <c r="A1685" s="256" t="s">
        <v>9166</v>
      </c>
      <c r="B1685" s="256" t="s">
        <v>9161</v>
      </c>
      <c r="C1685" s="256" t="s">
        <v>9162</v>
      </c>
      <c r="D1685" s="256" t="s">
        <v>7678</v>
      </c>
      <c r="E1685" s="433">
        <v>94703</v>
      </c>
      <c r="F1685" s="256" t="s">
        <v>9163</v>
      </c>
      <c r="G1685" s="256" t="s">
        <v>2794</v>
      </c>
      <c r="H1685" s="256" t="s">
        <v>2994</v>
      </c>
      <c r="I1685" s="256" t="s">
        <v>5538</v>
      </c>
    </row>
    <row r="1686" spans="1:9">
      <c r="A1686" s="256" t="s">
        <v>9167</v>
      </c>
      <c r="C1686" s="256" t="s">
        <v>9168</v>
      </c>
      <c r="D1686" s="256" t="s">
        <v>6864</v>
      </c>
      <c r="E1686" s="433">
        <v>8200</v>
      </c>
      <c r="F1686" s="256" t="s">
        <v>9169</v>
      </c>
      <c r="G1686" s="256" t="s">
        <v>2780</v>
      </c>
      <c r="H1686" s="256" t="s">
        <v>2847</v>
      </c>
      <c r="I1686" s="256" t="s">
        <v>9170</v>
      </c>
    </row>
    <row r="1687" spans="1:9">
      <c r="A1687" s="256" t="s">
        <v>9171</v>
      </c>
      <c r="B1687" s="256" t="s">
        <v>9172</v>
      </c>
      <c r="C1687" s="256" t="s">
        <v>9173</v>
      </c>
      <c r="D1687" s="256" t="s">
        <v>496</v>
      </c>
      <c r="E1687" s="433">
        <v>92901</v>
      </c>
      <c r="F1687" s="256" t="s">
        <v>4114</v>
      </c>
      <c r="G1687" s="256" t="s">
        <v>2732</v>
      </c>
      <c r="H1687" s="256" t="s">
        <v>2733</v>
      </c>
      <c r="I1687" s="256" t="s">
        <v>7478</v>
      </c>
    </row>
    <row r="1688" spans="1:9">
      <c r="A1688" s="256" t="s">
        <v>9174</v>
      </c>
      <c r="B1688" s="256" t="s">
        <v>9172</v>
      </c>
      <c r="C1688" s="256" t="s">
        <v>9173</v>
      </c>
      <c r="D1688" s="256" t="s">
        <v>496</v>
      </c>
      <c r="E1688" s="433">
        <v>92901</v>
      </c>
      <c r="F1688" s="256" t="s">
        <v>4114</v>
      </c>
      <c r="G1688" s="256" t="s">
        <v>2732</v>
      </c>
      <c r="H1688" s="256" t="s">
        <v>3196</v>
      </c>
      <c r="I1688" s="256" t="s">
        <v>7478</v>
      </c>
    </row>
    <row r="1689" spans="1:9">
      <c r="A1689" s="256" t="s">
        <v>9175</v>
      </c>
      <c r="B1689" s="256" t="s">
        <v>9176</v>
      </c>
      <c r="C1689" s="256" t="s">
        <v>9177</v>
      </c>
      <c r="D1689" s="256" t="s">
        <v>91</v>
      </c>
      <c r="E1689" s="433">
        <v>82105</v>
      </c>
      <c r="F1689" s="256" t="s">
        <v>4330</v>
      </c>
      <c r="G1689" s="256" t="s">
        <v>2732</v>
      </c>
      <c r="H1689" s="256" t="s">
        <v>2733</v>
      </c>
      <c r="I1689" s="256" t="s">
        <v>3683</v>
      </c>
    </row>
    <row r="1690" spans="1:9">
      <c r="A1690" s="256" t="s">
        <v>9178</v>
      </c>
      <c r="B1690" s="256" t="s">
        <v>9179</v>
      </c>
      <c r="C1690" s="256" t="s">
        <v>9180</v>
      </c>
      <c r="D1690" s="256" t="s">
        <v>93</v>
      </c>
      <c r="E1690" s="433">
        <v>1001</v>
      </c>
      <c r="F1690" s="256" t="s">
        <v>9181</v>
      </c>
      <c r="G1690" s="256" t="s">
        <v>2732</v>
      </c>
      <c r="H1690" s="256" t="s">
        <v>2733</v>
      </c>
      <c r="I1690" s="256" t="s">
        <v>9182</v>
      </c>
    </row>
    <row r="1691" spans="1:9">
      <c r="A1691" s="256" t="s">
        <v>9183</v>
      </c>
      <c r="B1691" s="256" t="s">
        <v>9179</v>
      </c>
      <c r="C1691" s="256" t="s">
        <v>9180</v>
      </c>
      <c r="D1691" s="256" t="s">
        <v>93</v>
      </c>
      <c r="E1691" s="433">
        <v>1001</v>
      </c>
      <c r="F1691" s="256" t="s">
        <v>9181</v>
      </c>
      <c r="G1691" s="256" t="s">
        <v>2732</v>
      </c>
      <c r="H1691" s="256" t="s">
        <v>3196</v>
      </c>
      <c r="I1691" s="256" t="s">
        <v>9184</v>
      </c>
    </row>
    <row r="1692" spans="1:9">
      <c r="A1692" s="256" t="s">
        <v>9185</v>
      </c>
      <c r="B1692" s="256" t="s">
        <v>9186</v>
      </c>
      <c r="C1692" s="256" t="s">
        <v>9187</v>
      </c>
      <c r="D1692" s="256" t="s">
        <v>508</v>
      </c>
      <c r="E1692" s="433">
        <v>94501</v>
      </c>
      <c r="F1692" s="256" t="s">
        <v>9188</v>
      </c>
      <c r="G1692" s="256" t="s">
        <v>2761</v>
      </c>
      <c r="H1692" s="256" t="s">
        <v>2994</v>
      </c>
      <c r="I1692" s="256" t="s">
        <v>5137</v>
      </c>
    </row>
    <row r="1693" spans="1:9">
      <c r="A1693" s="256" t="s">
        <v>9189</v>
      </c>
      <c r="B1693" s="256" t="s">
        <v>9190</v>
      </c>
      <c r="C1693" s="256" t="s">
        <v>9191</v>
      </c>
      <c r="D1693" s="256" t="s">
        <v>96</v>
      </c>
      <c r="E1693" s="433">
        <v>91701</v>
      </c>
      <c r="F1693" s="256" t="s">
        <v>9192</v>
      </c>
      <c r="G1693" s="256" t="s">
        <v>2761</v>
      </c>
      <c r="H1693" s="256" t="s">
        <v>2762</v>
      </c>
      <c r="I1693" s="256" t="s">
        <v>9193</v>
      </c>
    </row>
    <row r="1694" spans="1:9">
      <c r="A1694" s="256" t="s">
        <v>9194</v>
      </c>
      <c r="B1694" s="256" t="s">
        <v>9195</v>
      </c>
      <c r="C1694" s="256" t="s">
        <v>9196</v>
      </c>
      <c r="D1694" s="256" t="s">
        <v>3400</v>
      </c>
      <c r="E1694" s="433">
        <v>1701</v>
      </c>
      <c r="F1694" s="256" t="s">
        <v>9197</v>
      </c>
      <c r="G1694" s="256" t="s">
        <v>2732</v>
      </c>
      <c r="H1694" s="256" t="s">
        <v>2733</v>
      </c>
      <c r="I1694" s="256" t="s">
        <v>9198</v>
      </c>
    </row>
    <row r="1695" spans="1:9">
      <c r="A1695" s="256" t="s">
        <v>9199</v>
      </c>
      <c r="B1695" s="256" t="s">
        <v>9200</v>
      </c>
      <c r="C1695" s="256" t="s">
        <v>9201</v>
      </c>
      <c r="D1695" s="256" t="s">
        <v>4491</v>
      </c>
      <c r="E1695" s="433">
        <v>4001</v>
      </c>
      <c r="F1695" s="256" t="s">
        <v>9202</v>
      </c>
      <c r="G1695" s="256" t="s">
        <v>2761</v>
      </c>
      <c r="H1695" s="256" t="s">
        <v>2762</v>
      </c>
      <c r="I1695" s="256" t="s">
        <v>9203</v>
      </c>
    </row>
    <row r="1696" spans="1:9">
      <c r="A1696" s="256" t="s">
        <v>9199</v>
      </c>
      <c r="B1696" s="256" t="s">
        <v>9200</v>
      </c>
      <c r="C1696" s="256" t="s">
        <v>9201</v>
      </c>
      <c r="D1696" s="256" t="s">
        <v>4491</v>
      </c>
      <c r="E1696" s="433">
        <v>4001</v>
      </c>
      <c r="F1696" s="256" t="s">
        <v>9202</v>
      </c>
      <c r="G1696" s="256" t="s">
        <v>2724</v>
      </c>
      <c r="H1696" s="256" t="s">
        <v>2762</v>
      </c>
      <c r="I1696" s="256" t="s">
        <v>9204</v>
      </c>
    </row>
    <row r="1697" spans="1:9">
      <c r="A1697" s="256" t="s">
        <v>9205</v>
      </c>
      <c r="B1697" s="256" t="s">
        <v>9206</v>
      </c>
      <c r="C1697" s="256" t="s">
        <v>9207</v>
      </c>
      <c r="D1697" s="256" t="s">
        <v>9208</v>
      </c>
      <c r="E1697" s="433">
        <v>94107</v>
      </c>
      <c r="F1697" s="256" t="s">
        <v>9209</v>
      </c>
      <c r="G1697" s="256" t="s">
        <v>2724</v>
      </c>
      <c r="H1697" s="256" t="s">
        <v>2835</v>
      </c>
      <c r="I1697" s="256" t="s">
        <v>9210</v>
      </c>
    </row>
    <row r="1698" spans="1:9">
      <c r="A1698" s="256" t="s">
        <v>9211</v>
      </c>
      <c r="B1698" s="256" t="s">
        <v>9212</v>
      </c>
      <c r="C1698" s="256" t="s">
        <v>9213</v>
      </c>
      <c r="D1698" s="256" t="s">
        <v>9214</v>
      </c>
      <c r="E1698" s="433">
        <v>1302</v>
      </c>
      <c r="F1698" s="256" t="s">
        <v>9215</v>
      </c>
      <c r="G1698" s="256" t="s">
        <v>2732</v>
      </c>
      <c r="H1698" s="256" t="s">
        <v>3196</v>
      </c>
      <c r="I1698" s="256" t="s">
        <v>9184</v>
      </c>
    </row>
    <row r="1699" spans="1:9">
      <c r="A1699" s="256" t="s">
        <v>9216</v>
      </c>
      <c r="B1699" s="256" t="s">
        <v>9212</v>
      </c>
      <c r="C1699" s="256" t="s">
        <v>9213</v>
      </c>
      <c r="D1699" s="256" t="s">
        <v>9214</v>
      </c>
      <c r="E1699" s="433">
        <v>1302</v>
      </c>
      <c r="F1699" s="256" t="s">
        <v>9215</v>
      </c>
      <c r="G1699" s="256" t="s">
        <v>2732</v>
      </c>
      <c r="H1699" s="256" t="s">
        <v>2733</v>
      </c>
      <c r="I1699" s="256" t="s">
        <v>4003</v>
      </c>
    </row>
    <row r="1700" spans="1:9">
      <c r="A1700" s="256" t="s">
        <v>9217</v>
      </c>
      <c r="B1700" s="256" t="s">
        <v>9218</v>
      </c>
      <c r="C1700" s="256" t="s">
        <v>9219</v>
      </c>
      <c r="D1700" s="256" t="s">
        <v>9220</v>
      </c>
      <c r="E1700" s="433">
        <v>4424</v>
      </c>
      <c r="F1700" s="256" t="s">
        <v>9221</v>
      </c>
      <c r="G1700" s="256" t="s">
        <v>2732</v>
      </c>
      <c r="H1700" s="256" t="s">
        <v>2733</v>
      </c>
      <c r="I1700" s="256" t="s">
        <v>7177</v>
      </c>
    </row>
    <row r="1701" spans="1:9">
      <c r="A1701" s="256" t="s">
        <v>9222</v>
      </c>
      <c r="B1701" s="256" t="s">
        <v>9223</v>
      </c>
      <c r="C1701" s="256" t="s">
        <v>9224</v>
      </c>
      <c r="D1701" s="256" t="s">
        <v>3308</v>
      </c>
      <c r="E1701" s="433">
        <v>90901</v>
      </c>
      <c r="F1701" s="256" t="s">
        <v>9225</v>
      </c>
      <c r="G1701" s="256" t="s">
        <v>2761</v>
      </c>
      <c r="H1701" s="256" t="s">
        <v>2725</v>
      </c>
      <c r="I1701" s="256" t="s">
        <v>4079</v>
      </c>
    </row>
    <row r="1702" spans="1:9">
      <c r="A1702" s="256" t="s">
        <v>9226</v>
      </c>
      <c r="B1702" s="256" t="s">
        <v>9227</v>
      </c>
      <c r="C1702" s="256" t="s">
        <v>9228</v>
      </c>
      <c r="D1702" s="256" t="s">
        <v>177</v>
      </c>
      <c r="E1702" s="433">
        <v>5801</v>
      </c>
      <c r="F1702" s="256" t="s">
        <v>9229</v>
      </c>
      <c r="G1702" s="256" t="s">
        <v>2732</v>
      </c>
      <c r="H1702" s="256" t="s">
        <v>2733</v>
      </c>
      <c r="I1702" s="256" t="s">
        <v>9230</v>
      </c>
    </row>
    <row r="1703" spans="1:9">
      <c r="A1703" s="256" t="s">
        <v>9231</v>
      </c>
      <c r="B1703" s="256" t="s">
        <v>9232</v>
      </c>
      <c r="C1703" s="256" t="s">
        <v>9233</v>
      </c>
      <c r="D1703" s="256" t="s">
        <v>5492</v>
      </c>
      <c r="E1703" s="433">
        <v>97901</v>
      </c>
      <c r="F1703" s="256" t="s">
        <v>9234</v>
      </c>
      <c r="G1703" s="256" t="s">
        <v>2732</v>
      </c>
      <c r="H1703" s="256" t="s">
        <v>2733</v>
      </c>
      <c r="I1703" s="256" t="s">
        <v>3018</v>
      </c>
    </row>
    <row r="1704" spans="1:9">
      <c r="A1704" s="256" t="s">
        <v>9235</v>
      </c>
      <c r="B1704" s="256" t="s">
        <v>9236</v>
      </c>
      <c r="C1704" s="256" t="s">
        <v>9237</v>
      </c>
      <c r="D1704" s="256" t="s">
        <v>7719</v>
      </c>
      <c r="E1704" s="433">
        <v>97271</v>
      </c>
      <c r="F1704" s="256" t="s">
        <v>9238</v>
      </c>
      <c r="G1704" s="256" t="s">
        <v>2732</v>
      </c>
      <c r="H1704" s="256" t="s">
        <v>2733</v>
      </c>
      <c r="I1704" s="256" t="s">
        <v>9239</v>
      </c>
    </row>
    <row r="1705" spans="1:9">
      <c r="A1705" s="256" t="s">
        <v>9240</v>
      </c>
      <c r="B1705" s="256" t="s">
        <v>9241</v>
      </c>
      <c r="C1705" s="256" t="s">
        <v>9242</v>
      </c>
      <c r="D1705" s="256" t="s">
        <v>2754</v>
      </c>
      <c r="E1705" s="433">
        <v>2601</v>
      </c>
      <c r="F1705" s="256" t="s">
        <v>9243</v>
      </c>
      <c r="G1705" s="256" t="s">
        <v>2732</v>
      </c>
      <c r="H1705" s="256" t="s">
        <v>2733</v>
      </c>
      <c r="I1705" s="256" t="s">
        <v>9244</v>
      </c>
    </row>
    <row r="1706" spans="1:9">
      <c r="A1706" s="256" t="s">
        <v>9245</v>
      </c>
      <c r="B1706" s="256" t="s">
        <v>9246</v>
      </c>
      <c r="C1706" s="256" t="s">
        <v>9247</v>
      </c>
      <c r="D1706" s="256" t="s">
        <v>99</v>
      </c>
      <c r="E1706" s="433">
        <v>94911</v>
      </c>
      <c r="F1706" s="256" t="s">
        <v>9248</v>
      </c>
      <c r="G1706" s="256" t="s">
        <v>2724</v>
      </c>
      <c r="H1706" s="256" t="s">
        <v>2762</v>
      </c>
      <c r="I1706" s="256" t="s">
        <v>9249</v>
      </c>
    </row>
    <row r="1707" spans="1:9">
      <c r="A1707" s="256" t="s">
        <v>9250</v>
      </c>
      <c r="B1707" s="256" t="s">
        <v>9251</v>
      </c>
      <c r="C1707" s="256" t="s">
        <v>9252</v>
      </c>
      <c r="D1707" s="256" t="s">
        <v>99</v>
      </c>
      <c r="E1707" s="433">
        <v>94901</v>
      </c>
      <c r="F1707" s="256" t="s">
        <v>9253</v>
      </c>
      <c r="G1707" s="256" t="s">
        <v>2732</v>
      </c>
      <c r="H1707" s="256" t="s">
        <v>2733</v>
      </c>
      <c r="I1707" s="256" t="s">
        <v>9254</v>
      </c>
    </row>
    <row r="1708" spans="1:9">
      <c r="A1708" s="256" t="s">
        <v>9255</v>
      </c>
      <c r="B1708" s="256" t="s">
        <v>9256</v>
      </c>
      <c r="C1708" s="256" t="s">
        <v>9257</v>
      </c>
      <c r="D1708" s="256" t="s">
        <v>6444</v>
      </c>
      <c r="E1708" s="433">
        <v>97632</v>
      </c>
      <c r="F1708" s="256" t="s">
        <v>9258</v>
      </c>
      <c r="G1708" s="256" t="s">
        <v>2724</v>
      </c>
      <c r="H1708" s="256" t="s">
        <v>2835</v>
      </c>
      <c r="I1708" s="256" t="s">
        <v>9259</v>
      </c>
    </row>
    <row r="1709" spans="1:9">
      <c r="A1709" s="256" t="s">
        <v>9260</v>
      </c>
      <c r="B1709" s="256" t="s">
        <v>9261</v>
      </c>
      <c r="C1709" s="256" t="s">
        <v>9262</v>
      </c>
      <c r="D1709" s="256" t="s">
        <v>100</v>
      </c>
      <c r="E1709" s="433">
        <v>3601</v>
      </c>
      <c r="F1709" s="256" t="s">
        <v>2760</v>
      </c>
      <c r="G1709" s="256" t="s">
        <v>2732</v>
      </c>
      <c r="H1709" s="256" t="s">
        <v>2733</v>
      </c>
      <c r="I1709" s="256" t="s">
        <v>4532</v>
      </c>
    </row>
    <row r="1710" spans="1:9">
      <c r="A1710" s="256" t="s">
        <v>9263</v>
      </c>
      <c r="B1710" s="256" t="s">
        <v>9264</v>
      </c>
      <c r="C1710" s="256" t="s">
        <v>9265</v>
      </c>
      <c r="D1710" s="256" t="s">
        <v>6310</v>
      </c>
      <c r="E1710" s="433">
        <v>96901</v>
      </c>
      <c r="F1710" s="256" t="s">
        <v>9266</v>
      </c>
      <c r="G1710" s="256" t="s">
        <v>2936</v>
      </c>
      <c r="H1710" s="256" t="s">
        <v>2937</v>
      </c>
      <c r="I1710" s="256" t="s">
        <v>3860</v>
      </c>
    </row>
    <row r="1711" spans="1:9">
      <c r="A1711" s="256" t="s">
        <v>9267</v>
      </c>
      <c r="B1711" s="256" t="s">
        <v>9268</v>
      </c>
      <c r="C1711" s="256" t="s">
        <v>9269</v>
      </c>
      <c r="D1711" s="256" t="s">
        <v>2900</v>
      </c>
      <c r="E1711" s="433">
        <v>9303</v>
      </c>
      <c r="F1711" s="256" t="s">
        <v>9270</v>
      </c>
      <c r="G1711" s="256" t="s">
        <v>2936</v>
      </c>
      <c r="H1711" s="256" t="s">
        <v>2937</v>
      </c>
      <c r="I1711" s="256" t="s">
        <v>5930</v>
      </c>
    </row>
    <row r="1712" spans="1:9">
      <c r="A1712" s="256" t="s">
        <v>9271</v>
      </c>
      <c r="B1712" s="256" t="s">
        <v>9272</v>
      </c>
      <c r="C1712" s="256" t="s">
        <v>9273</v>
      </c>
      <c r="D1712" s="256" t="s">
        <v>9274</v>
      </c>
      <c r="E1712" s="433">
        <v>5303</v>
      </c>
      <c r="F1712" s="256" t="s">
        <v>9275</v>
      </c>
      <c r="G1712" s="256" t="s">
        <v>2732</v>
      </c>
      <c r="H1712" s="256" t="s">
        <v>2733</v>
      </c>
      <c r="I1712" s="256" t="s">
        <v>5215</v>
      </c>
    </row>
    <row r="1713" spans="1:9">
      <c r="A1713" s="256" t="s">
        <v>9276</v>
      </c>
      <c r="B1713" s="256" t="s">
        <v>9277</v>
      </c>
      <c r="C1713" s="256" t="s">
        <v>9278</v>
      </c>
      <c r="D1713" s="256" t="s">
        <v>9220</v>
      </c>
      <c r="E1713" s="433">
        <v>4424</v>
      </c>
      <c r="F1713" s="256" t="s">
        <v>9279</v>
      </c>
      <c r="G1713" s="256" t="s">
        <v>2732</v>
      </c>
      <c r="H1713" s="256" t="s">
        <v>2733</v>
      </c>
      <c r="I1713" s="256" t="s">
        <v>3728</v>
      </c>
    </row>
    <row r="1714" spans="1:9">
      <c r="A1714" s="256" t="s">
        <v>9280</v>
      </c>
      <c r="B1714" s="256" t="s">
        <v>9281</v>
      </c>
      <c r="C1714" s="256" t="s">
        <v>9282</v>
      </c>
      <c r="D1714" s="256" t="s">
        <v>9283</v>
      </c>
      <c r="E1714" s="433">
        <v>95844</v>
      </c>
      <c r="F1714" s="256" t="s">
        <v>9284</v>
      </c>
      <c r="G1714" s="256" t="s">
        <v>2732</v>
      </c>
      <c r="H1714" s="256" t="s">
        <v>2733</v>
      </c>
      <c r="I1714" s="256" t="s">
        <v>5840</v>
      </c>
    </row>
    <row r="1715" spans="1:9">
      <c r="A1715" s="256" t="s">
        <v>9285</v>
      </c>
      <c r="B1715" s="256" t="s">
        <v>9286</v>
      </c>
      <c r="C1715" s="256" t="s">
        <v>9287</v>
      </c>
      <c r="D1715" s="256" t="s">
        <v>9288</v>
      </c>
      <c r="E1715" s="433">
        <v>95853</v>
      </c>
      <c r="F1715" s="256" t="s">
        <v>9289</v>
      </c>
      <c r="G1715" s="256" t="s">
        <v>2732</v>
      </c>
      <c r="H1715" s="256" t="s">
        <v>2733</v>
      </c>
      <c r="I1715" s="256" t="s">
        <v>5201</v>
      </c>
    </row>
    <row r="1716" spans="1:9">
      <c r="A1716" s="256" t="s">
        <v>9290</v>
      </c>
      <c r="B1716" s="256" t="s">
        <v>9291</v>
      </c>
      <c r="C1716" s="256" t="s">
        <v>9292</v>
      </c>
      <c r="D1716" s="256" t="s">
        <v>9293</v>
      </c>
      <c r="E1716" s="433">
        <v>91613</v>
      </c>
      <c r="F1716" s="256" t="s">
        <v>9294</v>
      </c>
      <c r="G1716" s="256" t="s">
        <v>2936</v>
      </c>
      <c r="H1716" s="256" t="s">
        <v>2937</v>
      </c>
      <c r="I1716" s="256" t="s">
        <v>9184</v>
      </c>
    </row>
    <row r="1717" spans="1:9">
      <c r="A1717" s="256" t="s">
        <v>9295</v>
      </c>
      <c r="B1717" s="256" t="s">
        <v>9296</v>
      </c>
      <c r="C1717" s="256" t="s">
        <v>9297</v>
      </c>
      <c r="D1717" s="256" t="s">
        <v>9298</v>
      </c>
      <c r="E1717" s="433">
        <v>91965</v>
      </c>
      <c r="F1717" s="256" t="s">
        <v>9299</v>
      </c>
      <c r="G1717" s="256" t="s">
        <v>2732</v>
      </c>
      <c r="H1717" s="256" t="s">
        <v>2733</v>
      </c>
      <c r="I1717" s="256" t="s">
        <v>3383</v>
      </c>
    </row>
    <row r="1718" spans="1:9">
      <c r="A1718" s="256" t="s">
        <v>9300</v>
      </c>
      <c r="B1718" s="256" t="s">
        <v>9301</v>
      </c>
      <c r="C1718" s="256" t="s">
        <v>9302</v>
      </c>
      <c r="D1718" s="256" t="s">
        <v>9303</v>
      </c>
      <c r="E1718" s="433">
        <v>1313</v>
      </c>
      <c r="F1718" s="256" t="s">
        <v>9304</v>
      </c>
      <c r="G1718" s="256" t="s">
        <v>2794</v>
      </c>
      <c r="H1718" s="256" t="s">
        <v>2762</v>
      </c>
      <c r="I1718" s="256" t="s">
        <v>9305</v>
      </c>
    </row>
    <row r="1719" spans="1:9">
      <c r="A1719" s="256" t="s">
        <v>9306</v>
      </c>
      <c r="B1719" s="256" t="s">
        <v>9307</v>
      </c>
      <c r="C1719" s="256" t="s">
        <v>9308</v>
      </c>
      <c r="D1719" s="256" t="s">
        <v>9309</v>
      </c>
      <c r="E1719" s="433">
        <v>96251</v>
      </c>
      <c r="F1719" s="256" t="s">
        <v>2433</v>
      </c>
      <c r="G1719" s="256" t="s">
        <v>2724</v>
      </c>
      <c r="H1719" s="256" t="s">
        <v>2835</v>
      </c>
      <c r="I1719" s="256" t="s">
        <v>9310</v>
      </c>
    </row>
    <row r="1720" spans="1:9">
      <c r="A1720" s="256" t="s">
        <v>9311</v>
      </c>
      <c r="B1720" s="256" t="s">
        <v>9312</v>
      </c>
      <c r="C1720" s="256" t="s">
        <v>9313</v>
      </c>
      <c r="D1720" s="256" t="s">
        <v>100</v>
      </c>
      <c r="E1720" s="433">
        <v>3601</v>
      </c>
      <c r="F1720" s="256" t="s">
        <v>9314</v>
      </c>
      <c r="G1720" s="256" t="s">
        <v>2732</v>
      </c>
      <c r="H1720" s="256" t="s">
        <v>2733</v>
      </c>
      <c r="I1720" s="256" t="s">
        <v>5846</v>
      </c>
    </row>
    <row r="1721" spans="1:9">
      <c r="A1721" s="256" t="s">
        <v>9315</v>
      </c>
      <c r="B1721" s="256" t="s">
        <v>9316</v>
      </c>
      <c r="C1721" s="256" t="s">
        <v>9317</v>
      </c>
      <c r="D1721" s="256" t="s">
        <v>9318</v>
      </c>
      <c r="E1721" s="433">
        <v>4402</v>
      </c>
      <c r="F1721" s="256" t="s">
        <v>9319</v>
      </c>
      <c r="G1721" s="256" t="s">
        <v>2732</v>
      </c>
      <c r="H1721" s="256" t="s">
        <v>2733</v>
      </c>
      <c r="I1721" s="256" t="s">
        <v>3689</v>
      </c>
    </row>
    <row r="1722" spans="1:9">
      <c r="A1722" s="256" t="s">
        <v>9320</v>
      </c>
      <c r="B1722" s="256" t="s">
        <v>9321</v>
      </c>
      <c r="C1722" s="256" t="s">
        <v>9322</v>
      </c>
      <c r="D1722" s="256" t="s">
        <v>9323</v>
      </c>
      <c r="E1722" s="433">
        <v>1009</v>
      </c>
      <c r="F1722" s="256" t="s">
        <v>9324</v>
      </c>
      <c r="G1722" s="256" t="s">
        <v>2732</v>
      </c>
      <c r="H1722" s="256" t="s">
        <v>2733</v>
      </c>
      <c r="I1722" s="256" t="s">
        <v>9325</v>
      </c>
    </row>
    <row r="1723" spans="1:9">
      <c r="A1723" s="256" t="s">
        <v>9326</v>
      </c>
      <c r="B1723" s="256" t="s">
        <v>9327</v>
      </c>
      <c r="C1723" s="256" t="s">
        <v>9328</v>
      </c>
      <c r="D1723" s="256" t="s">
        <v>6444</v>
      </c>
      <c r="E1723" s="433">
        <v>96231</v>
      </c>
      <c r="F1723" s="256" t="s">
        <v>9329</v>
      </c>
      <c r="G1723" s="256" t="s">
        <v>2732</v>
      </c>
      <c r="H1723" s="256" t="s">
        <v>2733</v>
      </c>
      <c r="I1723" s="256" t="s">
        <v>3716</v>
      </c>
    </row>
    <row r="1724" spans="1:9">
      <c r="A1724" s="256" t="s">
        <v>9330</v>
      </c>
      <c r="B1724" s="256" t="s">
        <v>9331</v>
      </c>
      <c r="C1724" s="256" t="s">
        <v>9332</v>
      </c>
      <c r="D1724" s="256" t="s">
        <v>6734</v>
      </c>
      <c r="E1724" s="433">
        <v>3852</v>
      </c>
      <c r="F1724" s="256" t="s">
        <v>9333</v>
      </c>
      <c r="G1724" s="256" t="s">
        <v>2936</v>
      </c>
      <c r="H1724" s="256" t="s">
        <v>2937</v>
      </c>
      <c r="I1724" s="256" t="s">
        <v>5479</v>
      </c>
    </row>
    <row r="1725" spans="1:9">
      <c r="A1725" s="256" t="s">
        <v>9334</v>
      </c>
      <c r="B1725" s="256" t="s">
        <v>9335</v>
      </c>
      <c r="C1725" s="256" t="s">
        <v>9336</v>
      </c>
      <c r="D1725" s="256" t="s">
        <v>9023</v>
      </c>
      <c r="E1725" s="433">
        <v>3244</v>
      </c>
      <c r="F1725" s="256" t="s">
        <v>9337</v>
      </c>
      <c r="G1725" s="256" t="s">
        <v>2732</v>
      </c>
      <c r="H1725" s="256" t="s">
        <v>2733</v>
      </c>
      <c r="I1725" s="256" t="s">
        <v>9338</v>
      </c>
    </row>
    <row r="1726" spans="1:9">
      <c r="A1726" s="256" t="s">
        <v>9339</v>
      </c>
      <c r="B1726" s="256" t="s">
        <v>9340</v>
      </c>
      <c r="C1726" s="256" t="s">
        <v>9341</v>
      </c>
      <c r="D1726" s="256" t="s">
        <v>2894</v>
      </c>
      <c r="E1726" s="433">
        <v>91331</v>
      </c>
      <c r="F1726" s="256" t="s">
        <v>9342</v>
      </c>
      <c r="G1726" s="256" t="s">
        <v>2724</v>
      </c>
      <c r="H1726" s="256" t="s">
        <v>2835</v>
      </c>
      <c r="I1726" s="256" t="s">
        <v>9343</v>
      </c>
    </row>
    <row r="1727" spans="1:9">
      <c r="A1727" s="256" t="s">
        <v>9344</v>
      </c>
      <c r="B1727" s="256" t="s">
        <v>9345</v>
      </c>
      <c r="C1727" s="256" t="s">
        <v>9346</v>
      </c>
      <c r="D1727" s="256" t="s">
        <v>9347</v>
      </c>
      <c r="E1727" s="433">
        <v>94133</v>
      </c>
      <c r="F1727" s="256" t="s">
        <v>9348</v>
      </c>
      <c r="G1727" s="256" t="s">
        <v>2732</v>
      </c>
      <c r="H1727" s="256" t="s">
        <v>2733</v>
      </c>
      <c r="I1727" s="256" t="s">
        <v>6172</v>
      </c>
    </row>
    <row r="1728" spans="1:9">
      <c r="A1728" s="256" t="s">
        <v>9349</v>
      </c>
      <c r="B1728" s="256" t="s">
        <v>9350</v>
      </c>
      <c r="C1728" s="256" t="s">
        <v>9351</v>
      </c>
      <c r="D1728" s="256" t="s">
        <v>91</v>
      </c>
      <c r="E1728" s="433">
        <v>83104</v>
      </c>
      <c r="F1728" s="256" t="s">
        <v>9352</v>
      </c>
      <c r="G1728" s="256" t="s">
        <v>2732</v>
      </c>
      <c r="H1728" s="256" t="s">
        <v>2733</v>
      </c>
      <c r="I1728" s="256" t="s">
        <v>3683</v>
      </c>
    </row>
    <row r="1729" spans="1:9">
      <c r="A1729" s="256" t="s">
        <v>9353</v>
      </c>
      <c r="B1729" s="256" t="s">
        <v>9354</v>
      </c>
      <c r="C1729" s="256" t="s">
        <v>9355</v>
      </c>
      <c r="D1729" s="256" t="s">
        <v>9356</v>
      </c>
      <c r="E1729" s="433">
        <v>90641</v>
      </c>
      <c r="F1729" s="256" t="s">
        <v>9357</v>
      </c>
      <c r="G1729" s="256" t="s">
        <v>2724</v>
      </c>
      <c r="H1729" s="256" t="s">
        <v>2835</v>
      </c>
      <c r="I1729" s="256" t="s">
        <v>4156</v>
      </c>
    </row>
    <row r="1730" spans="1:9">
      <c r="A1730" s="256" t="s">
        <v>9358</v>
      </c>
      <c r="B1730" s="256" t="s">
        <v>9359</v>
      </c>
      <c r="C1730" s="256" t="s">
        <v>9360</v>
      </c>
      <c r="D1730" s="256" t="s">
        <v>9361</v>
      </c>
      <c r="E1730" s="433">
        <v>94621</v>
      </c>
      <c r="F1730" s="256" t="s">
        <v>9362</v>
      </c>
      <c r="G1730" s="256" t="s">
        <v>2724</v>
      </c>
      <c r="H1730" s="256" t="s">
        <v>2835</v>
      </c>
      <c r="I1730" s="256" t="s">
        <v>6772</v>
      </c>
    </row>
    <row r="1731" spans="1:9">
      <c r="A1731" s="256" t="s">
        <v>9363</v>
      </c>
      <c r="B1731" s="256" t="s">
        <v>9364</v>
      </c>
      <c r="C1731" s="256" t="s">
        <v>9365</v>
      </c>
      <c r="D1731" s="256" t="s">
        <v>8674</v>
      </c>
      <c r="E1731" s="433">
        <v>3473</v>
      </c>
      <c r="F1731" s="256" t="s">
        <v>9366</v>
      </c>
      <c r="G1731" s="256" t="s">
        <v>2936</v>
      </c>
      <c r="H1731" s="256" t="s">
        <v>2937</v>
      </c>
      <c r="I1731" s="256" t="s">
        <v>9367</v>
      </c>
    </row>
    <row r="1732" spans="1:9">
      <c r="A1732" s="256" t="s">
        <v>9368</v>
      </c>
      <c r="B1732" s="256" t="s">
        <v>9369</v>
      </c>
      <c r="C1732" s="256" t="s">
        <v>9370</v>
      </c>
      <c r="D1732" s="256" t="s">
        <v>496</v>
      </c>
      <c r="E1732" s="433">
        <v>92901</v>
      </c>
      <c r="F1732" s="256" t="s">
        <v>9371</v>
      </c>
      <c r="G1732" s="256" t="s">
        <v>2732</v>
      </c>
      <c r="H1732" s="256" t="s">
        <v>2733</v>
      </c>
      <c r="I1732" s="256" t="s">
        <v>6150</v>
      </c>
    </row>
    <row r="1733" spans="1:9">
      <c r="A1733" s="256" t="s">
        <v>9372</v>
      </c>
      <c r="B1733" s="256" t="s">
        <v>9369</v>
      </c>
      <c r="C1733" s="256" t="s">
        <v>9370</v>
      </c>
      <c r="D1733" s="256" t="s">
        <v>496</v>
      </c>
      <c r="E1733" s="433">
        <v>92901</v>
      </c>
      <c r="F1733" s="256" t="s">
        <v>9371</v>
      </c>
      <c r="G1733" s="256" t="s">
        <v>2732</v>
      </c>
      <c r="H1733" s="256" t="s">
        <v>3196</v>
      </c>
      <c r="I1733" s="256" t="s">
        <v>6150</v>
      </c>
    </row>
    <row r="1734" spans="1:9">
      <c r="A1734" s="256" t="s">
        <v>9373</v>
      </c>
      <c r="B1734" s="256" t="s">
        <v>9374</v>
      </c>
      <c r="C1734" s="256" t="s">
        <v>9375</v>
      </c>
      <c r="D1734" s="256" t="s">
        <v>2778</v>
      </c>
      <c r="E1734" s="433">
        <v>96501</v>
      </c>
      <c r="F1734" s="256" t="s">
        <v>9376</v>
      </c>
      <c r="G1734" s="256" t="s">
        <v>2936</v>
      </c>
      <c r="H1734" s="256" t="s">
        <v>2937</v>
      </c>
      <c r="I1734" s="256" t="s">
        <v>9377</v>
      </c>
    </row>
    <row r="1735" spans="1:9">
      <c r="A1735" s="256" t="s">
        <v>9378</v>
      </c>
      <c r="B1735" s="256" t="s">
        <v>9379</v>
      </c>
      <c r="C1735" s="256" t="s">
        <v>9380</v>
      </c>
      <c r="D1735" s="256" t="s">
        <v>4029</v>
      </c>
      <c r="E1735" s="433">
        <v>3242</v>
      </c>
      <c r="F1735" s="256" t="s">
        <v>9381</v>
      </c>
      <c r="G1735" s="256" t="s">
        <v>2732</v>
      </c>
      <c r="H1735" s="256" t="s">
        <v>2733</v>
      </c>
      <c r="I1735" s="256" t="s">
        <v>9382</v>
      </c>
    </row>
    <row r="1736" spans="1:9">
      <c r="A1736" s="256" t="s">
        <v>9383</v>
      </c>
      <c r="B1736" s="256" t="s">
        <v>9384</v>
      </c>
      <c r="C1736" s="256" t="s">
        <v>9385</v>
      </c>
      <c r="D1736" s="256" t="s">
        <v>3430</v>
      </c>
      <c r="E1736" s="433">
        <v>7501</v>
      </c>
      <c r="F1736" s="256" t="s">
        <v>9386</v>
      </c>
      <c r="G1736" s="256" t="s">
        <v>2936</v>
      </c>
      <c r="H1736" s="256" t="s">
        <v>2937</v>
      </c>
      <c r="I1736" s="256" t="s">
        <v>8163</v>
      </c>
    </row>
    <row r="1737" spans="1:9">
      <c r="A1737" s="256" t="s">
        <v>9387</v>
      </c>
      <c r="B1737" s="256" t="s">
        <v>9388</v>
      </c>
      <c r="C1737" s="256" t="s">
        <v>9389</v>
      </c>
      <c r="D1737" s="256" t="s">
        <v>5859</v>
      </c>
      <c r="E1737" s="433">
        <v>4013</v>
      </c>
      <c r="F1737" s="256" t="s">
        <v>9390</v>
      </c>
      <c r="G1737" s="256" t="s">
        <v>2732</v>
      </c>
      <c r="H1737" s="256" t="s">
        <v>2733</v>
      </c>
      <c r="I1737" s="256" t="s">
        <v>9391</v>
      </c>
    </row>
    <row r="1738" spans="1:9">
      <c r="A1738" s="256" t="s">
        <v>9392</v>
      </c>
      <c r="B1738" s="256" t="s">
        <v>9393</v>
      </c>
      <c r="C1738" s="256" t="s">
        <v>9394</v>
      </c>
      <c r="D1738" s="256" t="s">
        <v>99</v>
      </c>
      <c r="E1738" s="433">
        <v>94905</v>
      </c>
      <c r="F1738" s="256" t="s">
        <v>9395</v>
      </c>
      <c r="G1738" s="256" t="s">
        <v>3938</v>
      </c>
      <c r="H1738" s="256" t="s">
        <v>2812</v>
      </c>
      <c r="I1738" s="256" t="s">
        <v>9396</v>
      </c>
    </row>
    <row r="1739" spans="1:9">
      <c r="A1739" s="256" t="s">
        <v>9397</v>
      </c>
      <c r="B1739" s="256" t="s">
        <v>9398</v>
      </c>
      <c r="C1739" s="256" t="s">
        <v>9399</v>
      </c>
      <c r="D1739" s="256" t="s">
        <v>9400</v>
      </c>
      <c r="E1739" s="433">
        <v>1004</v>
      </c>
      <c r="F1739" s="256" t="s">
        <v>9401</v>
      </c>
      <c r="G1739" s="256" t="s">
        <v>2761</v>
      </c>
      <c r="H1739" s="256" t="s">
        <v>2762</v>
      </c>
      <c r="I1739" s="256" t="s">
        <v>9402</v>
      </c>
    </row>
    <row r="1740" spans="1:9">
      <c r="A1740" s="256" t="s">
        <v>9403</v>
      </c>
      <c r="B1740" s="256" t="s">
        <v>9404</v>
      </c>
      <c r="C1740" s="256" t="s">
        <v>9405</v>
      </c>
      <c r="D1740" s="256" t="s">
        <v>5903</v>
      </c>
      <c r="E1740" s="433">
        <v>94342</v>
      </c>
      <c r="F1740" s="256" t="s">
        <v>9406</v>
      </c>
      <c r="G1740" s="256" t="s">
        <v>2724</v>
      </c>
      <c r="H1740" s="256" t="s">
        <v>2835</v>
      </c>
      <c r="I1740" s="256" t="s">
        <v>9407</v>
      </c>
    </row>
    <row r="1741" spans="1:9">
      <c r="A1741" s="256" t="s">
        <v>9408</v>
      </c>
      <c r="B1741" s="256" t="s">
        <v>9409</v>
      </c>
      <c r="C1741" s="256" t="s">
        <v>9410</v>
      </c>
      <c r="D1741" s="256" t="s">
        <v>5651</v>
      </c>
      <c r="E1741" s="433">
        <v>4001</v>
      </c>
      <c r="F1741" s="256" t="s">
        <v>9411</v>
      </c>
      <c r="G1741" s="256" t="s">
        <v>2732</v>
      </c>
      <c r="H1741" s="256" t="s">
        <v>2733</v>
      </c>
      <c r="I1741" s="256" t="s">
        <v>3342</v>
      </c>
    </row>
    <row r="1742" spans="1:9">
      <c r="A1742" s="256" t="s">
        <v>9412</v>
      </c>
      <c r="B1742" s="256" t="s">
        <v>9413</v>
      </c>
      <c r="C1742" s="256" t="s">
        <v>9414</v>
      </c>
      <c r="D1742" s="256" t="s">
        <v>9415</v>
      </c>
      <c r="E1742" s="433">
        <v>97675</v>
      </c>
      <c r="F1742" s="256" t="s">
        <v>9416</v>
      </c>
      <c r="G1742" s="256" t="s">
        <v>2732</v>
      </c>
      <c r="H1742" s="256" t="s">
        <v>2733</v>
      </c>
      <c r="I1742" s="256" t="s">
        <v>9417</v>
      </c>
    </row>
    <row r="1743" spans="1:9">
      <c r="A1743" s="256" t="s">
        <v>9418</v>
      </c>
      <c r="B1743" s="256" t="s">
        <v>9419</v>
      </c>
      <c r="C1743" s="256" t="s">
        <v>9420</v>
      </c>
      <c r="D1743" s="256" t="s">
        <v>4029</v>
      </c>
      <c r="E1743" s="433">
        <v>3242</v>
      </c>
      <c r="F1743" s="256" t="s">
        <v>9421</v>
      </c>
      <c r="G1743" s="256" t="s">
        <v>2732</v>
      </c>
      <c r="H1743" s="256" t="s">
        <v>2733</v>
      </c>
      <c r="I1743" s="256" t="s">
        <v>6286</v>
      </c>
    </row>
    <row r="1744" spans="1:9">
      <c r="A1744" s="256" t="s">
        <v>9422</v>
      </c>
      <c r="B1744" s="256" t="s">
        <v>9423</v>
      </c>
      <c r="C1744" s="256" t="s">
        <v>9424</v>
      </c>
      <c r="D1744" s="256" t="s">
        <v>9425</v>
      </c>
      <c r="E1744" s="433">
        <v>1861</v>
      </c>
      <c r="F1744" s="256" t="s">
        <v>9426</v>
      </c>
      <c r="G1744" s="256" t="s">
        <v>2936</v>
      </c>
      <c r="H1744" s="256" t="s">
        <v>2937</v>
      </c>
      <c r="I1744" s="256" t="s">
        <v>5526</v>
      </c>
    </row>
    <row r="1745" spans="1:9">
      <c r="A1745" s="256" t="s">
        <v>9427</v>
      </c>
      <c r="B1745" s="256" t="s">
        <v>9428</v>
      </c>
      <c r="C1745" s="256" t="s">
        <v>9429</v>
      </c>
      <c r="D1745" s="256" t="s">
        <v>97</v>
      </c>
      <c r="E1745" s="433">
        <v>4001</v>
      </c>
      <c r="F1745" s="256" t="s">
        <v>9430</v>
      </c>
      <c r="G1745" s="256" t="s">
        <v>2732</v>
      </c>
      <c r="H1745" s="256" t="s">
        <v>2733</v>
      </c>
      <c r="I1745" s="256" t="s">
        <v>9431</v>
      </c>
    </row>
    <row r="1746" spans="1:9">
      <c r="A1746" s="256" t="s">
        <v>9432</v>
      </c>
      <c r="B1746" s="256" t="s">
        <v>9433</v>
      </c>
      <c r="C1746" s="256" t="s">
        <v>9434</v>
      </c>
      <c r="D1746" s="256" t="s">
        <v>2754</v>
      </c>
      <c r="E1746" s="433">
        <v>2601</v>
      </c>
      <c r="F1746" s="256" t="s">
        <v>9435</v>
      </c>
      <c r="G1746" s="256" t="s">
        <v>2936</v>
      </c>
      <c r="H1746" s="256" t="s">
        <v>2937</v>
      </c>
      <c r="I1746" s="256" t="s">
        <v>9436</v>
      </c>
    </row>
    <row r="1747" spans="1:9">
      <c r="A1747" s="256" t="s">
        <v>9437</v>
      </c>
      <c r="B1747" s="256" t="s">
        <v>9438</v>
      </c>
      <c r="C1747" s="256" t="s">
        <v>9439</v>
      </c>
      <c r="D1747" s="256" t="s">
        <v>3459</v>
      </c>
      <c r="E1747" s="433">
        <v>2744</v>
      </c>
      <c r="F1747" s="256" t="s">
        <v>9440</v>
      </c>
      <c r="G1747" s="256" t="s">
        <v>2732</v>
      </c>
      <c r="H1747" s="256" t="s">
        <v>2733</v>
      </c>
      <c r="I1747" s="256" t="s">
        <v>3673</v>
      </c>
    </row>
    <row r="1748" spans="1:9">
      <c r="A1748" s="256" t="s">
        <v>9441</v>
      </c>
      <c r="B1748" s="256" t="s">
        <v>9442</v>
      </c>
      <c r="C1748" s="256" t="s">
        <v>9443</v>
      </c>
      <c r="D1748" s="256" t="s">
        <v>5492</v>
      </c>
      <c r="E1748" s="433">
        <v>97901</v>
      </c>
      <c r="F1748" s="256" t="s">
        <v>9444</v>
      </c>
      <c r="G1748" s="256" t="s">
        <v>2724</v>
      </c>
      <c r="H1748" s="256" t="s">
        <v>2812</v>
      </c>
      <c r="I1748" s="256" t="s">
        <v>9445</v>
      </c>
    </row>
    <row r="1749" spans="1:9">
      <c r="A1749" s="256" t="s">
        <v>9446</v>
      </c>
      <c r="B1749" s="256" t="s">
        <v>9447</v>
      </c>
      <c r="C1749" s="256" t="s">
        <v>9448</v>
      </c>
      <c r="D1749" s="256" t="s">
        <v>4390</v>
      </c>
      <c r="E1749" s="433">
        <v>92401</v>
      </c>
      <c r="F1749" s="256" t="s">
        <v>9449</v>
      </c>
      <c r="G1749" s="256" t="s">
        <v>2780</v>
      </c>
      <c r="H1749" s="256" t="s">
        <v>2781</v>
      </c>
      <c r="I1749" s="256" t="s">
        <v>4370</v>
      </c>
    </row>
    <row r="1750" spans="1:9">
      <c r="A1750" s="256" t="s">
        <v>9450</v>
      </c>
      <c r="B1750" s="256" t="s">
        <v>9447</v>
      </c>
      <c r="C1750" s="256" t="s">
        <v>9448</v>
      </c>
      <c r="D1750" s="256" t="s">
        <v>4390</v>
      </c>
      <c r="E1750" s="433">
        <v>92401</v>
      </c>
      <c r="F1750" s="256" t="s">
        <v>9449</v>
      </c>
      <c r="G1750" s="256" t="s">
        <v>2732</v>
      </c>
      <c r="H1750" s="256" t="s">
        <v>2733</v>
      </c>
      <c r="I1750" s="256" t="s">
        <v>4472</v>
      </c>
    </row>
    <row r="1751" spans="1:9">
      <c r="A1751" s="256" t="s">
        <v>9451</v>
      </c>
      <c r="B1751" s="256" t="s">
        <v>9447</v>
      </c>
      <c r="C1751" s="256" t="s">
        <v>9448</v>
      </c>
      <c r="D1751" s="256" t="s">
        <v>4390</v>
      </c>
      <c r="E1751" s="433">
        <v>92401</v>
      </c>
      <c r="F1751" s="256" t="s">
        <v>9449</v>
      </c>
      <c r="G1751" s="256" t="s">
        <v>2780</v>
      </c>
      <c r="H1751" s="256" t="s">
        <v>2847</v>
      </c>
      <c r="I1751" s="256" t="s">
        <v>4370</v>
      </c>
    </row>
    <row r="1752" spans="1:9">
      <c r="A1752" s="256" t="s">
        <v>9452</v>
      </c>
      <c r="B1752" s="256" t="s">
        <v>9453</v>
      </c>
      <c r="C1752" s="256" t="s">
        <v>9454</v>
      </c>
      <c r="D1752" s="256" t="s">
        <v>2845</v>
      </c>
      <c r="E1752" s="433">
        <v>95617</v>
      </c>
      <c r="F1752" s="256" t="s">
        <v>9455</v>
      </c>
      <c r="G1752" s="256" t="s">
        <v>2724</v>
      </c>
      <c r="H1752" s="256" t="s">
        <v>2835</v>
      </c>
      <c r="I1752" s="256" t="s">
        <v>9456</v>
      </c>
    </row>
    <row r="1753" spans="1:9">
      <c r="A1753" s="256" t="s">
        <v>9457</v>
      </c>
      <c r="B1753" s="256" t="s">
        <v>9458</v>
      </c>
      <c r="C1753" s="256" t="s">
        <v>9459</v>
      </c>
      <c r="D1753" s="256" t="s">
        <v>9460</v>
      </c>
      <c r="E1753" s="433">
        <v>94143</v>
      </c>
      <c r="F1753" s="256" t="s">
        <v>9461</v>
      </c>
      <c r="G1753" s="256" t="s">
        <v>2724</v>
      </c>
      <c r="H1753" s="256" t="s">
        <v>2835</v>
      </c>
      <c r="I1753" s="256" t="s">
        <v>9462</v>
      </c>
    </row>
    <row r="1754" spans="1:9">
      <c r="A1754" s="256" t="s">
        <v>9463</v>
      </c>
      <c r="B1754" s="256" t="s">
        <v>9458</v>
      </c>
      <c r="C1754" s="256" t="s">
        <v>9459</v>
      </c>
      <c r="D1754" s="256" t="s">
        <v>9460</v>
      </c>
      <c r="E1754" s="433">
        <v>94143</v>
      </c>
      <c r="F1754" s="256" t="s">
        <v>9461</v>
      </c>
      <c r="G1754" s="256" t="s">
        <v>2724</v>
      </c>
      <c r="H1754" s="256" t="s">
        <v>2812</v>
      </c>
      <c r="I1754" s="256" t="s">
        <v>7538</v>
      </c>
    </row>
    <row r="1755" spans="1:9">
      <c r="A1755" s="256" t="s">
        <v>9464</v>
      </c>
      <c r="B1755" s="256" t="s">
        <v>9465</v>
      </c>
      <c r="C1755" s="256" t="s">
        <v>9466</v>
      </c>
      <c r="D1755" s="256" t="s">
        <v>9298</v>
      </c>
      <c r="E1755" s="433">
        <v>91965</v>
      </c>
      <c r="F1755" s="256" t="s">
        <v>9467</v>
      </c>
      <c r="G1755" s="256" t="s">
        <v>2724</v>
      </c>
      <c r="H1755" s="256" t="s">
        <v>2762</v>
      </c>
      <c r="I1755" s="256" t="s">
        <v>9468</v>
      </c>
    </row>
    <row r="1756" spans="1:9">
      <c r="A1756" s="256" t="s">
        <v>9469</v>
      </c>
      <c r="B1756" s="256" t="s">
        <v>9465</v>
      </c>
      <c r="C1756" s="256" t="s">
        <v>9466</v>
      </c>
      <c r="D1756" s="256" t="s">
        <v>9298</v>
      </c>
      <c r="E1756" s="433">
        <v>91965</v>
      </c>
      <c r="F1756" s="256" t="s">
        <v>9467</v>
      </c>
      <c r="G1756" s="256" t="s">
        <v>2761</v>
      </c>
      <c r="H1756" s="256" t="s">
        <v>2725</v>
      </c>
      <c r="I1756" s="256" t="s">
        <v>3114</v>
      </c>
    </row>
    <row r="1757" spans="1:9">
      <c r="A1757" s="256" t="s">
        <v>9470</v>
      </c>
      <c r="B1757" s="256" t="s">
        <v>9465</v>
      </c>
      <c r="C1757" s="256" t="s">
        <v>9466</v>
      </c>
      <c r="D1757" s="256" t="s">
        <v>9298</v>
      </c>
      <c r="E1757" s="433">
        <v>91965</v>
      </c>
      <c r="F1757" s="256" t="s">
        <v>9467</v>
      </c>
      <c r="G1757" s="256" t="s">
        <v>2761</v>
      </c>
      <c r="H1757" s="256" t="s">
        <v>2994</v>
      </c>
      <c r="I1757" s="256" t="s">
        <v>3114</v>
      </c>
    </row>
    <row r="1758" spans="1:9">
      <c r="A1758" s="256" t="s">
        <v>9471</v>
      </c>
      <c r="B1758" s="256" t="s">
        <v>9472</v>
      </c>
      <c r="C1758" s="256" t="s">
        <v>9473</v>
      </c>
      <c r="D1758" s="256" t="s">
        <v>3327</v>
      </c>
      <c r="E1758" s="433">
        <v>3401</v>
      </c>
      <c r="F1758" s="256" t="s">
        <v>9474</v>
      </c>
      <c r="G1758" s="256" t="s">
        <v>2732</v>
      </c>
      <c r="H1758" s="256" t="s">
        <v>2733</v>
      </c>
      <c r="I1758" s="256" t="s">
        <v>9475</v>
      </c>
    </row>
    <row r="1759" spans="1:9">
      <c r="A1759" s="256" t="s">
        <v>9476</v>
      </c>
      <c r="B1759" s="256" t="s">
        <v>9477</v>
      </c>
      <c r="C1759" s="256" t="s">
        <v>9478</v>
      </c>
      <c r="D1759" s="256" t="s">
        <v>7685</v>
      </c>
      <c r="E1759" s="433">
        <v>2901</v>
      </c>
      <c r="F1759" s="256" t="s">
        <v>9479</v>
      </c>
      <c r="G1759" s="256" t="s">
        <v>2936</v>
      </c>
      <c r="H1759" s="256" t="s">
        <v>2937</v>
      </c>
      <c r="I1759" s="256" t="s">
        <v>3124</v>
      </c>
    </row>
    <row r="1760" spans="1:9">
      <c r="A1760" s="256" t="s">
        <v>9480</v>
      </c>
      <c r="B1760" s="256" t="s">
        <v>9481</v>
      </c>
      <c r="C1760" s="256" t="s">
        <v>9482</v>
      </c>
      <c r="D1760" s="256" t="s">
        <v>9483</v>
      </c>
      <c r="E1760" s="433">
        <v>2732</v>
      </c>
      <c r="F1760" s="256" t="s">
        <v>9484</v>
      </c>
      <c r="G1760" s="256" t="s">
        <v>2732</v>
      </c>
      <c r="H1760" s="256" t="s">
        <v>3196</v>
      </c>
      <c r="I1760" s="256" t="s">
        <v>9485</v>
      </c>
    </row>
    <row r="1761" spans="1:9">
      <c r="A1761" s="256" t="s">
        <v>9486</v>
      </c>
      <c r="B1761" s="256" t="s">
        <v>9481</v>
      </c>
      <c r="C1761" s="256" t="s">
        <v>9482</v>
      </c>
      <c r="D1761" s="256" t="s">
        <v>9483</v>
      </c>
      <c r="E1761" s="433">
        <v>2732</v>
      </c>
      <c r="F1761" s="256" t="s">
        <v>9484</v>
      </c>
      <c r="G1761" s="256" t="s">
        <v>2732</v>
      </c>
      <c r="H1761" s="256" t="s">
        <v>2733</v>
      </c>
      <c r="I1761" s="256" t="s">
        <v>9485</v>
      </c>
    </row>
    <row r="1762" spans="1:9">
      <c r="A1762" s="256" t="s">
        <v>9487</v>
      </c>
      <c r="B1762" s="256" t="s">
        <v>9488</v>
      </c>
      <c r="C1762" s="256" t="s">
        <v>9489</v>
      </c>
      <c r="D1762" s="256" t="s">
        <v>9490</v>
      </c>
      <c r="E1762" s="433">
        <v>97223</v>
      </c>
      <c r="F1762" s="256" t="s">
        <v>9491</v>
      </c>
      <c r="G1762" s="256" t="s">
        <v>2761</v>
      </c>
      <c r="H1762" s="256" t="s">
        <v>2762</v>
      </c>
      <c r="I1762" s="256" t="s">
        <v>9492</v>
      </c>
    </row>
    <row r="1763" spans="1:9">
      <c r="A1763" s="256" t="s">
        <v>9493</v>
      </c>
      <c r="B1763" s="256" t="s">
        <v>9494</v>
      </c>
      <c r="C1763" s="256" t="s">
        <v>9495</v>
      </c>
      <c r="D1763" s="256" t="s">
        <v>9496</v>
      </c>
      <c r="E1763" s="433">
        <v>94142</v>
      </c>
      <c r="F1763" s="256" t="s">
        <v>450</v>
      </c>
      <c r="G1763" s="256" t="s">
        <v>2724</v>
      </c>
      <c r="H1763" s="256" t="s">
        <v>2835</v>
      </c>
      <c r="I1763" s="256" t="s">
        <v>2836</v>
      </c>
    </row>
    <row r="1764" spans="1:9">
      <c r="A1764" s="256" t="s">
        <v>9497</v>
      </c>
      <c r="B1764" s="256" t="s">
        <v>9498</v>
      </c>
      <c r="C1764" s="256" t="s">
        <v>9499</v>
      </c>
      <c r="D1764" s="256" t="s">
        <v>4062</v>
      </c>
      <c r="E1764" s="433">
        <v>85101</v>
      </c>
      <c r="F1764" s="256" t="s">
        <v>9500</v>
      </c>
      <c r="G1764" s="256" t="s">
        <v>2761</v>
      </c>
      <c r="H1764" s="256" t="s">
        <v>2762</v>
      </c>
      <c r="I1764" s="256" t="s">
        <v>9501</v>
      </c>
    </row>
    <row r="1765" spans="1:9">
      <c r="A1765" s="256" t="s">
        <v>9502</v>
      </c>
      <c r="B1765" s="256" t="s">
        <v>9498</v>
      </c>
      <c r="C1765" s="256" t="s">
        <v>9499</v>
      </c>
      <c r="D1765" s="256" t="s">
        <v>4062</v>
      </c>
      <c r="E1765" s="433">
        <v>85101</v>
      </c>
      <c r="F1765" s="256" t="s">
        <v>9500</v>
      </c>
      <c r="G1765" s="256" t="s">
        <v>2761</v>
      </c>
      <c r="H1765" s="256" t="s">
        <v>2725</v>
      </c>
      <c r="I1765" s="256" t="s">
        <v>9503</v>
      </c>
    </row>
    <row r="1766" spans="1:9">
      <c r="A1766" s="256" t="s">
        <v>9504</v>
      </c>
      <c r="B1766" s="256" t="s">
        <v>9505</v>
      </c>
      <c r="C1766" s="256" t="s">
        <v>9506</v>
      </c>
      <c r="D1766" s="256" t="s">
        <v>6217</v>
      </c>
      <c r="E1766" s="433">
        <v>97201</v>
      </c>
      <c r="F1766" s="256" t="s">
        <v>9507</v>
      </c>
      <c r="G1766" s="256" t="s">
        <v>2732</v>
      </c>
      <c r="H1766" s="256" t="s">
        <v>2733</v>
      </c>
      <c r="I1766" s="256" t="s">
        <v>9508</v>
      </c>
    </row>
    <row r="1767" spans="1:9">
      <c r="A1767" s="256" t="s">
        <v>9509</v>
      </c>
      <c r="B1767" s="256" t="s">
        <v>9510</v>
      </c>
      <c r="C1767" s="256" t="s">
        <v>9511</v>
      </c>
      <c r="D1767" s="256" t="s">
        <v>9512</v>
      </c>
      <c r="E1767" s="433">
        <v>97212</v>
      </c>
      <c r="F1767" s="256" t="s">
        <v>9513</v>
      </c>
      <c r="G1767" s="256" t="s">
        <v>2724</v>
      </c>
      <c r="H1767" s="256" t="s">
        <v>2835</v>
      </c>
      <c r="I1767" s="256" t="s">
        <v>9514</v>
      </c>
    </row>
    <row r="1768" spans="1:9">
      <c r="A1768" s="256" t="s">
        <v>9515</v>
      </c>
      <c r="B1768" s="256" t="s">
        <v>9516</v>
      </c>
      <c r="C1768" s="256" t="s">
        <v>9517</v>
      </c>
      <c r="D1768" s="256" t="s">
        <v>101</v>
      </c>
      <c r="E1768" s="433">
        <v>97405</v>
      </c>
      <c r="F1768" s="256" t="s">
        <v>9518</v>
      </c>
      <c r="G1768" s="256" t="s">
        <v>2732</v>
      </c>
      <c r="H1768" s="256" t="s">
        <v>2733</v>
      </c>
      <c r="I1768" s="256" t="s">
        <v>4541</v>
      </c>
    </row>
    <row r="1769" spans="1:9">
      <c r="A1769" s="256" t="s">
        <v>9519</v>
      </c>
      <c r="B1769" s="256" t="s">
        <v>9520</v>
      </c>
      <c r="C1769" s="256" t="s">
        <v>9521</v>
      </c>
      <c r="D1769" s="256" t="s">
        <v>9522</v>
      </c>
      <c r="E1769" s="433">
        <v>5401</v>
      </c>
      <c r="F1769" s="256" t="s">
        <v>9523</v>
      </c>
      <c r="G1769" s="256" t="s">
        <v>2761</v>
      </c>
      <c r="H1769" s="256" t="s">
        <v>2762</v>
      </c>
      <c r="I1769" s="256" t="s">
        <v>9524</v>
      </c>
    </row>
    <row r="1770" spans="1:9">
      <c r="A1770" s="256" t="s">
        <v>9525</v>
      </c>
      <c r="B1770" s="256" t="s">
        <v>9526</v>
      </c>
      <c r="C1770" s="256" t="s">
        <v>9527</v>
      </c>
      <c r="D1770" s="256" t="s">
        <v>9528</v>
      </c>
      <c r="E1770" s="433">
        <v>6901</v>
      </c>
      <c r="F1770" s="256" t="s">
        <v>9529</v>
      </c>
      <c r="G1770" s="256" t="s">
        <v>2732</v>
      </c>
      <c r="H1770" s="256" t="s">
        <v>2733</v>
      </c>
      <c r="I1770" s="256" t="s">
        <v>9530</v>
      </c>
    </row>
    <row r="1771" spans="1:9">
      <c r="A1771" s="256" t="s">
        <v>9531</v>
      </c>
      <c r="B1771" s="256" t="s">
        <v>9532</v>
      </c>
      <c r="C1771" s="256" t="s">
        <v>9533</v>
      </c>
      <c r="D1771" s="256" t="s">
        <v>9534</v>
      </c>
      <c r="E1771" s="433">
        <v>97901</v>
      </c>
      <c r="F1771" s="256" t="s">
        <v>9535</v>
      </c>
      <c r="G1771" s="256" t="s">
        <v>2732</v>
      </c>
      <c r="H1771" s="256" t="s">
        <v>2733</v>
      </c>
      <c r="I1771" s="256" t="s">
        <v>8316</v>
      </c>
    </row>
    <row r="1772" spans="1:9">
      <c r="A1772" s="256" t="s">
        <v>9536</v>
      </c>
      <c r="B1772" s="256" t="s">
        <v>9537</v>
      </c>
      <c r="C1772" s="256" t="s">
        <v>9538</v>
      </c>
      <c r="D1772" s="256" t="s">
        <v>9539</v>
      </c>
      <c r="E1772" s="433">
        <v>84105</v>
      </c>
      <c r="F1772" s="256" t="s">
        <v>9540</v>
      </c>
      <c r="G1772" s="256" t="s">
        <v>2732</v>
      </c>
      <c r="H1772" s="256" t="s">
        <v>2733</v>
      </c>
      <c r="I1772" s="256" t="s">
        <v>9541</v>
      </c>
    </row>
    <row r="1773" spans="1:9">
      <c r="A1773" s="256" t="s">
        <v>9542</v>
      </c>
      <c r="B1773" s="256" t="s">
        <v>9543</v>
      </c>
      <c r="C1773" s="256" t="s">
        <v>9544</v>
      </c>
      <c r="D1773" s="256" t="s">
        <v>5793</v>
      </c>
      <c r="E1773" s="433">
        <v>94701</v>
      </c>
      <c r="F1773" s="256" t="s">
        <v>9545</v>
      </c>
      <c r="G1773" s="256" t="s">
        <v>2732</v>
      </c>
      <c r="H1773" s="256" t="s">
        <v>2733</v>
      </c>
      <c r="I1773" s="256" t="s">
        <v>9546</v>
      </c>
    </row>
    <row r="1774" spans="1:9">
      <c r="A1774" s="256" t="s">
        <v>9547</v>
      </c>
      <c r="B1774" s="256" t="s">
        <v>9543</v>
      </c>
      <c r="C1774" s="256" t="s">
        <v>9544</v>
      </c>
      <c r="D1774" s="256" t="s">
        <v>5793</v>
      </c>
      <c r="E1774" s="433">
        <v>94701</v>
      </c>
      <c r="F1774" s="256" t="s">
        <v>9545</v>
      </c>
      <c r="G1774" s="256" t="s">
        <v>2780</v>
      </c>
      <c r="H1774" s="256" t="s">
        <v>2781</v>
      </c>
      <c r="I1774" s="256" t="s">
        <v>9548</v>
      </c>
    </row>
    <row r="1775" spans="1:9">
      <c r="A1775" s="256" t="s">
        <v>9549</v>
      </c>
      <c r="B1775" s="256" t="s">
        <v>9543</v>
      </c>
      <c r="C1775" s="256" t="s">
        <v>9544</v>
      </c>
      <c r="D1775" s="256" t="s">
        <v>5793</v>
      </c>
      <c r="E1775" s="433">
        <v>94701</v>
      </c>
      <c r="F1775" s="256" t="s">
        <v>9545</v>
      </c>
      <c r="G1775" s="256" t="s">
        <v>2780</v>
      </c>
      <c r="H1775" s="256" t="s">
        <v>2847</v>
      </c>
      <c r="I1775" s="256" t="s">
        <v>8717</v>
      </c>
    </row>
    <row r="1776" spans="1:9">
      <c r="A1776" s="256" t="s">
        <v>9550</v>
      </c>
      <c r="B1776" s="256" t="s">
        <v>9551</v>
      </c>
      <c r="C1776" s="256" t="s">
        <v>9552</v>
      </c>
      <c r="D1776" s="256" t="s">
        <v>3441</v>
      </c>
      <c r="E1776" s="433">
        <v>4001</v>
      </c>
      <c r="F1776" s="256" t="s">
        <v>9553</v>
      </c>
      <c r="G1776" s="256" t="s">
        <v>2732</v>
      </c>
      <c r="H1776" s="256" t="s">
        <v>2733</v>
      </c>
      <c r="I1776" s="256" t="s">
        <v>9554</v>
      </c>
    </row>
    <row r="1777" spans="1:9">
      <c r="A1777" s="256" t="s">
        <v>9555</v>
      </c>
      <c r="B1777" s="256" t="s">
        <v>9556</v>
      </c>
      <c r="C1777" s="256" t="s">
        <v>9557</v>
      </c>
      <c r="D1777" s="256" t="s">
        <v>3327</v>
      </c>
      <c r="E1777" s="433">
        <v>3401</v>
      </c>
      <c r="F1777" s="256" t="s">
        <v>9558</v>
      </c>
      <c r="G1777" s="256" t="s">
        <v>2732</v>
      </c>
      <c r="H1777" s="256" t="s">
        <v>2733</v>
      </c>
      <c r="I1777" s="256" t="s">
        <v>8311</v>
      </c>
    </row>
    <row r="1778" spans="1:9">
      <c r="A1778" s="256" t="s">
        <v>9559</v>
      </c>
      <c r="B1778" s="256" t="s">
        <v>9560</v>
      </c>
      <c r="C1778" s="256" t="s">
        <v>9561</v>
      </c>
      <c r="D1778" s="256" t="s">
        <v>9562</v>
      </c>
      <c r="E1778" s="433">
        <v>97225</v>
      </c>
      <c r="F1778" s="256" t="s">
        <v>9563</v>
      </c>
      <c r="G1778" s="256" t="s">
        <v>2724</v>
      </c>
      <c r="H1778" s="256" t="s">
        <v>2835</v>
      </c>
      <c r="I1778" s="256" t="s">
        <v>7136</v>
      </c>
    </row>
    <row r="1779" spans="1:9">
      <c r="A1779" s="256" t="s">
        <v>9564</v>
      </c>
      <c r="B1779" s="256" t="s">
        <v>9565</v>
      </c>
      <c r="C1779" s="256" t="s">
        <v>9566</v>
      </c>
      <c r="D1779" s="256" t="s">
        <v>9567</v>
      </c>
      <c r="E1779" s="433">
        <v>84107</v>
      </c>
      <c r="F1779" s="256" t="s">
        <v>9568</v>
      </c>
      <c r="G1779" s="256" t="s">
        <v>2732</v>
      </c>
      <c r="H1779" s="256" t="s">
        <v>2733</v>
      </c>
      <c r="I1779" s="256" t="s">
        <v>9569</v>
      </c>
    </row>
    <row r="1780" spans="1:9">
      <c r="A1780" s="256" t="s">
        <v>9570</v>
      </c>
      <c r="B1780" s="256" t="s">
        <v>9571</v>
      </c>
      <c r="C1780" s="256" t="s">
        <v>9572</v>
      </c>
      <c r="D1780" s="256" t="s">
        <v>9573</v>
      </c>
      <c r="E1780" s="433">
        <v>83107</v>
      </c>
      <c r="F1780" s="256" t="s">
        <v>9574</v>
      </c>
      <c r="G1780" s="256" t="s">
        <v>2761</v>
      </c>
      <c r="H1780" s="256" t="s">
        <v>2762</v>
      </c>
      <c r="I1780" s="256" t="s">
        <v>3336</v>
      </c>
    </row>
    <row r="1781" spans="1:9">
      <c r="A1781" s="256" t="s">
        <v>9575</v>
      </c>
      <c r="B1781" s="256" t="s">
        <v>9576</v>
      </c>
      <c r="C1781" s="256" t="s">
        <v>9577</v>
      </c>
      <c r="D1781" s="256" t="s">
        <v>9578</v>
      </c>
      <c r="E1781" s="433">
        <v>4944</v>
      </c>
      <c r="F1781" s="256" t="s">
        <v>9579</v>
      </c>
      <c r="G1781" s="256" t="s">
        <v>2724</v>
      </c>
      <c r="H1781" s="256" t="s">
        <v>2835</v>
      </c>
      <c r="I1781" s="256" t="s">
        <v>9580</v>
      </c>
    </row>
    <row r="1782" spans="1:9">
      <c r="A1782" s="256" t="s">
        <v>9581</v>
      </c>
      <c r="B1782" s="256" t="s">
        <v>9582</v>
      </c>
      <c r="C1782" s="256" t="s">
        <v>9583</v>
      </c>
      <c r="D1782" s="256" t="s">
        <v>609</v>
      </c>
      <c r="E1782" s="433">
        <v>96001</v>
      </c>
      <c r="F1782" s="256" t="s">
        <v>9584</v>
      </c>
      <c r="G1782" s="256" t="s">
        <v>2732</v>
      </c>
      <c r="H1782" s="256" t="s">
        <v>2733</v>
      </c>
      <c r="I1782" s="256" t="s">
        <v>3018</v>
      </c>
    </row>
    <row r="1783" spans="1:9">
      <c r="A1783" s="256" t="s">
        <v>9585</v>
      </c>
      <c r="B1783" s="256" t="s">
        <v>9586</v>
      </c>
      <c r="C1783" s="256" t="s">
        <v>9587</v>
      </c>
      <c r="D1783" s="256" t="s">
        <v>9588</v>
      </c>
      <c r="E1783" s="433">
        <v>3205</v>
      </c>
      <c r="F1783" s="256" t="s">
        <v>9589</v>
      </c>
      <c r="G1783" s="256" t="s">
        <v>2732</v>
      </c>
      <c r="H1783" s="256" t="s">
        <v>2733</v>
      </c>
      <c r="I1783" s="256" t="s">
        <v>9590</v>
      </c>
    </row>
    <row r="1784" spans="1:9">
      <c r="A1784" s="256" t="s">
        <v>9591</v>
      </c>
      <c r="B1784" s="256" t="s">
        <v>9592</v>
      </c>
      <c r="C1784" s="256" t="s">
        <v>9593</v>
      </c>
      <c r="D1784" s="256" t="s">
        <v>9594</v>
      </c>
      <c r="E1784" s="433">
        <v>95605</v>
      </c>
      <c r="F1784" s="256" t="s">
        <v>9595</v>
      </c>
      <c r="G1784" s="256" t="s">
        <v>2724</v>
      </c>
      <c r="H1784" s="256" t="s">
        <v>2835</v>
      </c>
      <c r="I1784" s="256" t="s">
        <v>8810</v>
      </c>
    </row>
    <row r="1785" spans="1:9">
      <c r="A1785" s="256" t="s">
        <v>9596</v>
      </c>
      <c r="B1785" s="256" t="s">
        <v>9597</v>
      </c>
      <c r="C1785" s="256" t="s">
        <v>9598</v>
      </c>
      <c r="D1785" s="256" t="s">
        <v>9599</v>
      </c>
      <c r="E1785" s="433">
        <v>95201</v>
      </c>
      <c r="F1785" s="256" t="s">
        <v>9600</v>
      </c>
      <c r="G1785" s="256" t="s">
        <v>2724</v>
      </c>
      <c r="H1785" s="256" t="s">
        <v>2835</v>
      </c>
      <c r="I1785" s="256" t="s">
        <v>9343</v>
      </c>
    </row>
    <row r="1786" spans="1:9">
      <c r="A1786" s="256" t="s">
        <v>9601</v>
      </c>
      <c r="B1786" s="256" t="s">
        <v>9602</v>
      </c>
      <c r="C1786" s="256" t="s">
        <v>9603</v>
      </c>
      <c r="D1786" s="256" t="s">
        <v>9604</v>
      </c>
      <c r="E1786" s="433">
        <v>97681</v>
      </c>
      <c r="F1786" s="256" t="s">
        <v>9605</v>
      </c>
      <c r="G1786" s="256" t="s">
        <v>2724</v>
      </c>
      <c r="H1786" s="256" t="s">
        <v>2835</v>
      </c>
      <c r="I1786" s="256" t="s">
        <v>9606</v>
      </c>
    </row>
    <row r="1787" spans="1:9">
      <c r="A1787" s="256" t="s">
        <v>9607</v>
      </c>
      <c r="B1787" s="256" t="s">
        <v>9608</v>
      </c>
      <c r="C1787" s="256" t="s">
        <v>9609</v>
      </c>
      <c r="D1787" s="256" t="s">
        <v>91</v>
      </c>
      <c r="E1787" s="433">
        <v>85101</v>
      </c>
      <c r="F1787" s="256" t="s">
        <v>9610</v>
      </c>
      <c r="G1787" s="256" t="s">
        <v>2724</v>
      </c>
      <c r="H1787" s="256" t="s">
        <v>2762</v>
      </c>
      <c r="I1787" s="256" t="s">
        <v>9611</v>
      </c>
    </row>
    <row r="1788" spans="1:9">
      <c r="A1788" s="256" t="s">
        <v>9612</v>
      </c>
      <c r="B1788" s="256" t="s">
        <v>9613</v>
      </c>
      <c r="C1788" s="256" t="s">
        <v>9614</v>
      </c>
      <c r="D1788" s="256" t="s">
        <v>2982</v>
      </c>
      <c r="E1788" s="433">
        <v>81101</v>
      </c>
      <c r="F1788" s="256" t="s">
        <v>5214</v>
      </c>
      <c r="G1788" s="256" t="s">
        <v>2732</v>
      </c>
      <c r="H1788" s="256" t="s">
        <v>2733</v>
      </c>
      <c r="I1788" s="256" t="s">
        <v>2734</v>
      </c>
    </row>
    <row r="1789" spans="1:9">
      <c r="A1789" s="256" t="s">
        <v>9615</v>
      </c>
      <c r="B1789" s="256" t="s">
        <v>9616</v>
      </c>
      <c r="C1789" s="256" t="s">
        <v>9617</v>
      </c>
      <c r="D1789" s="256" t="s">
        <v>3693</v>
      </c>
      <c r="E1789" s="433">
        <v>5201</v>
      </c>
      <c r="F1789" s="256" t="s">
        <v>9618</v>
      </c>
      <c r="G1789" s="256" t="s">
        <v>2732</v>
      </c>
      <c r="H1789" s="256" t="s">
        <v>2733</v>
      </c>
      <c r="I1789" s="256" t="s">
        <v>4917</v>
      </c>
    </row>
    <row r="1790" spans="1:9">
      <c r="A1790" s="256" t="s">
        <v>9619</v>
      </c>
      <c r="B1790" s="256" t="s">
        <v>9620</v>
      </c>
      <c r="C1790" s="256" t="s">
        <v>9621</v>
      </c>
      <c r="D1790" s="256" t="s">
        <v>3506</v>
      </c>
      <c r="E1790" s="433">
        <v>97101</v>
      </c>
      <c r="F1790" s="256" t="s">
        <v>9622</v>
      </c>
      <c r="G1790" s="256" t="s">
        <v>2732</v>
      </c>
      <c r="H1790" s="256" t="s">
        <v>2733</v>
      </c>
      <c r="I1790" s="256" t="s">
        <v>9623</v>
      </c>
    </row>
    <row r="1791" spans="1:9">
      <c r="A1791" s="256" t="s">
        <v>9624</v>
      </c>
      <c r="B1791" s="256" t="s">
        <v>9625</v>
      </c>
      <c r="C1791" s="256" t="s">
        <v>9626</v>
      </c>
      <c r="D1791" s="256" t="s">
        <v>91</v>
      </c>
      <c r="E1791" s="433">
        <v>85101</v>
      </c>
      <c r="F1791" s="256" t="s">
        <v>9627</v>
      </c>
      <c r="G1791" s="256" t="s">
        <v>2936</v>
      </c>
      <c r="H1791" s="256" t="s">
        <v>2937</v>
      </c>
      <c r="I1791" s="256" t="s">
        <v>4825</v>
      </c>
    </row>
    <row r="1792" spans="1:9">
      <c r="A1792" s="256" t="s">
        <v>9628</v>
      </c>
      <c r="B1792" s="256" t="s">
        <v>9629</v>
      </c>
      <c r="C1792" s="256" t="s">
        <v>9630</v>
      </c>
      <c r="D1792" s="256" t="s">
        <v>5844</v>
      </c>
      <c r="E1792" s="433">
        <v>7661</v>
      </c>
      <c r="F1792" s="256" t="s">
        <v>9631</v>
      </c>
      <c r="G1792" s="256" t="s">
        <v>2732</v>
      </c>
      <c r="H1792" s="256" t="s">
        <v>2733</v>
      </c>
      <c r="I1792" s="256" t="s">
        <v>7964</v>
      </c>
    </row>
    <row r="1793" spans="1:9">
      <c r="A1793" s="256" t="s">
        <v>9632</v>
      </c>
      <c r="B1793" s="256" t="s">
        <v>9629</v>
      </c>
      <c r="C1793" s="256" t="s">
        <v>9630</v>
      </c>
      <c r="D1793" s="256" t="s">
        <v>5844</v>
      </c>
      <c r="E1793" s="433">
        <v>7661</v>
      </c>
      <c r="F1793" s="256" t="s">
        <v>9631</v>
      </c>
      <c r="G1793" s="256" t="s">
        <v>2724</v>
      </c>
      <c r="H1793" s="256" t="s">
        <v>2835</v>
      </c>
      <c r="I1793" s="256" t="s">
        <v>5647</v>
      </c>
    </row>
    <row r="1794" spans="1:9">
      <c r="A1794" s="256" t="s">
        <v>9633</v>
      </c>
      <c r="B1794" s="256" t="s">
        <v>9629</v>
      </c>
      <c r="C1794" s="256" t="s">
        <v>9630</v>
      </c>
      <c r="D1794" s="256" t="s">
        <v>5844</v>
      </c>
      <c r="E1794" s="433">
        <v>7661</v>
      </c>
      <c r="F1794" s="256" t="s">
        <v>9631</v>
      </c>
      <c r="G1794" s="256" t="s">
        <v>2724</v>
      </c>
      <c r="H1794" s="256" t="s">
        <v>2812</v>
      </c>
      <c r="I1794" s="256" t="s">
        <v>9634</v>
      </c>
    </row>
    <row r="1795" spans="1:9">
      <c r="A1795" s="256" t="s">
        <v>9635</v>
      </c>
      <c r="B1795" s="256" t="s">
        <v>9636</v>
      </c>
      <c r="C1795" s="256" t="s">
        <v>9637</v>
      </c>
      <c r="D1795" s="256" t="s">
        <v>96</v>
      </c>
      <c r="E1795" s="433">
        <v>91701</v>
      </c>
      <c r="F1795" s="256" t="s">
        <v>9638</v>
      </c>
      <c r="G1795" s="256" t="s">
        <v>2824</v>
      </c>
      <c r="H1795" s="256" t="s">
        <v>2725</v>
      </c>
      <c r="I1795" s="256" t="s">
        <v>7473</v>
      </c>
    </row>
    <row r="1796" spans="1:9">
      <c r="A1796" s="256" t="s">
        <v>9639</v>
      </c>
      <c r="B1796" s="256" t="s">
        <v>9636</v>
      </c>
      <c r="C1796" s="256" t="s">
        <v>9637</v>
      </c>
      <c r="D1796" s="256" t="s">
        <v>96</v>
      </c>
      <c r="E1796" s="433">
        <v>91701</v>
      </c>
      <c r="F1796" s="256" t="s">
        <v>9638</v>
      </c>
      <c r="G1796" s="256" t="s">
        <v>2824</v>
      </c>
      <c r="H1796" s="256" t="s">
        <v>2994</v>
      </c>
      <c r="I1796" s="256" t="s">
        <v>7473</v>
      </c>
    </row>
    <row r="1797" spans="1:9">
      <c r="A1797" s="256" t="s">
        <v>9640</v>
      </c>
      <c r="B1797" s="256" t="s">
        <v>9641</v>
      </c>
      <c r="C1797" s="256" t="s">
        <v>9642</v>
      </c>
      <c r="D1797" s="256" t="s">
        <v>91</v>
      </c>
      <c r="E1797" s="433">
        <v>82109</v>
      </c>
      <c r="F1797" s="256" t="s">
        <v>9643</v>
      </c>
      <c r="G1797" s="256" t="s">
        <v>2761</v>
      </c>
      <c r="H1797" s="256" t="s">
        <v>2762</v>
      </c>
      <c r="I1797" s="256" t="s">
        <v>9644</v>
      </c>
    </row>
    <row r="1798" spans="1:9">
      <c r="A1798" s="256" t="s">
        <v>9645</v>
      </c>
      <c r="C1798" s="256" t="s">
        <v>9646</v>
      </c>
      <c r="D1798" s="256" t="s">
        <v>8345</v>
      </c>
      <c r="E1798" s="433">
        <v>1000</v>
      </c>
      <c r="F1798" s="256" t="s">
        <v>9647</v>
      </c>
      <c r="G1798" s="256" t="s">
        <v>2732</v>
      </c>
      <c r="H1798" s="256" t="s">
        <v>2733</v>
      </c>
      <c r="I1798" s="256" t="s">
        <v>9648</v>
      </c>
    </row>
    <row r="1799" spans="1:9">
      <c r="A1799" s="256" t="s">
        <v>9649</v>
      </c>
      <c r="B1799" s="256" t="s">
        <v>9650</v>
      </c>
      <c r="C1799" s="256" t="s">
        <v>9651</v>
      </c>
      <c r="D1799" s="256" t="s">
        <v>579</v>
      </c>
      <c r="E1799" s="433">
        <v>91101</v>
      </c>
      <c r="F1799" s="256" t="s">
        <v>3937</v>
      </c>
      <c r="G1799" s="256" t="s">
        <v>3938</v>
      </c>
      <c r="H1799" s="256" t="s">
        <v>2762</v>
      </c>
      <c r="I1799" s="256" t="s">
        <v>3336</v>
      </c>
    </row>
    <row r="1800" spans="1:9">
      <c r="A1800" s="256" t="s">
        <v>9652</v>
      </c>
      <c r="B1800" s="256" t="s">
        <v>9653</v>
      </c>
      <c r="C1800" s="256" t="s">
        <v>9654</v>
      </c>
      <c r="D1800" s="256" t="s">
        <v>9655</v>
      </c>
      <c r="E1800" s="433">
        <v>4015</v>
      </c>
      <c r="F1800" s="256" t="s">
        <v>9656</v>
      </c>
      <c r="G1800" s="256" t="s">
        <v>2780</v>
      </c>
      <c r="H1800" s="256" t="s">
        <v>2781</v>
      </c>
      <c r="I1800" s="256" t="s">
        <v>9657</v>
      </c>
    </row>
    <row r="1801" spans="1:9">
      <c r="A1801" s="256" t="s">
        <v>9658</v>
      </c>
      <c r="B1801" s="256" t="s">
        <v>9659</v>
      </c>
      <c r="C1801" s="256" t="s">
        <v>9660</v>
      </c>
      <c r="D1801" s="256" t="s">
        <v>9661</v>
      </c>
      <c r="E1801" s="433">
        <v>84101</v>
      </c>
      <c r="F1801" s="256" t="s">
        <v>5682</v>
      </c>
      <c r="G1801" s="256" t="s">
        <v>2732</v>
      </c>
      <c r="H1801" s="256" t="s">
        <v>2733</v>
      </c>
      <c r="I1801" s="256" t="s">
        <v>7473</v>
      </c>
    </row>
    <row r="1802" spans="1:9">
      <c r="A1802" s="256" t="s">
        <v>9662</v>
      </c>
      <c r="B1802" s="256" t="s">
        <v>9663</v>
      </c>
      <c r="C1802" s="256" t="s">
        <v>9664</v>
      </c>
      <c r="D1802" s="256" t="s">
        <v>2792</v>
      </c>
      <c r="E1802" s="433">
        <v>84104</v>
      </c>
      <c r="F1802" s="256" t="s">
        <v>7818</v>
      </c>
      <c r="G1802" s="256" t="s">
        <v>2761</v>
      </c>
      <c r="H1802" s="256" t="s">
        <v>2762</v>
      </c>
      <c r="I1802" s="256" t="s">
        <v>9665</v>
      </c>
    </row>
    <row r="1803" spans="1:9">
      <c r="A1803" s="256" t="s">
        <v>9666</v>
      </c>
      <c r="B1803" s="256" t="s">
        <v>9667</v>
      </c>
      <c r="C1803" s="256" t="s">
        <v>9668</v>
      </c>
      <c r="D1803" s="256" t="s">
        <v>9669</v>
      </c>
      <c r="E1803" s="433">
        <v>92901</v>
      </c>
      <c r="F1803" s="256" t="s">
        <v>9670</v>
      </c>
      <c r="G1803" s="256" t="s">
        <v>2724</v>
      </c>
      <c r="H1803" s="256" t="s">
        <v>2762</v>
      </c>
      <c r="I1803" s="256" t="s">
        <v>9671</v>
      </c>
    </row>
    <row r="1804" spans="1:9">
      <c r="A1804" s="256" t="s">
        <v>9672</v>
      </c>
      <c r="B1804" s="256" t="s">
        <v>9673</v>
      </c>
      <c r="C1804" s="256" t="s">
        <v>9674</v>
      </c>
      <c r="D1804" s="256" t="s">
        <v>91</v>
      </c>
      <c r="E1804" s="433">
        <v>81102</v>
      </c>
      <c r="F1804" s="256" t="s">
        <v>6954</v>
      </c>
      <c r="G1804" s="256" t="s">
        <v>2936</v>
      </c>
      <c r="H1804" s="256" t="s">
        <v>2937</v>
      </c>
      <c r="I1804" s="256" t="s">
        <v>9675</v>
      </c>
    </row>
    <row r="1805" spans="1:9">
      <c r="A1805" s="256" t="s">
        <v>9676</v>
      </c>
      <c r="B1805" s="256" t="s">
        <v>9677</v>
      </c>
      <c r="C1805" s="256" t="s">
        <v>9678</v>
      </c>
      <c r="D1805" s="256" t="s">
        <v>91</v>
      </c>
      <c r="E1805" s="433">
        <v>81102</v>
      </c>
      <c r="F1805" s="256" t="s">
        <v>6954</v>
      </c>
      <c r="G1805" s="256" t="s">
        <v>2936</v>
      </c>
      <c r="H1805" s="256" t="s">
        <v>2937</v>
      </c>
      <c r="I1805" s="256" t="s">
        <v>9679</v>
      </c>
    </row>
    <row r="1806" spans="1:9">
      <c r="A1806" s="256" t="s">
        <v>9680</v>
      </c>
      <c r="B1806" s="256" t="s">
        <v>9681</v>
      </c>
      <c r="C1806" s="256" t="s">
        <v>9682</v>
      </c>
      <c r="D1806" s="256" t="s">
        <v>9683</v>
      </c>
      <c r="E1806" s="433">
        <v>2355</v>
      </c>
      <c r="F1806" s="256" t="s">
        <v>9684</v>
      </c>
      <c r="G1806" s="256" t="s">
        <v>2936</v>
      </c>
      <c r="H1806" s="256" t="s">
        <v>2937</v>
      </c>
      <c r="I1806" s="256" t="s">
        <v>9685</v>
      </c>
    </row>
    <row r="1807" spans="1:9">
      <c r="A1807" s="256" t="s">
        <v>9686</v>
      </c>
      <c r="B1807" s="256" t="s">
        <v>9687</v>
      </c>
      <c r="C1807" s="256" t="s">
        <v>9688</v>
      </c>
      <c r="D1807" s="256" t="s">
        <v>4136</v>
      </c>
      <c r="E1807" s="433">
        <v>97701</v>
      </c>
      <c r="F1807" s="256" t="s">
        <v>9689</v>
      </c>
      <c r="G1807" s="256" t="s">
        <v>2732</v>
      </c>
      <c r="H1807" s="256" t="s">
        <v>2733</v>
      </c>
      <c r="I1807" s="256" t="s">
        <v>9690</v>
      </c>
    </row>
    <row r="1808" spans="1:9">
      <c r="A1808" s="256" t="s">
        <v>9691</v>
      </c>
      <c r="B1808" s="256" t="s">
        <v>9692</v>
      </c>
      <c r="C1808" s="256" t="s">
        <v>9693</v>
      </c>
      <c r="D1808" s="256" t="s">
        <v>5199</v>
      </c>
      <c r="E1808" s="433">
        <v>83106</v>
      </c>
      <c r="F1808" s="256" t="s">
        <v>7276</v>
      </c>
      <c r="G1808" s="256" t="s">
        <v>2761</v>
      </c>
      <c r="H1808" s="256" t="s">
        <v>2762</v>
      </c>
      <c r="I1808" s="256" t="s">
        <v>8526</v>
      </c>
    </row>
    <row r="1809" spans="1:9">
      <c r="A1809" s="256" t="s">
        <v>9694</v>
      </c>
      <c r="B1809" s="256" t="s">
        <v>9692</v>
      </c>
      <c r="C1809" s="256" t="s">
        <v>9693</v>
      </c>
      <c r="D1809" s="256" t="s">
        <v>5199</v>
      </c>
      <c r="E1809" s="433">
        <v>83106</v>
      </c>
      <c r="F1809" s="256" t="s">
        <v>7276</v>
      </c>
      <c r="G1809" s="256" t="s">
        <v>2761</v>
      </c>
      <c r="H1809" s="256" t="s">
        <v>2994</v>
      </c>
      <c r="I1809" s="256" t="s">
        <v>3909</v>
      </c>
    </row>
    <row r="1810" spans="1:9">
      <c r="A1810" s="256" t="s">
        <v>9695</v>
      </c>
      <c r="B1810" s="256" t="s">
        <v>9692</v>
      </c>
      <c r="C1810" s="256" t="s">
        <v>9693</v>
      </c>
      <c r="D1810" s="256" t="s">
        <v>5199</v>
      </c>
      <c r="E1810" s="433">
        <v>83106</v>
      </c>
      <c r="F1810" s="256" t="s">
        <v>7276</v>
      </c>
      <c r="G1810" s="256" t="s">
        <v>2761</v>
      </c>
      <c r="H1810" s="256" t="s">
        <v>2725</v>
      </c>
      <c r="I1810" s="256" t="s">
        <v>3909</v>
      </c>
    </row>
    <row r="1811" spans="1:9">
      <c r="A1811" s="256" t="s">
        <v>9696</v>
      </c>
      <c r="B1811" s="256" t="s">
        <v>9697</v>
      </c>
      <c r="C1811" s="256" t="s">
        <v>9698</v>
      </c>
      <c r="D1811" s="256" t="s">
        <v>101</v>
      </c>
      <c r="E1811" s="433">
        <v>97401</v>
      </c>
      <c r="F1811" s="256" t="s">
        <v>9699</v>
      </c>
      <c r="G1811" s="256" t="s">
        <v>2936</v>
      </c>
      <c r="H1811" s="256" t="s">
        <v>2937</v>
      </c>
      <c r="I1811" s="256" t="s">
        <v>9700</v>
      </c>
    </row>
    <row r="1812" spans="1:9">
      <c r="A1812" s="256" t="s">
        <v>9701</v>
      </c>
      <c r="B1812" s="256" t="s">
        <v>9702</v>
      </c>
      <c r="C1812" s="256" t="s">
        <v>9703</v>
      </c>
      <c r="D1812" s="256" t="s">
        <v>91</v>
      </c>
      <c r="E1812" s="433">
        <v>82109</v>
      </c>
      <c r="F1812" s="256" t="s">
        <v>6670</v>
      </c>
      <c r="G1812" s="256" t="s">
        <v>2732</v>
      </c>
      <c r="H1812" s="256" t="s">
        <v>2733</v>
      </c>
      <c r="I1812" s="256" t="s">
        <v>9704</v>
      </c>
    </row>
    <row r="1813" spans="1:9">
      <c r="A1813" s="256" t="s">
        <v>9705</v>
      </c>
      <c r="B1813" s="256" t="s">
        <v>9706</v>
      </c>
      <c r="C1813" s="256" t="s">
        <v>9707</v>
      </c>
      <c r="D1813" s="256" t="s">
        <v>2301</v>
      </c>
      <c r="E1813" s="433">
        <v>98401</v>
      </c>
      <c r="F1813" s="256" t="s">
        <v>9708</v>
      </c>
      <c r="G1813" s="256" t="s">
        <v>2780</v>
      </c>
      <c r="H1813" s="256" t="s">
        <v>2781</v>
      </c>
      <c r="I1813" s="256" t="s">
        <v>9709</v>
      </c>
    </row>
    <row r="1814" spans="1:9">
      <c r="A1814" s="256" t="s">
        <v>9710</v>
      </c>
      <c r="B1814" s="256" t="s">
        <v>9706</v>
      </c>
      <c r="C1814" s="256" t="s">
        <v>9707</v>
      </c>
      <c r="D1814" s="256" t="s">
        <v>2301</v>
      </c>
      <c r="E1814" s="433">
        <v>98401</v>
      </c>
      <c r="F1814" s="256" t="s">
        <v>9708</v>
      </c>
      <c r="G1814" s="256" t="s">
        <v>2732</v>
      </c>
      <c r="H1814" s="256" t="s">
        <v>3196</v>
      </c>
      <c r="I1814" s="256" t="s">
        <v>9709</v>
      </c>
    </row>
    <row r="1815" spans="1:9">
      <c r="A1815" s="256" t="s">
        <v>9711</v>
      </c>
      <c r="B1815" s="256" t="s">
        <v>9712</v>
      </c>
      <c r="C1815" s="256" t="s">
        <v>9713</v>
      </c>
      <c r="D1815" s="256" t="s">
        <v>2982</v>
      </c>
      <c r="E1815" s="433">
        <v>81108</v>
      </c>
      <c r="F1815" s="256" t="s">
        <v>9714</v>
      </c>
      <c r="G1815" s="256" t="s">
        <v>2761</v>
      </c>
      <c r="H1815" s="256" t="s">
        <v>2762</v>
      </c>
      <c r="I1815" s="256" t="s">
        <v>9715</v>
      </c>
    </row>
    <row r="1816" spans="1:9">
      <c r="A1816" s="256" t="s">
        <v>9716</v>
      </c>
      <c r="B1816" s="256" t="s">
        <v>9717</v>
      </c>
      <c r="C1816" s="256" t="s">
        <v>9718</v>
      </c>
      <c r="D1816" s="256" t="s">
        <v>101</v>
      </c>
      <c r="E1816" s="433">
        <v>97401</v>
      </c>
      <c r="F1816" s="256" t="s">
        <v>9719</v>
      </c>
      <c r="G1816" s="256" t="s">
        <v>2732</v>
      </c>
      <c r="H1816" s="256" t="s">
        <v>2733</v>
      </c>
      <c r="I1816" s="256" t="s">
        <v>3898</v>
      </c>
    </row>
    <row r="1817" spans="1:9">
      <c r="A1817" s="256" t="s">
        <v>9720</v>
      </c>
      <c r="B1817" s="256" t="s">
        <v>9721</v>
      </c>
      <c r="C1817" s="256" t="s">
        <v>9722</v>
      </c>
      <c r="D1817" s="256" t="s">
        <v>9723</v>
      </c>
      <c r="E1817" s="433">
        <v>3901</v>
      </c>
      <c r="F1817" s="256" t="s">
        <v>9724</v>
      </c>
      <c r="G1817" s="256" t="s">
        <v>2732</v>
      </c>
      <c r="H1817" s="256" t="s">
        <v>2733</v>
      </c>
      <c r="I1817" s="256" t="s">
        <v>9725</v>
      </c>
    </row>
    <row r="1818" spans="1:9">
      <c r="A1818" s="256" t="s">
        <v>9726</v>
      </c>
      <c r="B1818" s="256" t="s">
        <v>9727</v>
      </c>
      <c r="C1818" s="256" t="s">
        <v>9728</v>
      </c>
      <c r="D1818" s="256" t="s">
        <v>91</v>
      </c>
      <c r="E1818" s="433">
        <v>85104</v>
      </c>
      <c r="F1818" s="256" t="s">
        <v>7244</v>
      </c>
      <c r="G1818" s="256" t="s">
        <v>2824</v>
      </c>
      <c r="H1818" s="256" t="s">
        <v>2725</v>
      </c>
      <c r="I1818" s="256" t="s">
        <v>8959</v>
      </c>
    </row>
    <row r="1819" spans="1:9">
      <c r="A1819" s="256" t="s">
        <v>9729</v>
      </c>
      <c r="B1819" s="256" t="s">
        <v>9727</v>
      </c>
      <c r="C1819" s="256" t="s">
        <v>9728</v>
      </c>
      <c r="D1819" s="256" t="s">
        <v>91</v>
      </c>
      <c r="E1819" s="433">
        <v>85104</v>
      </c>
      <c r="F1819" s="256" t="s">
        <v>7244</v>
      </c>
      <c r="G1819" s="256" t="s">
        <v>2824</v>
      </c>
      <c r="H1819" s="256" t="s">
        <v>2994</v>
      </c>
      <c r="I1819" s="256" t="s">
        <v>8959</v>
      </c>
    </row>
    <row r="1820" spans="1:9">
      <c r="A1820" s="256" t="s">
        <v>9730</v>
      </c>
      <c r="B1820" s="256" t="s">
        <v>9727</v>
      </c>
      <c r="C1820" s="256" t="s">
        <v>9728</v>
      </c>
      <c r="D1820" s="256" t="s">
        <v>91</v>
      </c>
      <c r="E1820" s="433">
        <v>85104</v>
      </c>
      <c r="F1820" s="256" t="s">
        <v>7244</v>
      </c>
      <c r="G1820" s="256" t="s">
        <v>2824</v>
      </c>
      <c r="H1820" s="256" t="s">
        <v>2762</v>
      </c>
      <c r="I1820" s="256" t="s">
        <v>9731</v>
      </c>
    </row>
    <row r="1821" spans="1:9">
      <c r="A1821" s="256" t="s">
        <v>9732</v>
      </c>
      <c r="B1821" s="256" t="s">
        <v>9733</v>
      </c>
      <c r="C1821" s="256" t="s">
        <v>9734</v>
      </c>
      <c r="D1821" s="256" t="s">
        <v>2982</v>
      </c>
      <c r="E1821" s="433">
        <v>82109</v>
      </c>
      <c r="F1821" s="256" t="s">
        <v>9735</v>
      </c>
      <c r="G1821" s="256" t="s">
        <v>2780</v>
      </c>
      <c r="H1821" s="256" t="s">
        <v>2847</v>
      </c>
      <c r="I1821" s="256" t="s">
        <v>3583</v>
      </c>
    </row>
    <row r="1822" spans="1:9">
      <c r="A1822" s="256" t="s">
        <v>9736</v>
      </c>
      <c r="B1822" s="256" t="s">
        <v>9733</v>
      </c>
      <c r="C1822" s="256" t="s">
        <v>9734</v>
      </c>
      <c r="D1822" s="256" t="s">
        <v>2982</v>
      </c>
      <c r="E1822" s="433">
        <v>82109</v>
      </c>
      <c r="F1822" s="256" t="s">
        <v>9735</v>
      </c>
      <c r="G1822" s="256" t="s">
        <v>2732</v>
      </c>
      <c r="H1822" s="256" t="s">
        <v>2733</v>
      </c>
      <c r="I1822" s="256" t="s">
        <v>7877</v>
      </c>
    </row>
    <row r="1823" spans="1:9">
      <c r="A1823" s="256" t="s">
        <v>9737</v>
      </c>
      <c r="B1823" s="256" t="s">
        <v>9738</v>
      </c>
      <c r="C1823" s="256" t="s">
        <v>9739</v>
      </c>
      <c r="D1823" s="256" t="s">
        <v>91</v>
      </c>
      <c r="E1823" s="433">
        <v>83605</v>
      </c>
      <c r="F1823" s="256" t="s">
        <v>9740</v>
      </c>
      <c r="G1823" s="256" t="s">
        <v>2732</v>
      </c>
      <c r="H1823" s="256" t="s">
        <v>3196</v>
      </c>
      <c r="I1823" s="256" t="s">
        <v>9741</v>
      </c>
    </row>
    <row r="1824" spans="1:9">
      <c r="A1824" s="256" t="s">
        <v>9742</v>
      </c>
      <c r="B1824" s="256" t="s">
        <v>9738</v>
      </c>
      <c r="C1824" s="256" t="s">
        <v>9739</v>
      </c>
      <c r="D1824" s="256" t="s">
        <v>91</v>
      </c>
      <c r="E1824" s="433">
        <v>83605</v>
      </c>
      <c r="F1824" s="256" t="s">
        <v>9740</v>
      </c>
      <c r="G1824" s="256" t="s">
        <v>2732</v>
      </c>
      <c r="H1824" s="256" t="s">
        <v>2733</v>
      </c>
      <c r="I1824" s="256" t="s">
        <v>5158</v>
      </c>
    </row>
    <row r="1825" spans="1:9">
      <c r="A1825" s="256" t="s">
        <v>9743</v>
      </c>
      <c r="B1825" s="256" t="s">
        <v>9738</v>
      </c>
      <c r="C1825" s="256" t="s">
        <v>9739</v>
      </c>
      <c r="D1825" s="256" t="s">
        <v>91</v>
      </c>
      <c r="E1825" s="433">
        <v>83605</v>
      </c>
      <c r="F1825" s="256" t="s">
        <v>9740</v>
      </c>
      <c r="G1825" s="256" t="s">
        <v>2780</v>
      </c>
      <c r="H1825" s="256" t="s">
        <v>2847</v>
      </c>
      <c r="I1825" s="256" t="s">
        <v>5276</v>
      </c>
    </row>
    <row r="1826" spans="1:9">
      <c r="A1826" s="256" t="s">
        <v>9744</v>
      </c>
      <c r="B1826" s="256" t="s">
        <v>9745</v>
      </c>
      <c r="C1826" s="256" t="s">
        <v>9746</v>
      </c>
      <c r="D1826" s="256" t="s">
        <v>9747</v>
      </c>
      <c r="E1826" s="433">
        <v>3483</v>
      </c>
      <c r="F1826" s="256" t="s">
        <v>9748</v>
      </c>
      <c r="G1826" s="256" t="s">
        <v>2936</v>
      </c>
      <c r="H1826" s="256" t="s">
        <v>2937</v>
      </c>
      <c r="I1826" s="256" t="s">
        <v>3211</v>
      </c>
    </row>
    <row r="1827" spans="1:9">
      <c r="A1827" s="256" t="s">
        <v>9749</v>
      </c>
      <c r="B1827" s="256" t="s">
        <v>9750</v>
      </c>
      <c r="C1827" s="256" t="s">
        <v>9751</v>
      </c>
      <c r="D1827" s="256" t="s">
        <v>101</v>
      </c>
      <c r="E1827" s="433">
        <v>97405</v>
      </c>
      <c r="F1827" s="256" t="s">
        <v>3395</v>
      </c>
      <c r="G1827" s="256" t="s">
        <v>2732</v>
      </c>
      <c r="H1827" s="256" t="s">
        <v>2733</v>
      </c>
      <c r="I1827" s="256" t="s">
        <v>3396</v>
      </c>
    </row>
    <row r="1828" spans="1:9">
      <c r="A1828" s="256" t="s">
        <v>9752</v>
      </c>
      <c r="B1828" s="256" t="s">
        <v>9753</v>
      </c>
      <c r="C1828" s="256" t="s">
        <v>9754</v>
      </c>
      <c r="D1828" s="256" t="s">
        <v>101</v>
      </c>
      <c r="E1828" s="433">
        <v>97405</v>
      </c>
      <c r="F1828" s="256" t="s">
        <v>9755</v>
      </c>
      <c r="G1828" s="256" t="s">
        <v>2732</v>
      </c>
      <c r="H1828" s="256" t="s">
        <v>2733</v>
      </c>
      <c r="I1828" s="256" t="s">
        <v>4751</v>
      </c>
    </row>
    <row r="1829" spans="1:9">
      <c r="A1829" s="256" t="s">
        <v>9756</v>
      </c>
      <c r="B1829" s="256" t="s">
        <v>9757</v>
      </c>
      <c r="C1829" s="256" t="s">
        <v>9758</v>
      </c>
      <c r="D1829" s="256" t="s">
        <v>2730</v>
      </c>
      <c r="E1829" s="433">
        <v>82108</v>
      </c>
      <c r="F1829" s="256" t="s">
        <v>9759</v>
      </c>
      <c r="G1829" s="256" t="s">
        <v>2761</v>
      </c>
      <c r="H1829" s="256" t="s">
        <v>2762</v>
      </c>
      <c r="I1829" s="256" t="s">
        <v>3933</v>
      </c>
    </row>
    <row r="1830" spans="1:9">
      <c r="A1830" s="256" t="s">
        <v>9760</v>
      </c>
      <c r="B1830" s="256" t="s">
        <v>9761</v>
      </c>
      <c r="C1830" s="256" t="s">
        <v>9762</v>
      </c>
      <c r="D1830" s="256" t="s">
        <v>9763</v>
      </c>
      <c r="E1830" s="433">
        <v>8001</v>
      </c>
      <c r="F1830" s="256" t="s">
        <v>9764</v>
      </c>
      <c r="G1830" s="256" t="s">
        <v>2761</v>
      </c>
      <c r="H1830" s="256" t="s">
        <v>2762</v>
      </c>
      <c r="I1830" s="256" t="s">
        <v>9765</v>
      </c>
    </row>
    <row r="1831" spans="1:9">
      <c r="A1831" s="256" t="s">
        <v>9766</v>
      </c>
      <c r="B1831" s="256" t="s">
        <v>9767</v>
      </c>
      <c r="C1831" s="256" t="s">
        <v>9768</v>
      </c>
      <c r="D1831" s="256" t="s">
        <v>9769</v>
      </c>
      <c r="E1831" s="433">
        <v>8253</v>
      </c>
      <c r="F1831" s="256" t="s">
        <v>9770</v>
      </c>
      <c r="G1831" s="256" t="s">
        <v>2761</v>
      </c>
      <c r="H1831" s="256" t="s">
        <v>2762</v>
      </c>
      <c r="I1831" s="256" t="s">
        <v>9771</v>
      </c>
    </row>
    <row r="1832" spans="1:9">
      <c r="A1832" s="256" t="s">
        <v>9772</v>
      </c>
      <c r="B1832" s="256" t="s">
        <v>9773</v>
      </c>
      <c r="C1832" s="256" t="s">
        <v>9774</v>
      </c>
      <c r="D1832" s="256" t="s">
        <v>177</v>
      </c>
      <c r="E1832" s="433">
        <v>5801</v>
      </c>
      <c r="F1832" s="256" t="s">
        <v>9775</v>
      </c>
      <c r="G1832" s="256" t="s">
        <v>2761</v>
      </c>
      <c r="H1832" s="256" t="s">
        <v>2762</v>
      </c>
      <c r="I1832" s="256" t="s">
        <v>9776</v>
      </c>
    </row>
    <row r="1833" spans="1:9">
      <c r="A1833" s="256" t="s">
        <v>9777</v>
      </c>
      <c r="B1833" s="256" t="s">
        <v>9778</v>
      </c>
      <c r="C1833" s="256" t="s">
        <v>9779</v>
      </c>
      <c r="D1833" s="256" t="s">
        <v>91</v>
      </c>
      <c r="E1833" s="433">
        <v>81103</v>
      </c>
      <c r="F1833" s="256" t="s">
        <v>9780</v>
      </c>
      <c r="G1833" s="256" t="s">
        <v>2794</v>
      </c>
      <c r="H1833" s="256" t="s">
        <v>2994</v>
      </c>
      <c r="I1833" s="256" t="s">
        <v>4965</v>
      </c>
    </row>
    <row r="1834" spans="1:9">
      <c r="A1834" s="256" t="s">
        <v>9781</v>
      </c>
      <c r="B1834" s="256" t="s">
        <v>9778</v>
      </c>
      <c r="C1834" s="256" t="s">
        <v>9779</v>
      </c>
      <c r="D1834" s="256" t="s">
        <v>91</v>
      </c>
      <c r="E1834" s="433">
        <v>81103</v>
      </c>
      <c r="F1834" s="256" t="s">
        <v>9780</v>
      </c>
      <c r="G1834" s="256" t="s">
        <v>2761</v>
      </c>
      <c r="H1834" s="256" t="s">
        <v>2725</v>
      </c>
      <c r="I1834" s="256" t="s">
        <v>4965</v>
      </c>
    </row>
    <row r="1835" spans="1:9">
      <c r="A1835" s="256" t="s">
        <v>9782</v>
      </c>
      <c r="B1835" s="256" t="s">
        <v>9778</v>
      </c>
      <c r="C1835" s="256" t="s">
        <v>9779</v>
      </c>
      <c r="D1835" s="256" t="s">
        <v>91</v>
      </c>
      <c r="E1835" s="433">
        <v>81103</v>
      </c>
      <c r="F1835" s="256" t="s">
        <v>9780</v>
      </c>
      <c r="G1835" s="256" t="s">
        <v>2794</v>
      </c>
      <c r="H1835" s="256" t="s">
        <v>6078</v>
      </c>
      <c r="I1835" s="256" t="s">
        <v>9783</v>
      </c>
    </row>
    <row r="1836" spans="1:9">
      <c r="A1836" s="256" t="s">
        <v>9784</v>
      </c>
      <c r="B1836" s="256" t="s">
        <v>9778</v>
      </c>
      <c r="C1836" s="256" t="s">
        <v>9779</v>
      </c>
      <c r="D1836" s="256" t="s">
        <v>91</v>
      </c>
      <c r="E1836" s="433">
        <v>81103</v>
      </c>
      <c r="F1836" s="256" t="s">
        <v>9780</v>
      </c>
      <c r="G1836" s="256" t="s">
        <v>2761</v>
      </c>
      <c r="H1836" s="256" t="s">
        <v>2762</v>
      </c>
      <c r="I1836" s="256" t="s">
        <v>3417</v>
      </c>
    </row>
    <row r="1837" spans="1:9">
      <c r="A1837" s="256" t="s">
        <v>9777</v>
      </c>
      <c r="B1837" s="256" t="s">
        <v>9778</v>
      </c>
      <c r="C1837" s="256" t="s">
        <v>9779</v>
      </c>
      <c r="D1837" s="256" t="s">
        <v>91</v>
      </c>
      <c r="E1837" s="433">
        <v>81103</v>
      </c>
      <c r="F1837" s="256" t="s">
        <v>9780</v>
      </c>
      <c r="G1837" s="256" t="s">
        <v>2761</v>
      </c>
      <c r="H1837" s="256" t="s">
        <v>2994</v>
      </c>
      <c r="I1837" s="256" t="s">
        <v>4965</v>
      </c>
    </row>
    <row r="1838" spans="1:9">
      <c r="A1838" s="256" t="s">
        <v>9781</v>
      </c>
      <c r="B1838" s="256" t="s">
        <v>9778</v>
      </c>
      <c r="C1838" s="256" t="s">
        <v>9779</v>
      </c>
      <c r="D1838" s="256" t="s">
        <v>91</v>
      </c>
      <c r="E1838" s="433">
        <v>81103</v>
      </c>
      <c r="F1838" s="256" t="s">
        <v>9780</v>
      </c>
      <c r="G1838" s="256" t="s">
        <v>2794</v>
      </c>
      <c r="H1838" s="256" t="s">
        <v>2725</v>
      </c>
      <c r="I1838" s="256" t="s">
        <v>4965</v>
      </c>
    </row>
    <row r="1839" spans="1:9">
      <c r="A1839" s="256" t="s">
        <v>9784</v>
      </c>
      <c r="B1839" s="256" t="s">
        <v>9778</v>
      </c>
      <c r="C1839" s="256" t="s">
        <v>9779</v>
      </c>
      <c r="D1839" s="256" t="s">
        <v>91</v>
      </c>
      <c r="E1839" s="433">
        <v>81103</v>
      </c>
      <c r="F1839" s="256" t="s">
        <v>9780</v>
      </c>
      <c r="G1839" s="256" t="s">
        <v>2794</v>
      </c>
      <c r="H1839" s="256" t="s">
        <v>2762</v>
      </c>
      <c r="I1839" s="256" t="s">
        <v>9785</v>
      </c>
    </row>
    <row r="1840" spans="1:9">
      <c r="A1840" s="256" t="s">
        <v>9784</v>
      </c>
      <c r="B1840" s="256" t="s">
        <v>9778</v>
      </c>
      <c r="C1840" s="256" t="s">
        <v>9779</v>
      </c>
      <c r="D1840" s="256" t="s">
        <v>91</v>
      </c>
      <c r="E1840" s="433">
        <v>81103</v>
      </c>
      <c r="F1840" s="256" t="s">
        <v>9780</v>
      </c>
      <c r="G1840" s="256" t="s">
        <v>2724</v>
      </c>
      <c r="H1840" s="256" t="s">
        <v>2762</v>
      </c>
      <c r="I1840" s="256" t="s">
        <v>3417</v>
      </c>
    </row>
    <row r="1841" spans="1:9">
      <c r="A1841" s="256" t="s">
        <v>9786</v>
      </c>
      <c r="B1841" s="256" t="s">
        <v>9787</v>
      </c>
      <c r="C1841" s="256" t="s">
        <v>9788</v>
      </c>
      <c r="D1841" s="256" t="s">
        <v>93</v>
      </c>
      <c r="E1841" s="433">
        <v>1001</v>
      </c>
      <c r="F1841" s="256" t="s">
        <v>9789</v>
      </c>
      <c r="G1841" s="256" t="s">
        <v>2761</v>
      </c>
      <c r="H1841" s="256" t="s">
        <v>2762</v>
      </c>
      <c r="I1841" s="256" t="s">
        <v>9790</v>
      </c>
    </row>
    <row r="1842" spans="1:9">
      <c r="A1842" s="256" t="s">
        <v>9791</v>
      </c>
      <c r="B1842" s="256" t="s">
        <v>9787</v>
      </c>
      <c r="C1842" s="256" t="s">
        <v>9788</v>
      </c>
      <c r="D1842" s="256" t="s">
        <v>93</v>
      </c>
      <c r="E1842" s="433">
        <v>1001</v>
      </c>
      <c r="F1842" s="256" t="s">
        <v>9789</v>
      </c>
      <c r="G1842" s="256" t="s">
        <v>2761</v>
      </c>
      <c r="H1842" s="256" t="s">
        <v>2994</v>
      </c>
      <c r="I1842" s="256" t="s">
        <v>5137</v>
      </c>
    </row>
    <row r="1843" spans="1:9">
      <c r="A1843" s="256" t="s">
        <v>9786</v>
      </c>
      <c r="B1843" s="256" t="s">
        <v>9787</v>
      </c>
      <c r="C1843" s="256" t="s">
        <v>9788</v>
      </c>
      <c r="D1843" s="256" t="s">
        <v>93</v>
      </c>
      <c r="E1843" s="433">
        <v>1001</v>
      </c>
      <c r="F1843" s="256" t="s">
        <v>9789</v>
      </c>
      <c r="G1843" s="256" t="s">
        <v>2724</v>
      </c>
      <c r="H1843" s="256" t="s">
        <v>2762</v>
      </c>
      <c r="I1843" s="256" t="s">
        <v>6302</v>
      </c>
    </row>
    <row r="1844" spans="1:9">
      <c r="A1844" s="256" t="s">
        <v>9792</v>
      </c>
      <c r="B1844" s="256" t="s">
        <v>9787</v>
      </c>
      <c r="C1844" s="256" t="s">
        <v>9788</v>
      </c>
      <c r="D1844" s="256" t="s">
        <v>93</v>
      </c>
      <c r="E1844" s="433">
        <v>1001</v>
      </c>
      <c r="F1844" s="256" t="s">
        <v>9789</v>
      </c>
      <c r="G1844" s="256" t="s">
        <v>2761</v>
      </c>
      <c r="H1844" s="256" t="s">
        <v>2725</v>
      </c>
      <c r="I1844" s="256" t="s">
        <v>5137</v>
      </c>
    </row>
    <row r="1845" spans="1:9">
      <c r="A1845" s="256" t="s">
        <v>9793</v>
      </c>
      <c r="C1845" s="256" t="s">
        <v>9794</v>
      </c>
      <c r="D1845" s="256" t="s">
        <v>8986</v>
      </c>
      <c r="E1845" s="433">
        <v>1010</v>
      </c>
      <c r="F1845" s="256" t="s">
        <v>3525</v>
      </c>
      <c r="G1845" s="256" t="s">
        <v>2780</v>
      </c>
      <c r="H1845" s="256" t="s">
        <v>2847</v>
      </c>
      <c r="I1845" s="256" t="s">
        <v>9795</v>
      </c>
    </row>
    <row r="1846" spans="1:9">
      <c r="A1846" s="256" t="s">
        <v>9796</v>
      </c>
      <c r="B1846" s="256" t="s">
        <v>9797</v>
      </c>
      <c r="C1846" s="256" t="s">
        <v>9798</v>
      </c>
      <c r="D1846" s="256" t="s">
        <v>9799</v>
      </c>
      <c r="E1846" s="433">
        <v>95641</v>
      </c>
      <c r="F1846" s="256" t="s">
        <v>9800</v>
      </c>
      <c r="G1846" s="256" t="s">
        <v>2936</v>
      </c>
      <c r="H1846" s="256" t="s">
        <v>2937</v>
      </c>
      <c r="I1846" s="256" t="s">
        <v>9801</v>
      </c>
    </row>
    <row r="1847" spans="1:9">
      <c r="A1847" s="256" t="s">
        <v>9802</v>
      </c>
      <c r="B1847" s="256" t="s">
        <v>9803</v>
      </c>
      <c r="C1847" s="256" t="s">
        <v>9804</v>
      </c>
      <c r="D1847" s="256" t="s">
        <v>3400</v>
      </c>
      <c r="E1847" s="433">
        <v>1701</v>
      </c>
      <c r="F1847" s="256" t="s">
        <v>9805</v>
      </c>
      <c r="G1847" s="256" t="s">
        <v>2936</v>
      </c>
      <c r="H1847" s="256" t="s">
        <v>2937</v>
      </c>
      <c r="I1847" s="256" t="s">
        <v>9806</v>
      </c>
    </row>
    <row r="1848" spans="1:9">
      <c r="A1848" s="256" t="s">
        <v>9807</v>
      </c>
      <c r="B1848" s="256" t="s">
        <v>9808</v>
      </c>
      <c r="C1848" s="256" t="s">
        <v>9809</v>
      </c>
      <c r="D1848" s="256" t="s">
        <v>9810</v>
      </c>
      <c r="E1848" s="433">
        <v>93534</v>
      </c>
      <c r="F1848" s="256" t="s">
        <v>9811</v>
      </c>
      <c r="G1848" s="256" t="s">
        <v>2732</v>
      </c>
      <c r="H1848" s="256" t="s">
        <v>2733</v>
      </c>
      <c r="I1848" s="256" t="s">
        <v>9812</v>
      </c>
    </row>
    <row r="1849" spans="1:9">
      <c r="A1849" s="256" t="s">
        <v>9813</v>
      </c>
      <c r="B1849" s="256" t="s">
        <v>9814</v>
      </c>
      <c r="C1849" s="256" t="s">
        <v>9815</v>
      </c>
      <c r="D1849" s="256" t="s">
        <v>5145</v>
      </c>
      <c r="E1849" s="433">
        <v>91324</v>
      </c>
      <c r="F1849" s="256" t="s">
        <v>1184</v>
      </c>
      <c r="G1849" s="256" t="s">
        <v>2724</v>
      </c>
      <c r="H1849" s="256" t="s">
        <v>2835</v>
      </c>
      <c r="I1849" s="256" t="s">
        <v>9816</v>
      </c>
    </row>
    <row r="1850" spans="1:9">
      <c r="A1850" s="256" t="s">
        <v>9817</v>
      </c>
      <c r="B1850" s="256" t="s">
        <v>9818</v>
      </c>
      <c r="C1850" s="256" t="s">
        <v>9819</v>
      </c>
      <c r="D1850" s="256" t="s">
        <v>9820</v>
      </c>
      <c r="E1850" s="433">
        <v>1331</v>
      </c>
      <c r="F1850" s="256" t="s">
        <v>9821</v>
      </c>
      <c r="G1850" s="256" t="s">
        <v>2732</v>
      </c>
      <c r="H1850" s="256" t="s">
        <v>2733</v>
      </c>
      <c r="I1850" s="256" t="s">
        <v>5361</v>
      </c>
    </row>
    <row r="1851" spans="1:9">
      <c r="A1851" s="256" t="s">
        <v>9822</v>
      </c>
      <c r="B1851" s="256" t="s">
        <v>9823</v>
      </c>
      <c r="C1851" s="256" t="s">
        <v>9824</v>
      </c>
      <c r="D1851" s="256" t="s">
        <v>508</v>
      </c>
      <c r="E1851" s="433">
        <v>94501</v>
      </c>
      <c r="F1851" s="256" t="s">
        <v>9825</v>
      </c>
      <c r="G1851" s="256" t="s">
        <v>2761</v>
      </c>
      <c r="H1851" s="256" t="s">
        <v>2725</v>
      </c>
      <c r="I1851" s="256" t="s">
        <v>3909</v>
      </c>
    </row>
    <row r="1852" spans="1:9">
      <c r="A1852" s="256" t="s">
        <v>9826</v>
      </c>
      <c r="B1852" s="256" t="s">
        <v>9823</v>
      </c>
      <c r="C1852" s="256" t="s">
        <v>9824</v>
      </c>
      <c r="D1852" s="256" t="s">
        <v>508</v>
      </c>
      <c r="E1852" s="433">
        <v>94501</v>
      </c>
      <c r="F1852" s="256" t="s">
        <v>9825</v>
      </c>
      <c r="G1852" s="256" t="s">
        <v>2761</v>
      </c>
      <c r="H1852" s="256" t="s">
        <v>2762</v>
      </c>
      <c r="I1852" s="256" t="s">
        <v>9827</v>
      </c>
    </row>
    <row r="1853" spans="1:9">
      <c r="A1853" s="256" t="s">
        <v>9828</v>
      </c>
      <c r="B1853" s="256" t="s">
        <v>9829</v>
      </c>
      <c r="C1853" s="256" t="s">
        <v>9830</v>
      </c>
      <c r="D1853" s="256" t="s">
        <v>97</v>
      </c>
      <c r="E1853" s="433">
        <v>4001</v>
      </c>
      <c r="F1853" s="256" t="s">
        <v>9831</v>
      </c>
      <c r="G1853" s="256" t="s">
        <v>2732</v>
      </c>
      <c r="H1853" s="256" t="s">
        <v>2733</v>
      </c>
      <c r="I1853" s="256" t="s">
        <v>3732</v>
      </c>
    </row>
    <row r="1854" spans="1:9">
      <c r="A1854" s="256" t="s">
        <v>9832</v>
      </c>
      <c r="B1854" s="256" t="s">
        <v>9833</v>
      </c>
      <c r="C1854" s="256" t="s">
        <v>9834</v>
      </c>
      <c r="D1854" s="256" t="s">
        <v>97</v>
      </c>
      <c r="E1854" s="433">
        <v>4001</v>
      </c>
      <c r="F1854" s="256" t="s">
        <v>9835</v>
      </c>
      <c r="G1854" s="256" t="s">
        <v>2732</v>
      </c>
      <c r="H1854" s="256" t="s">
        <v>2733</v>
      </c>
      <c r="I1854" s="256" t="s">
        <v>2745</v>
      </c>
    </row>
    <row r="1855" spans="1:9">
      <c r="A1855" s="256" t="s">
        <v>9836</v>
      </c>
      <c r="B1855" s="256" t="s">
        <v>9837</v>
      </c>
      <c r="C1855" s="256" t="s">
        <v>9838</v>
      </c>
      <c r="D1855" s="256" t="s">
        <v>4303</v>
      </c>
      <c r="E1855" s="433">
        <v>91501</v>
      </c>
      <c r="F1855" s="256" t="s">
        <v>9839</v>
      </c>
      <c r="G1855" s="256" t="s">
        <v>2732</v>
      </c>
      <c r="H1855" s="256" t="s">
        <v>2733</v>
      </c>
      <c r="I1855" s="256" t="s">
        <v>4249</v>
      </c>
    </row>
    <row r="1856" spans="1:9">
      <c r="A1856" s="256" t="s">
        <v>9840</v>
      </c>
      <c r="B1856" s="256" t="s">
        <v>9841</v>
      </c>
      <c r="C1856" s="256" t="s">
        <v>9842</v>
      </c>
      <c r="D1856" s="256" t="s">
        <v>97</v>
      </c>
      <c r="E1856" s="433">
        <v>4001</v>
      </c>
      <c r="F1856" s="256" t="s">
        <v>9843</v>
      </c>
      <c r="G1856" s="256" t="s">
        <v>2761</v>
      </c>
      <c r="H1856" s="256" t="s">
        <v>2762</v>
      </c>
      <c r="I1856" s="256" t="s">
        <v>3190</v>
      </c>
    </row>
    <row r="1857" spans="1:9">
      <c r="A1857" s="256" t="s">
        <v>9844</v>
      </c>
      <c r="B1857" s="256" t="s">
        <v>9845</v>
      </c>
      <c r="C1857" s="256" t="s">
        <v>9846</v>
      </c>
      <c r="D1857" s="256" t="s">
        <v>99</v>
      </c>
      <c r="E1857" s="433">
        <v>94905</v>
      </c>
      <c r="F1857" s="256" t="s">
        <v>9847</v>
      </c>
      <c r="G1857" s="256" t="s">
        <v>2732</v>
      </c>
      <c r="H1857" s="256" t="s">
        <v>2733</v>
      </c>
      <c r="I1857" s="256" t="s">
        <v>2978</v>
      </c>
    </row>
    <row r="1858" spans="1:9">
      <c r="A1858" s="256" t="s">
        <v>9848</v>
      </c>
      <c r="B1858" s="256" t="s">
        <v>9849</v>
      </c>
      <c r="C1858" s="256" t="s">
        <v>9850</v>
      </c>
      <c r="D1858" s="256" t="s">
        <v>9851</v>
      </c>
      <c r="E1858" s="433">
        <v>93601</v>
      </c>
      <c r="F1858" s="256" t="s">
        <v>9852</v>
      </c>
      <c r="G1858" s="256" t="s">
        <v>2732</v>
      </c>
      <c r="H1858" s="256" t="s">
        <v>2733</v>
      </c>
      <c r="I1858" s="256" t="s">
        <v>7250</v>
      </c>
    </row>
    <row r="1859" spans="1:9">
      <c r="A1859" s="256" t="s">
        <v>9853</v>
      </c>
      <c r="C1859" s="256" t="s">
        <v>9854</v>
      </c>
      <c r="D1859" s="256" t="s">
        <v>9855</v>
      </c>
      <c r="E1859" s="433">
        <v>6801</v>
      </c>
      <c r="F1859" s="256" t="s">
        <v>2098</v>
      </c>
      <c r="G1859" s="256" t="s">
        <v>2732</v>
      </c>
      <c r="H1859" s="256" t="s">
        <v>2733</v>
      </c>
      <c r="I1859" s="256" t="s">
        <v>3103</v>
      </c>
    </row>
    <row r="1860" spans="1:9">
      <c r="A1860" s="256" t="s">
        <v>9856</v>
      </c>
      <c r="B1860" s="256" t="s">
        <v>9857</v>
      </c>
      <c r="C1860" s="256" t="s">
        <v>9858</v>
      </c>
      <c r="D1860" s="256" t="s">
        <v>559</v>
      </c>
      <c r="E1860" s="433">
        <v>95801</v>
      </c>
      <c r="F1860" s="256" t="s">
        <v>9859</v>
      </c>
      <c r="G1860" s="256" t="s">
        <v>2936</v>
      </c>
      <c r="H1860" s="256" t="s">
        <v>2937</v>
      </c>
      <c r="I1860" s="256" t="s">
        <v>9860</v>
      </c>
    </row>
    <row r="1861" spans="1:9">
      <c r="A1861" s="256" t="s">
        <v>9861</v>
      </c>
      <c r="B1861" s="256" t="s">
        <v>9862</v>
      </c>
      <c r="C1861" s="256" t="s">
        <v>9863</v>
      </c>
      <c r="D1861" s="256" t="s">
        <v>9864</v>
      </c>
      <c r="E1861" s="433">
        <v>91930</v>
      </c>
      <c r="F1861" s="256" t="s">
        <v>9865</v>
      </c>
      <c r="G1861" s="256" t="s">
        <v>2780</v>
      </c>
      <c r="H1861" s="256" t="s">
        <v>2781</v>
      </c>
      <c r="I1861" s="256" t="s">
        <v>9657</v>
      </c>
    </row>
    <row r="1862" spans="1:9">
      <c r="A1862" s="256" t="s">
        <v>9866</v>
      </c>
      <c r="B1862" s="256" t="s">
        <v>9867</v>
      </c>
      <c r="C1862" s="256" t="s">
        <v>9868</v>
      </c>
      <c r="D1862" s="256" t="s">
        <v>2982</v>
      </c>
      <c r="E1862" s="433">
        <v>81101</v>
      </c>
      <c r="F1862" s="256" t="s">
        <v>5214</v>
      </c>
      <c r="G1862" s="256" t="s">
        <v>2732</v>
      </c>
      <c r="H1862" s="256" t="s">
        <v>2733</v>
      </c>
      <c r="I1862" s="256" t="s">
        <v>9869</v>
      </c>
    </row>
    <row r="1863" spans="1:9">
      <c r="A1863" s="256" t="s">
        <v>9870</v>
      </c>
      <c r="C1863" s="256" t="s">
        <v>9871</v>
      </c>
      <c r="D1863" s="256" t="s">
        <v>9872</v>
      </c>
      <c r="E1863" s="433">
        <v>5801</v>
      </c>
      <c r="F1863" s="256" t="s">
        <v>9873</v>
      </c>
      <c r="G1863" s="256" t="s">
        <v>2732</v>
      </c>
      <c r="H1863" s="256" t="s">
        <v>2733</v>
      </c>
      <c r="I1863" s="256" t="s">
        <v>3103</v>
      </c>
    </row>
    <row r="1864" spans="1:9">
      <c r="A1864" s="256" t="s">
        <v>9874</v>
      </c>
      <c r="B1864" s="256" t="s">
        <v>9875</v>
      </c>
      <c r="C1864" s="256" t="s">
        <v>9876</v>
      </c>
      <c r="D1864" s="256" t="s">
        <v>9877</v>
      </c>
      <c r="E1864" s="433">
        <v>2755</v>
      </c>
      <c r="F1864" s="256" t="s">
        <v>9878</v>
      </c>
      <c r="G1864" s="256" t="s">
        <v>2724</v>
      </c>
      <c r="H1864" s="256" t="s">
        <v>2762</v>
      </c>
      <c r="I1864" s="256" t="s">
        <v>9879</v>
      </c>
    </row>
    <row r="1865" spans="1:9">
      <c r="A1865" s="256" t="s">
        <v>9874</v>
      </c>
      <c r="B1865" s="256" t="s">
        <v>9875</v>
      </c>
      <c r="C1865" s="256" t="s">
        <v>9876</v>
      </c>
      <c r="D1865" s="256" t="s">
        <v>9877</v>
      </c>
      <c r="E1865" s="433">
        <v>2755</v>
      </c>
      <c r="F1865" s="256" t="s">
        <v>9878</v>
      </c>
      <c r="G1865" s="256" t="s">
        <v>2761</v>
      </c>
      <c r="H1865" s="256" t="s">
        <v>2762</v>
      </c>
      <c r="I1865" s="256" t="s">
        <v>9880</v>
      </c>
    </row>
    <row r="1866" spans="1:9">
      <c r="A1866" s="256" t="s">
        <v>9881</v>
      </c>
      <c r="B1866" s="256" t="s">
        <v>9882</v>
      </c>
      <c r="C1866" s="256" t="s">
        <v>9883</v>
      </c>
      <c r="D1866" s="256" t="s">
        <v>3400</v>
      </c>
      <c r="E1866" s="433">
        <v>1701</v>
      </c>
      <c r="F1866" s="256" t="s">
        <v>9884</v>
      </c>
      <c r="G1866" s="256" t="s">
        <v>2936</v>
      </c>
      <c r="H1866" s="256" t="s">
        <v>2937</v>
      </c>
      <c r="I1866" s="256" t="s">
        <v>2922</v>
      </c>
    </row>
    <row r="1867" spans="1:9">
      <c r="A1867" s="256" t="s">
        <v>9885</v>
      </c>
      <c r="B1867" s="256" t="s">
        <v>9886</v>
      </c>
      <c r="C1867" s="256" t="s">
        <v>9887</v>
      </c>
      <c r="D1867" s="256" t="s">
        <v>9888</v>
      </c>
      <c r="E1867" s="433">
        <v>94701</v>
      </c>
      <c r="F1867" s="256" t="s">
        <v>9889</v>
      </c>
      <c r="G1867" s="256" t="s">
        <v>2732</v>
      </c>
      <c r="H1867" s="256" t="s">
        <v>2733</v>
      </c>
      <c r="I1867" s="256" t="s">
        <v>9890</v>
      </c>
    </row>
    <row r="1868" spans="1:9">
      <c r="A1868" s="256" t="s">
        <v>9891</v>
      </c>
      <c r="B1868" s="256" t="s">
        <v>9892</v>
      </c>
      <c r="C1868" s="256" t="s">
        <v>9893</v>
      </c>
      <c r="D1868" s="256" t="s">
        <v>9894</v>
      </c>
      <c r="E1868" s="433">
        <v>96623</v>
      </c>
      <c r="F1868" s="256" t="s">
        <v>9895</v>
      </c>
      <c r="G1868" s="256" t="s">
        <v>2732</v>
      </c>
      <c r="H1868" s="256" t="s">
        <v>2733</v>
      </c>
      <c r="I1868" s="256" t="s">
        <v>9896</v>
      </c>
    </row>
    <row r="1869" spans="1:9">
      <c r="A1869" s="256" t="s">
        <v>9897</v>
      </c>
      <c r="B1869" s="256" t="s">
        <v>9898</v>
      </c>
      <c r="C1869" s="256" t="s">
        <v>9899</v>
      </c>
      <c r="D1869" s="256" t="s">
        <v>97</v>
      </c>
      <c r="E1869" s="433">
        <v>4001</v>
      </c>
      <c r="F1869" s="256" t="s">
        <v>9900</v>
      </c>
      <c r="G1869" s="256" t="s">
        <v>2724</v>
      </c>
      <c r="H1869" s="256" t="s">
        <v>2762</v>
      </c>
      <c r="I1869" s="256" t="s">
        <v>9901</v>
      </c>
    </row>
    <row r="1870" spans="1:9">
      <c r="A1870" s="256" t="s">
        <v>9902</v>
      </c>
      <c r="B1870" s="256" t="s">
        <v>9903</v>
      </c>
      <c r="C1870" s="256" t="s">
        <v>9904</v>
      </c>
      <c r="D1870" s="256" t="s">
        <v>9208</v>
      </c>
      <c r="E1870" s="433">
        <v>94107</v>
      </c>
      <c r="F1870" s="256" t="s">
        <v>9905</v>
      </c>
      <c r="G1870" s="256" t="s">
        <v>2761</v>
      </c>
      <c r="H1870" s="256" t="s">
        <v>2725</v>
      </c>
      <c r="I1870" s="256" t="s">
        <v>7457</v>
      </c>
    </row>
    <row r="1871" spans="1:9">
      <c r="A1871" s="256" t="s">
        <v>9906</v>
      </c>
      <c r="B1871" s="256" t="s">
        <v>9907</v>
      </c>
      <c r="C1871" s="256" t="s">
        <v>9908</v>
      </c>
      <c r="D1871" s="256" t="s">
        <v>8416</v>
      </c>
      <c r="E1871" s="433">
        <v>90091</v>
      </c>
      <c r="F1871" s="256" t="s">
        <v>9909</v>
      </c>
      <c r="G1871" s="256" t="s">
        <v>2761</v>
      </c>
      <c r="H1871" s="256" t="s">
        <v>2725</v>
      </c>
      <c r="I1871" s="256" t="s">
        <v>3820</v>
      </c>
    </row>
    <row r="1872" spans="1:9">
      <c r="A1872" s="256" t="s">
        <v>9910</v>
      </c>
      <c r="B1872" s="256" t="s">
        <v>9907</v>
      </c>
      <c r="C1872" s="256" t="s">
        <v>9908</v>
      </c>
      <c r="D1872" s="256" t="s">
        <v>8416</v>
      </c>
      <c r="E1872" s="433">
        <v>90091</v>
      </c>
      <c r="F1872" s="256" t="s">
        <v>9909</v>
      </c>
      <c r="G1872" s="256" t="s">
        <v>2761</v>
      </c>
      <c r="H1872" s="256" t="s">
        <v>2994</v>
      </c>
      <c r="I1872" s="256" t="s">
        <v>3820</v>
      </c>
    </row>
    <row r="1873" spans="1:9">
      <c r="A1873" s="256" t="s">
        <v>9911</v>
      </c>
      <c r="B1873" s="256" t="s">
        <v>9912</v>
      </c>
      <c r="C1873" s="256" t="s">
        <v>9913</v>
      </c>
      <c r="D1873" s="256" t="s">
        <v>9914</v>
      </c>
      <c r="E1873" s="433">
        <v>5334</v>
      </c>
      <c r="F1873" s="256" t="s">
        <v>9915</v>
      </c>
      <c r="G1873" s="256" t="s">
        <v>2732</v>
      </c>
      <c r="H1873" s="256" t="s">
        <v>2733</v>
      </c>
      <c r="I1873" s="256" t="s">
        <v>9916</v>
      </c>
    </row>
    <row r="1874" spans="1:9">
      <c r="A1874" s="256" t="s">
        <v>9917</v>
      </c>
      <c r="B1874" s="256" t="s">
        <v>9918</v>
      </c>
      <c r="C1874" s="256" t="s">
        <v>9919</v>
      </c>
      <c r="D1874" s="256" t="s">
        <v>3506</v>
      </c>
      <c r="E1874" s="433">
        <v>97101</v>
      </c>
      <c r="F1874" s="256" t="s">
        <v>9920</v>
      </c>
      <c r="G1874" s="256" t="s">
        <v>2761</v>
      </c>
      <c r="H1874" s="256" t="s">
        <v>2762</v>
      </c>
      <c r="I1874" s="256" t="s">
        <v>6207</v>
      </c>
    </row>
    <row r="1875" spans="1:9">
      <c r="A1875" s="256" t="s">
        <v>9921</v>
      </c>
      <c r="B1875" s="256" t="s">
        <v>9922</v>
      </c>
      <c r="C1875" s="256" t="s">
        <v>9923</v>
      </c>
      <c r="D1875" s="256" t="s">
        <v>3506</v>
      </c>
      <c r="E1875" s="433">
        <v>97101</v>
      </c>
      <c r="F1875" s="256" t="s">
        <v>9924</v>
      </c>
      <c r="G1875" s="256" t="s">
        <v>2732</v>
      </c>
      <c r="H1875" s="256" t="s">
        <v>2733</v>
      </c>
      <c r="I1875" s="256" t="s">
        <v>9925</v>
      </c>
    </row>
    <row r="1876" spans="1:9">
      <c r="A1876" s="256" t="s">
        <v>9926</v>
      </c>
      <c r="B1876" s="256" t="s">
        <v>9927</v>
      </c>
      <c r="C1876" s="256" t="s">
        <v>9928</v>
      </c>
      <c r="D1876" s="256" t="s">
        <v>5509</v>
      </c>
      <c r="E1876" s="433">
        <v>96301</v>
      </c>
      <c r="F1876" s="256" t="s">
        <v>9929</v>
      </c>
      <c r="G1876" s="256" t="s">
        <v>2761</v>
      </c>
      <c r="H1876" s="256" t="s">
        <v>2762</v>
      </c>
      <c r="I1876" s="256" t="s">
        <v>6921</v>
      </c>
    </row>
    <row r="1877" spans="1:9">
      <c r="A1877" s="256" t="s">
        <v>9930</v>
      </c>
      <c r="B1877" s="256" t="s">
        <v>9931</v>
      </c>
      <c r="C1877" s="256" t="s">
        <v>9932</v>
      </c>
      <c r="D1877" s="256" t="s">
        <v>9933</v>
      </c>
      <c r="E1877" s="433">
        <v>6732</v>
      </c>
      <c r="F1877" s="256" t="s">
        <v>9934</v>
      </c>
      <c r="G1877" s="256" t="s">
        <v>2732</v>
      </c>
      <c r="H1877" s="256" t="s">
        <v>2733</v>
      </c>
      <c r="I1877" s="256" t="s">
        <v>3299</v>
      </c>
    </row>
    <row r="1878" spans="1:9">
      <c r="A1878" s="256" t="s">
        <v>9935</v>
      </c>
      <c r="B1878" s="256" t="s">
        <v>9936</v>
      </c>
      <c r="C1878" s="256" t="s">
        <v>9937</v>
      </c>
      <c r="D1878" s="256" t="s">
        <v>3327</v>
      </c>
      <c r="E1878" s="433">
        <v>3401</v>
      </c>
      <c r="F1878" s="256" t="s">
        <v>9938</v>
      </c>
      <c r="G1878" s="256" t="s">
        <v>2732</v>
      </c>
      <c r="H1878" s="256" t="s">
        <v>2733</v>
      </c>
      <c r="I1878" s="256" t="s">
        <v>3383</v>
      </c>
    </row>
    <row r="1879" spans="1:9">
      <c r="A1879" s="256" t="s">
        <v>9939</v>
      </c>
      <c r="B1879" s="256" t="s">
        <v>9940</v>
      </c>
      <c r="C1879" s="256" t="s">
        <v>9941</v>
      </c>
      <c r="D1879" s="256" t="s">
        <v>9942</v>
      </c>
      <c r="E1879" s="433">
        <v>2712</v>
      </c>
      <c r="F1879" s="256" t="s">
        <v>9943</v>
      </c>
      <c r="G1879" s="256" t="s">
        <v>2936</v>
      </c>
      <c r="H1879" s="256" t="s">
        <v>2937</v>
      </c>
      <c r="I1879" s="256" t="s">
        <v>9944</v>
      </c>
    </row>
    <row r="1880" spans="1:9">
      <c r="A1880" s="256" t="s">
        <v>9945</v>
      </c>
      <c r="B1880" s="256" t="s">
        <v>9946</v>
      </c>
      <c r="C1880" s="256" t="s">
        <v>9947</v>
      </c>
      <c r="D1880" s="256" t="s">
        <v>9948</v>
      </c>
      <c r="E1880" s="433">
        <v>6767</v>
      </c>
      <c r="F1880" s="256" t="s">
        <v>9949</v>
      </c>
      <c r="G1880" s="256" t="s">
        <v>2732</v>
      </c>
      <c r="H1880" s="256" t="s">
        <v>2733</v>
      </c>
      <c r="I1880" s="256" t="s">
        <v>7575</v>
      </c>
    </row>
    <row r="1881" spans="1:9">
      <c r="A1881" s="256" t="s">
        <v>9950</v>
      </c>
      <c r="B1881" s="256" t="s">
        <v>9951</v>
      </c>
      <c r="C1881" s="256" t="s">
        <v>9952</v>
      </c>
      <c r="D1881" s="256" t="s">
        <v>9953</v>
      </c>
      <c r="E1881" s="433">
        <v>90632</v>
      </c>
      <c r="F1881" s="256" t="s">
        <v>1186</v>
      </c>
      <c r="G1881" s="256" t="s">
        <v>2761</v>
      </c>
      <c r="H1881" s="256" t="s">
        <v>2725</v>
      </c>
      <c r="I1881" s="256" t="s">
        <v>6354</v>
      </c>
    </row>
    <row r="1882" spans="1:9">
      <c r="A1882" s="256" t="s">
        <v>9954</v>
      </c>
      <c r="B1882" s="256" t="s">
        <v>9955</v>
      </c>
      <c r="C1882" s="256" t="s">
        <v>9956</v>
      </c>
      <c r="D1882" s="256" t="s">
        <v>9957</v>
      </c>
      <c r="E1882" s="433">
        <v>3821</v>
      </c>
      <c r="F1882" s="256" t="s">
        <v>9958</v>
      </c>
      <c r="G1882" s="256" t="s">
        <v>2724</v>
      </c>
      <c r="H1882" s="256" t="s">
        <v>2835</v>
      </c>
      <c r="I1882" s="256" t="s">
        <v>9959</v>
      </c>
    </row>
    <row r="1883" spans="1:9">
      <c r="A1883" s="256" t="s">
        <v>9960</v>
      </c>
      <c r="B1883" s="256" t="s">
        <v>9961</v>
      </c>
      <c r="C1883" s="256" t="s">
        <v>9962</v>
      </c>
      <c r="D1883" s="256" t="s">
        <v>9963</v>
      </c>
      <c r="E1883" s="433">
        <v>6782</v>
      </c>
      <c r="F1883" s="256" t="s">
        <v>9964</v>
      </c>
      <c r="G1883" s="256" t="s">
        <v>2724</v>
      </c>
      <c r="H1883" s="256" t="s">
        <v>2835</v>
      </c>
      <c r="I1883" s="256" t="s">
        <v>9965</v>
      </c>
    </row>
    <row r="1884" spans="1:9">
      <c r="A1884" s="256" t="s">
        <v>9966</v>
      </c>
      <c r="B1884" s="256" t="s">
        <v>9967</v>
      </c>
      <c r="C1884" s="256" t="s">
        <v>9968</v>
      </c>
      <c r="D1884" s="256" t="s">
        <v>9969</v>
      </c>
      <c r="E1884" s="433">
        <v>2354</v>
      </c>
      <c r="F1884" s="256" t="s">
        <v>9970</v>
      </c>
      <c r="G1884" s="256" t="s">
        <v>2794</v>
      </c>
      <c r="H1884" s="256" t="s">
        <v>2994</v>
      </c>
      <c r="I1884" s="256" t="s">
        <v>2973</v>
      </c>
    </row>
    <row r="1885" spans="1:9">
      <c r="A1885" s="256" t="s">
        <v>9971</v>
      </c>
      <c r="B1885" s="256" t="s">
        <v>9972</v>
      </c>
      <c r="C1885" s="256" t="s">
        <v>9973</v>
      </c>
      <c r="D1885" s="256" t="s">
        <v>9974</v>
      </c>
      <c r="E1885" s="433">
        <v>1313</v>
      </c>
      <c r="F1885" s="256" t="s">
        <v>9975</v>
      </c>
      <c r="G1885" s="256" t="s">
        <v>2724</v>
      </c>
      <c r="H1885" s="256" t="s">
        <v>2762</v>
      </c>
      <c r="I1885" s="256" t="s">
        <v>9976</v>
      </c>
    </row>
    <row r="1886" spans="1:9">
      <c r="A1886" s="256" t="s">
        <v>9977</v>
      </c>
      <c r="B1886" s="256" t="s">
        <v>9978</v>
      </c>
      <c r="C1886" s="256" t="s">
        <v>9979</v>
      </c>
      <c r="D1886" s="256" t="s">
        <v>2982</v>
      </c>
      <c r="E1886" s="433">
        <v>81102</v>
      </c>
      <c r="F1886" s="256" t="s">
        <v>9980</v>
      </c>
      <c r="G1886" s="256" t="s">
        <v>2732</v>
      </c>
      <c r="H1886" s="256" t="s">
        <v>2733</v>
      </c>
      <c r="I1886" s="256" t="s">
        <v>5117</v>
      </c>
    </row>
    <row r="1887" spans="1:9">
      <c r="A1887" s="256" t="s">
        <v>9981</v>
      </c>
      <c r="B1887" s="256" t="s">
        <v>9982</v>
      </c>
      <c r="C1887" s="256" t="s">
        <v>9983</v>
      </c>
      <c r="D1887" s="256" t="s">
        <v>6025</v>
      </c>
      <c r="E1887" s="433">
        <v>2051</v>
      </c>
      <c r="F1887" s="256" t="s">
        <v>6026</v>
      </c>
      <c r="G1887" s="256" t="s">
        <v>2732</v>
      </c>
      <c r="H1887" s="256" t="s">
        <v>2733</v>
      </c>
      <c r="I1887" s="256" t="s">
        <v>2916</v>
      </c>
    </row>
    <row r="1888" spans="1:9">
      <c r="A1888" s="256" t="s">
        <v>9984</v>
      </c>
      <c r="B1888" s="256" t="s">
        <v>9985</v>
      </c>
      <c r="C1888" s="256" t="s">
        <v>9986</v>
      </c>
      <c r="D1888" s="256" t="s">
        <v>6025</v>
      </c>
      <c r="E1888" s="433">
        <v>2051</v>
      </c>
      <c r="F1888" s="256" t="s">
        <v>6026</v>
      </c>
      <c r="G1888" s="256" t="s">
        <v>2732</v>
      </c>
      <c r="H1888" s="256" t="s">
        <v>2733</v>
      </c>
      <c r="I1888" s="256" t="s">
        <v>6451</v>
      </c>
    </row>
    <row r="1889" spans="1:9">
      <c r="A1889" s="256" t="s">
        <v>9987</v>
      </c>
      <c r="B1889" s="256" t="s">
        <v>9988</v>
      </c>
      <c r="C1889" s="256" t="s">
        <v>9989</v>
      </c>
      <c r="D1889" s="256" t="s">
        <v>6025</v>
      </c>
      <c r="E1889" s="433">
        <v>2051</v>
      </c>
      <c r="F1889" s="256" t="s">
        <v>6026</v>
      </c>
      <c r="G1889" s="256" t="s">
        <v>2732</v>
      </c>
      <c r="H1889" s="256" t="s">
        <v>2733</v>
      </c>
      <c r="I1889" s="256" t="s">
        <v>6451</v>
      </c>
    </row>
    <row r="1890" spans="1:9">
      <c r="A1890" s="256" t="s">
        <v>9990</v>
      </c>
      <c r="B1890" s="256" t="s">
        <v>9991</v>
      </c>
      <c r="C1890" s="256" t="s">
        <v>9992</v>
      </c>
      <c r="D1890" s="256" t="s">
        <v>9993</v>
      </c>
      <c r="E1890" s="433">
        <v>96701</v>
      </c>
      <c r="F1890" s="256" t="s">
        <v>9994</v>
      </c>
      <c r="G1890" s="256" t="s">
        <v>2732</v>
      </c>
      <c r="H1890" s="256" t="s">
        <v>2733</v>
      </c>
      <c r="I1890" s="256" t="s">
        <v>9995</v>
      </c>
    </row>
    <row r="1891" spans="1:9">
      <c r="A1891" s="256" t="s">
        <v>9996</v>
      </c>
      <c r="B1891" s="256" t="s">
        <v>9997</v>
      </c>
      <c r="C1891" s="256" t="s">
        <v>9998</v>
      </c>
      <c r="D1891" s="256" t="s">
        <v>9999</v>
      </c>
      <c r="E1891" s="433">
        <v>8641</v>
      </c>
      <c r="F1891" s="256" t="s">
        <v>10000</v>
      </c>
      <c r="G1891" s="256" t="s">
        <v>2732</v>
      </c>
      <c r="H1891" s="256" t="s">
        <v>2733</v>
      </c>
      <c r="I1891" s="256" t="s">
        <v>5846</v>
      </c>
    </row>
    <row r="1892" spans="1:9">
      <c r="A1892" s="256" t="s">
        <v>10001</v>
      </c>
      <c r="B1892" s="256" t="s">
        <v>10002</v>
      </c>
      <c r="C1892" s="256" t="s">
        <v>10003</v>
      </c>
      <c r="D1892" s="256" t="s">
        <v>2301</v>
      </c>
      <c r="E1892" s="433">
        <v>98401</v>
      </c>
      <c r="F1892" s="256" t="s">
        <v>10004</v>
      </c>
      <c r="G1892" s="256" t="s">
        <v>2732</v>
      </c>
      <c r="H1892" s="256" t="s">
        <v>2733</v>
      </c>
      <c r="I1892" s="256" t="s">
        <v>4527</v>
      </c>
    </row>
    <row r="1893" spans="1:9">
      <c r="A1893" s="256" t="s">
        <v>10005</v>
      </c>
      <c r="B1893" s="256" t="s">
        <v>10006</v>
      </c>
      <c r="C1893" s="256" t="s">
        <v>10007</v>
      </c>
      <c r="D1893" s="256" t="s">
        <v>4555</v>
      </c>
      <c r="E1893" s="433">
        <v>8701</v>
      </c>
      <c r="F1893" s="256" t="s">
        <v>10008</v>
      </c>
      <c r="G1893" s="256" t="s">
        <v>2732</v>
      </c>
      <c r="H1893" s="256" t="s">
        <v>2733</v>
      </c>
      <c r="I1893" s="256" t="s">
        <v>3484</v>
      </c>
    </row>
    <row r="1894" spans="1:9">
      <c r="A1894" s="256" t="s">
        <v>10009</v>
      </c>
      <c r="B1894" s="256" t="s">
        <v>10010</v>
      </c>
      <c r="C1894" s="256" t="s">
        <v>10011</v>
      </c>
      <c r="D1894" s="256" t="s">
        <v>10012</v>
      </c>
      <c r="E1894" s="433">
        <v>95171</v>
      </c>
      <c r="F1894" s="256" t="s">
        <v>2282</v>
      </c>
      <c r="G1894" s="256" t="s">
        <v>2724</v>
      </c>
      <c r="H1894" s="256" t="s">
        <v>2835</v>
      </c>
      <c r="I1894" s="256" t="s">
        <v>10013</v>
      </c>
    </row>
    <row r="1895" spans="1:9">
      <c r="A1895" s="256" t="s">
        <v>10014</v>
      </c>
      <c r="B1895" s="256" t="s">
        <v>10015</v>
      </c>
      <c r="C1895" s="256" t="s">
        <v>10016</v>
      </c>
      <c r="D1895" s="256" t="s">
        <v>10017</v>
      </c>
      <c r="E1895" s="433">
        <v>2313</v>
      </c>
      <c r="F1895" s="256" t="s">
        <v>10018</v>
      </c>
      <c r="G1895" s="256" t="s">
        <v>2936</v>
      </c>
      <c r="H1895" s="256" t="s">
        <v>2937</v>
      </c>
      <c r="I1895" s="256" t="s">
        <v>10019</v>
      </c>
    </row>
    <row r="1896" spans="1:9">
      <c r="A1896" s="256" t="s">
        <v>10020</v>
      </c>
      <c r="B1896" s="256" t="s">
        <v>10021</v>
      </c>
      <c r="C1896" s="256" t="s">
        <v>10022</v>
      </c>
      <c r="D1896" s="256" t="s">
        <v>10023</v>
      </c>
      <c r="E1896" s="433">
        <v>8637</v>
      </c>
      <c r="F1896" s="256" t="s">
        <v>556</v>
      </c>
      <c r="G1896" s="256" t="s">
        <v>2724</v>
      </c>
      <c r="H1896" s="256" t="s">
        <v>2835</v>
      </c>
      <c r="I1896" s="256" t="s">
        <v>10024</v>
      </c>
    </row>
    <row r="1897" spans="1:9">
      <c r="A1897" s="256" t="s">
        <v>10025</v>
      </c>
      <c r="B1897" s="256" t="s">
        <v>10026</v>
      </c>
      <c r="C1897" s="256" t="s">
        <v>10027</v>
      </c>
      <c r="D1897" s="256" t="s">
        <v>3400</v>
      </c>
      <c r="E1897" s="433">
        <v>1704</v>
      </c>
      <c r="F1897" s="256" t="s">
        <v>10028</v>
      </c>
      <c r="G1897" s="256" t="s">
        <v>2824</v>
      </c>
      <c r="H1897" s="256" t="s">
        <v>2725</v>
      </c>
      <c r="I1897" s="256" t="s">
        <v>3310</v>
      </c>
    </row>
    <row r="1898" spans="1:9">
      <c r="A1898" s="256" t="s">
        <v>10029</v>
      </c>
      <c r="B1898" s="256" t="s">
        <v>10030</v>
      </c>
      <c r="C1898" s="256" t="s">
        <v>10031</v>
      </c>
      <c r="D1898" s="256" t="s">
        <v>99</v>
      </c>
      <c r="E1898" s="433">
        <v>94905</v>
      </c>
      <c r="F1898" s="256" t="s">
        <v>10032</v>
      </c>
      <c r="G1898" s="256" t="s">
        <v>2761</v>
      </c>
      <c r="H1898" s="256" t="s">
        <v>2812</v>
      </c>
      <c r="I1898" s="256" t="s">
        <v>4674</v>
      </c>
    </row>
    <row r="1899" spans="1:9">
      <c r="A1899" s="256" t="s">
        <v>10033</v>
      </c>
      <c r="B1899" s="256" t="s">
        <v>10034</v>
      </c>
      <c r="C1899" s="256" t="s">
        <v>10035</v>
      </c>
      <c r="D1899" s="256" t="s">
        <v>4162</v>
      </c>
      <c r="E1899" s="433">
        <v>5001</v>
      </c>
      <c r="F1899" s="256" t="s">
        <v>10036</v>
      </c>
      <c r="G1899" s="256" t="s">
        <v>2936</v>
      </c>
      <c r="H1899" s="256" t="s">
        <v>2937</v>
      </c>
      <c r="I1899" s="256" t="s">
        <v>10037</v>
      </c>
    </row>
    <row r="1900" spans="1:9">
      <c r="A1900" s="256" t="s">
        <v>10038</v>
      </c>
      <c r="B1900" s="256" t="s">
        <v>10039</v>
      </c>
      <c r="C1900" s="256" t="s">
        <v>10040</v>
      </c>
      <c r="D1900" s="256" t="s">
        <v>5732</v>
      </c>
      <c r="E1900" s="433">
        <v>92584</v>
      </c>
      <c r="F1900" s="256" t="s">
        <v>2081</v>
      </c>
      <c r="G1900" s="256" t="s">
        <v>2732</v>
      </c>
      <c r="H1900" s="256" t="s">
        <v>2733</v>
      </c>
      <c r="I1900" s="256" t="s">
        <v>10041</v>
      </c>
    </row>
    <row r="1901" spans="1:9">
      <c r="A1901" s="256" t="s">
        <v>10042</v>
      </c>
      <c r="B1901" s="256" t="s">
        <v>10039</v>
      </c>
      <c r="C1901" s="256" t="s">
        <v>10040</v>
      </c>
      <c r="D1901" s="256" t="s">
        <v>5732</v>
      </c>
      <c r="E1901" s="433">
        <v>92584</v>
      </c>
      <c r="F1901" s="256" t="s">
        <v>2081</v>
      </c>
      <c r="G1901" s="256" t="s">
        <v>2780</v>
      </c>
      <c r="H1901" s="256" t="s">
        <v>2781</v>
      </c>
      <c r="I1901" s="256" t="s">
        <v>10043</v>
      </c>
    </row>
    <row r="1902" spans="1:9">
      <c r="A1902" s="256" t="s">
        <v>10044</v>
      </c>
      <c r="B1902" s="256" t="s">
        <v>10045</v>
      </c>
      <c r="C1902" s="256" t="s">
        <v>10046</v>
      </c>
      <c r="D1902" s="256" t="s">
        <v>10047</v>
      </c>
      <c r="E1902" s="433">
        <v>8212</v>
      </c>
      <c r="F1902" s="256" t="s">
        <v>10048</v>
      </c>
      <c r="G1902" s="256" t="s">
        <v>2936</v>
      </c>
      <c r="H1902" s="256" t="s">
        <v>2937</v>
      </c>
      <c r="I1902" s="256" t="s">
        <v>4156</v>
      </c>
    </row>
    <row r="1903" spans="1:9">
      <c r="A1903" s="256" t="s">
        <v>10049</v>
      </c>
      <c r="B1903" s="256" t="s">
        <v>10050</v>
      </c>
      <c r="C1903" s="256" t="s">
        <v>10051</v>
      </c>
      <c r="D1903" s="256" t="s">
        <v>98</v>
      </c>
      <c r="E1903" s="433">
        <v>8005</v>
      </c>
      <c r="F1903" s="256" t="s">
        <v>10052</v>
      </c>
      <c r="G1903" s="256" t="s">
        <v>2824</v>
      </c>
      <c r="H1903" s="256" t="s">
        <v>2994</v>
      </c>
      <c r="I1903" s="256" t="s">
        <v>4016</v>
      </c>
    </row>
    <row r="1904" spans="1:9">
      <c r="A1904" s="256" t="s">
        <v>10053</v>
      </c>
      <c r="B1904" s="256" t="s">
        <v>10050</v>
      </c>
      <c r="C1904" s="256" t="s">
        <v>10051</v>
      </c>
      <c r="D1904" s="256" t="s">
        <v>98</v>
      </c>
      <c r="E1904" s="433">
        <v>8005</v>
      </c>
      <c r="F1904" s="256" t="s">
        <v>10052</v>
      </c>
      <c r="G1904" s="256" t="s">
        <v>2824</v>
      </c>
      <c r="H1904" s="256" t="s">
        <v>2725</v>
      </c>
      <c r="I1904" s="256" t="s">
        <v>4016</v>
      </c>
    </row>
    <row r="1905" spans="1:9">
      <c r="A1905" s="256" t="s">
        <v>10054</v>
      </c>
      <c r="C1905" s="256" t="s">
        <v>10055</v>
      </c>
      <c r="D1905" s="256" t="s">
        <v>10056</v>
      </c>
      <c r="E1905" s="433">
        <v>9431</v>
      </c>
      <c r="F1905" s="256" t="s">
        <v>804</v>
      </c>
      <c r="G1905" s="256" t="s">
        <v>2732</v>
      </c>
      <c r="H1905" s="256" t="s">
        <v>2733</v>
      </c>
      <c r="I1905" s="256" t="s">
        <v>10057</v>
      </c>
    </row>
    <row r="1906" spans="1:9">
      <c r="A1906" s="256" t="s">
        <v>10058</v>
      </c>
      <c r="C1906" s="256" t="s">
        <v>10059</v>
      </c>
      <c r="D1906" s="256" t="s">
        <v>10056</v>
      </c>
      <c r="E1906" s="433">
        <v>9431</v>
      </c>
      <c r="F1906" s="256" t="s">
        <v>804</v>
      </c>
      <c r="G1906" s="256" t="s">
        <v>2732</v>
      </c>
      <c r="H1906" s="256" t="s">
        <v>2733</v>
      </c>
      <c r="I1906" s="256" t="s">
        <v>10057</v>
      </c>
    </row>
    <row r="1907" spans="1:9">
      <c r="A1907" s="256" t="s">
        <v>10060</v>
      </c>
      <c r="B1907" s="256" t="s">
        <v>10061</v>
      </c>
      <c r="C1907" s="256" t="s">
        <v>10062</v>
      </c>
      <c r="D1907" s="256" t="s">
        <v>100</v>
      </c>
      <c r="E1907" s="433">
        <v>3601</v>
      </c>
      <c r="F1907" s="256" t="s">
        <v>10063</v>
      </c>
      <c r="G1907" s="256" t="s">
        <v>2936</v>
      </c>
      <c r="H1907" s="256" t="s">
        <v>2937</v>
      </c>
      <c r="I1907" s="256" t="s">
        <v>10064</v>
      </c>
    </row>
    <row r="1908" spans="1:9">
      <c r="A1908" s="256" t="s">
        <v>10065</v>
      </c>
      <c r="B1908" s="256" t="s">
        <v>10066</v>
      </c>
      <c r="C1908" s="256" t="s">
        <v>10067</v>
      </c>
      <c r="D1908" s="256" t="s">
        <v>3488</v>
      </c>
      <c r="E1908" s="433">
        <v>90851</v>
      </c>
      <c r="F1908" s="256" t="s">
        <v>5673</v>
      </c>
      <c r="G1908" s="256" t="s">
        <v>2794</v>
      </c>
      <c r="H1908" s="256" t="s">
        <v>2725</v>
      </c>
      <c r="I1908" s="256" t="s">
        <v>2973</v>
      </c>
    </row>
    <row r="1909" spans="1:9">
      <c r="A1909" s="256" t="s">
        <v>10068</v>
      </c>
      <c r="B1909" s="256" t="s">
        <v>10069</v>
      </c>
      <c r="C1909" s="256" t="s">
        <v>10070</v>
      </c>
      <c r="D1909" s="256" t="s">
        <v>99</v>
      </c>
      <c r="E1909" s="433">
        <v>94901</v>
      </c>
      <c r="F1909" s="256" t="s">
        <v>10071</v>
      </c>
      <c r="G1909" s="256" t="s">
        <v>2732</v>
      </c>
      <c r="H1909" s="256" t="s">
        <v>2733</v>
      </c>
      <c r="I1909" s="256" t="s">
        <v>10072</v>
      </c>
    </row>
    <row r="1910" spans="1:9">
      <c r="A1910" s="256" t="s">
        <v>10073</v>
      </c>
      <c r="B1910" s="256" t="s">
        <v>10074</v>
      </c>
      <c r="C1910" s="256" t="s">
        <v>10075</v>
      </c>
      <c r="D1910" s="256" t="s">
        <v>3046</v>
      </c>
      <c r="E1910" s="433">
        <v>95301</v>
      </c>
      <c r="F1910" s="256" t="s">
        <v>10076</v>
      </c>
      <c r="G1910" s="256" t="s">
        <v>2732</v>
      </c>
      <c r="H1910" s="256" t="s">
        <v>2733</v>
      </c>
      <c r="I1910" s="256" t="s">
        <v>3048</v>
      </c>
    </row>
    <row r="1911" spans="1:9">
      <c r="A1911" s="256" t="s">
        <v>10077</v>
      </c>
      <c r="B1911" s="256" t="s">
        <v>10074</v>
      </c>
      <c r="C1911" s="256" t="s">
        <v>10075</v>
      </c>
      <c r="D1911" s="256" t="s">
        <v>3046</v>
      </c>
      <c r="E1911" s="433">
        <v>95301</v>
      </c>
      <c r="F1911" s="256" t="s">
        <v>10076</v>
      </c>
      <c r="G1911" s="256" t="s">
        <v>2780</v>
      </c>
      <c r="H1911" s="256" t="s">
        <v>2781</v>
      </c>
      <c r="I1911" s="256" t="s">
        <v>3050</v>
      </c>
    </row>
    <row r="1912" spans="1:9">
      <c r="A1912" s="256" t="s">
        <v>10078</v>
      </c>
      <c r="B1912" s="256" t="s">
        <v>10079</v>
      </c>
      <c r="C1912" s="256" t="s">
        <v>10080</v>
      </c>
      <c r="D1912" s="256" t="s">
        <v>10081</v>
      </c>
      <c r="E1912" s="433">
        <v>81109</v>
      </c>
      <c r="F1912" s="256" t="s">
        <v>10082</v>
      </c>
      <c r="G1912" s="256" t="s">
        <v>2732</v>
      </c>
      <c r="H1912" s="256" t="s">
        <v>2733</v>
      </c>
      <c r="I1912" s="256" t="s">
        <v>7953</v>
      </c>
    </row>
    <row r="1913" spans="1:9">
      <c r="A1913" s="256" t="s">
        <v>10083</v>
      </c>
      <c r="B1913" s="256" t="s">
        <v>10084</v>
      </c>
      <c r="C1913" s="256" t="s">
        <v>10085</v>
      </c>
      <c r="D1913" s="256" t="s">
        <v>4035</v>
      </c>
      <c r="E1913" s="433">
        <v>8204</v>
      </c>
      <c r="F1913" s="256" t="s">
        <v>4036</v>
      </c>
      <c r="G1913" s="256" t="s">
        <v>2732</v>
      </c>
      <c r="H1913" s="256" t="s">
        <v>2733</v>
      </c>
      <c r="I1913" s="256" t="s">
        <v>4037</v>
      </c>
    </row>
    <row r="1914" spans="1:9">
      <c r="A1914" s="256" t="s">
        <v>10086</v>
      </c>
      <c r="B1914" s="256" t="s">
        <v>10087</v>
      </c>
      <c r="C1914" s="256" t="s">
        <v>10088</v>
      </c>
      <c r="D1914" s="256" t="s">
        <v>96</v>
      </c>
      <c r="E1914" s="433">
        <v>91799</v>
      </c>
      <c r="F1914" s="256" t="s">
        <v>10089</v>
      </c>
      <c r="G1914" s="256" t="s">
        <v>2732</v>
      </c>
      <c r="H1914" s="256" t="s">
        <v>2733</v>
      </c>
      <c r="I1914" s="256" t="s">
        <v>10090</v>
      </c>
    </row>
    <row r="1915" spans="1:9">
      <c r="A1915" s="256" t="s">
        <v>10091</v>
      </c>
      <c r="B1915" s="256" t="s">
        <v>10087</v>
      </c>
      <c r="C1915" s="256" t="s">
        <v>10088</v>
      </c>
      <c r="D1915" s="256" t="s">
        <v>96</v>
      </c>
      <c r="E1915" s="433">
        <v>91799</v>
      </c>
      <c r="F1915" s="256" t="s">
        <v>10089</v>
      </c>
      <c r="G1915" s="256" t="s">
        <v>2780</v>
      </c>
      <c r="H1915" s="256" t="s">
        <v>2781</v>
      </c>
      <c r="I1915" s="256" t="s">
        <v>4973</v>
      </c>
    </row>
    <row r="1916" spans="1:9">
      <c r="A1916" s="256" t="s">
        <v>10092</v>
      </c>
      <c r="B1916" s="256" t="s">
        <v>10087</v>
      </c>
      <c r="C1916" s="256" t="s">
        <v>10088</v>
      </c>
      <c r="D1916" s="256" t="s">
        <v>96</v>
      </c>
      <c r="E1916" s="433">
        <v>91799</v>
      </c>
      <c r="F1916" s="256" t="s">
        <v>10089</v>
      </c>
      <c r="G1916" s="256" t="s">
        <v>2732</v>
      </c>
      <c r="H1916" s="256" t="s">
        <v>3196</v>
      </c>
      <c r="I1916" s="256" t="s">
        <v>4973</v>
      </c>
    </row>
    <row r="1917" spans="1:9">
      <c r="A1917" s="256" t="s">
        <v>10093</v>
      </c>
      <c r="B1917" s="256" t="s">
        <v>10094</v>
      </c>
      <c r="C1917" s="256" t="s">
        <v>10095</v>
      </c>
      <c r="D1917" s="256" t="s">
        <v>2982</v>
      </c>
      <c r="E1917" s="433">
        <v>81108</v>
      </c>
      <c r="F1917" s="256" t="s">
        <v>3483</v>
      </c>
      <c r="G1917" s="256" t="s">
        <v>2732</v>
      </c>
      <c r="H1917" s="256" t="s">
        <v>2733</v>
      </c>
      <c r="I1917" s="256" t="s">
        <v>8649</v>
      </c>
    </row>
    <row r="1918" spans="1:9">
      <c r="A1918" s="256" t="s">
        <v>10096</v>
      </c>
      <c r="B1918" s="256" t="s">
        <v>10097</v>
      </c>
      <c r="C1918" s="256" t="s">
        <v>10098</v>
      </c>
      <c r="D1918" s="256" t="s">
        <v>1213</v>
      </c>
      <c r="E1918" s="433">
        <v>5311</v>
      </c>
      <c r="F1918" s="256" t="s">
        <v>10099</v>
      </c>
      <c r="G1918" s="256" t="s">
        <v>2724</v>
      </c>
      <c r="H1918" s="256" t="s">
        <v>2835</v>
      </c>
      <c r="I1918" s="256" t="s">
        <v>10100</v>
      </c>
    </row>
    <row r="1919" spans="1:9">
      <c r="A1919" s="256" t="s">
        <v>10101</v>
      </c>
      <c r="B1919" s="256" t="s">
        <v>10102</v>
      </c>
      <c r="C1919" s="256" t="s">
        <v>10103</v>
      </c>
      <c r="D1919" s="256" t="s">
        <v>559</v>
      </c>
      <c r="E1919" s="433">
        <v>95806</v>
      </c>
      <c r="F1919" s="256" t="s">
        <v>10104</v>
      </c>
      <c r="G1919" s="256" t="s">
        <v>2724</v>
      </c>
      <c r="H1919" s="256" t="s">
        <v>2835</v>
      </c>
      <c r="I1919" s="256" t="s">
        <v>6111</v>
      </c>
    </row>
    <row r="1920" spans="1:9">
      <c r="A1920" s="256" t="s">
        <v>10105</v>
      </c>
      <c r="B1920" s="256" t="s">
        <v>10106</v>
      </c>
      <c r="C1920" s="256" t="s">
        <v>10107</v>
      </c>
      <c r="D1920" s="256" t="s">
        <v>10108</v>
      </c>
      <c r="E1920" s="433">
        <v>92585</v>
      </c>
      <c r="F1920" s="256" t="s">
        <v>2081</v>
      </c>
      <c r="G1920" s="256" t="s">
        <v>2724</v>
      </c>
      <c r="H1920" s="256" t="s">
        <v>2835</v>
      </c>
      <c r="I1920" s="256" t="s">
        <v>10109</v>
      </c>
    </row>
    <row r="1921" spans="1:9">
      <c r="A1921" s="256" t="s">
        <v>10110</v>
      </c>
      <c r="B1921" s="256" t="s">
        <v>10111</v>
      </c>
      <c r="C1921" s="256" t="s">
        <v>10112</v>
      </c>
      <c r="D1921" s="256" t="s">
        <v>4130</v>
      </c>
      <c r="E1921" s="433">
        <v>2801</v>
      </c>
      <c r="F1921" s="256" t="s">
        <v>10113</v>
      </c>
      <c r="G1921" s="256" t="s">
        <v>2936</v>
      </c>
      <c r="H1921" s="256" t="s">
        <v>2937</v>
      </c>
      <c r="I1921" s="256" t="s">
        <v>10114</v>
      </c>
    </row>
    <row r="1922" spans="1:9">
      <c r="A1922" s="256" t="s">
        <v>10115</v>
      </c>
      <c r="B1922" s="256" t="s">
        <v>10116</v>
      </c>
      <c r="C1922" s="256" t="s">
        <v>10117</v>
      </c>
      <c r="D1922" s="256" t="s">
        <v>96</v>
      </c>
      <c r="E1922" s="433">
        <v>91701</v>
      </c>
      <c r="F1922" s="256" t="s">
        <v>10118</v>
      </c>
      <c r="G1922" s="256" t="s">
        <v>2724</v>
      </c>
      <c r="H1922" s="256" t="s">
        <v>2835</v>
      </c>
      <c r="I1922" s="256" t="s">
        <v>6081</v>
      </c>
    </row>
    <row r="1923" spans="1:9">
      <c r="A1923" s="256" t="s">
        <v>10119</v>
      </c>
      <c r="B1923" s="256" t="s">
        <v>10120</v>
      </c>
      <c r="C1923" s="256" t="s">
        <v>10121</v>
      </c>
      <c r="D1923" s="256" t="s">
        <v>99</v>
      </c>
      <c r="E1923" s="433">
        <v>94905</v>
      </c>
      <c r="F1923" s="256" t="s">
        <v>9847</v>
      </c>
      <c r="G1923" s="256" t="s">
        <v>2732</v>
      </c>
      <c r="H1923" s="256" t="s">
        <v>2733</v>
      </c>
      <c r="I1923" s="256" t="s">
        <v>10122</v>
      </c>
    </row>
    <row r="1924" spans="1:9">
      <c r="A1924" s="256" t="s">
        <v>10123</v>
      </c>
      <c r="B1924" s="256" t="s">
        <v>10124</v>
      </c>
      <c r="C1924" s="256" t="s">
        <v>10125</v>
      </c>
      <c r="D1924" s="256" t="s">
        <v>10126</v>
      </c>
      <c r="E1924" s="433">
        <v>98531</v>
      </c>
      <c r="F1924" s="256" t="s">
        <v>10127</v>
      </c>
      <c r="G1924" s="256" t="s">
        <v>2936</v>
      </c>
      <c r="H1924" s="256" t="s">
        <v>2937</v>
      </c>
      <c r="I1924" s="256" t="s">
        <v>10128</v>
      </c>
    </row>
    <row r="1925" spans="1:9">
      <c r="A1925" s="256" t="s">
        <v>10129</v>
      </c>
      <c r="C1925" s="256" t="s">
        <v>10130</v>
      </c>
      <c r="D1925" s="256" t="s">
        <v>10131</v>
      </c>
      <c r="E1925" s="256" t="s">
        <v>10132</v>
      </c>
      <c r="F1925" s="256" t="s">
        <v>10133</v>
      </c>
      <c r="G1925" s="256" t="s">
        <v>2936</v>
      </c>
      <c r="H1925" s="256" t="s">
        <v>2937</v>
      </c>
      <c r="I1925" s="256" t="s">
        <v>3245</v>
      </c>
    </row>
    <row r="1926" spans="1:9">
      <c r="A1926" s="256" t="s">
        <v>10134</v>
      </c>
      <c r="B1926" s="256" t="s">
        <v>10135</v>
      </c>
      <c r="C1926" s="256" t="s">
        <v>10136</v>
      </c>
      <c r="D1926" s="256" t="s">
        <v>10137</v>
      </c>
      <c r="E1926" s="433">
        <v>2742</v>
      </c>
      <c r="F1926" s="256" t="s">
        <v>10138</v>
      </c>
      <c r="G1926" s="256" t="s">
        <v>2732</v>
      </c>
      <c r="H1926" s="256" t="s">
        <v>3196</v>
      </c>
      <c r="I1926" s="256" t="s">
        <v>10139</v>
      </c>
    </row>
    <row r="1927" spans="1:9">
      <c r="A1927" s="256" t="s">
        <v>10140</v>
      </c>
      <c r="B1927" s="256" t="s">
        <v>10135</v>
      </c>
      <c r="C1927" s="256" t="s">
        <v>10136</v>
      </c>
      <c r="D1927" s="256" t="s">
        <v>10137</v>
      </c>
      <c r="E1927" s="433">
        <v>2742</v>
      </c>
      <c r="F1927" s="256" t="s">
        <v>10138</v>
      </c>
      <c r="G1927" s="256" t="s">
        <v>2732</v>
      </c>
      <c r="H1927" s="256" t="s">
        <v>2733</v>
      </c>
      <c r="I1927" s="256" t="s">
        <v>10139</v>
      </c>
    </row>
    <row r="1928" spans="1:9">
      <c r="A1928" s="256" t="s">
        <v>10141</v>
      </c>
      <c r="B1928" s="256" t="s">
        <v>10142</v>
      </c>
      <c r="C1928" s="256" t="s">
        <v>10143</v>
      </c>
      <c r="D1928" s="256" t="s">
        <v>8856</v>
      </c>
      <c r="E1928" s="433">
        <v>2963</v>
      </c>
      <c r="F1928" s="256" t="s">
        <v>10144</v>
      </c>
      <c r="G1928" s="256" t="s">
        <v>2936</v>
      </c>
      <c r="H1928" s="256" t="s">
        <v>2937</v>
      </c>
      <c r="I1928" s="256" t="s">
        <v>3426</v>
      </c>
    </row>
    <row r="1929" spans="1:9">
      <c r="A1929" s="256" t="s">
        <v>10145</v>
      </c>
      <c r="B1929" s="256" t="s">
        <v>10146</v>
      </c>
      <c r="C1929" s="256" t="s">
        <v>10147</v>
      </c>
      <c r="D1929" s="256" t="s">
        <v>95</v>
      </c>
      <c r="E1929" s="433">
        <v>92101</v>
      </c>
      <c r="F1929" s="256" t="s">
        <v>10148</v>
      </c>
      <c r="G1929" s="256" t="s">
        <v>2724</v>
      </c>
      <c r="H1929" s="256" t="s">
        <v>2725</v>
      </c>
      <c r="I1929" s="256" t="s">
        <v>10149</v>
      </c>
    </row>
    <row r="1930" spans="1:9">
      <c r="A1930" s="256" t="s">
        <v>10150</v>
      </c>
      <c r="B1930" s="256" t="s">
        <v>10146</v>
      </c>
      <c r="C1930" s="256" t="s">
        <v>10147</v>
      </c>
      <c r="D1930" s="256" t="s">
        <v>95</v>
      </c>
      <c r="E1930" s="433">
        <v>92101</v>
      </c>
      <c r="F1930" s="256" t="s">
        <v>10148</v>
      </c>
      <c r="G1930" s="256" t="s">
        <v>2761</v>
      </c>
      <c r="H1930" s="256" t="s">
        <v>2725</v>
      </c>
      <c r="I1930" s="256" t="s">
        <v>10149</v>
      </c>
    </row>
    <row r="1931" spans="1:9">
      <c r="A1931" s="256" t="s">
        <v>10151</v>
      </c>
      <c r="B1931" s="256" t="s">
        <v>10152</v>
      </c>
      <c r="C1931" s="256" t="s">
        <v>10153</v>
      </c>
      <c r="D1931" s="256" t="s">
        <v>7834</v>
      </c>
      <c r="E1931" s="433">
        <v>2945</v>
      </c>
      <c r="F1931" s="256" t="s">
        <v>10154</v>
      </c>
      <c r="G1931" s="256" t="s">
        <v>2732</v>
      </c>
      <c r="H1931" s="256" t="s">
        <v>2733</v>
      </c>
      <c r="I1931" s="256" t="s">
        <v>7177</v>
      </c>
    </row>
    <row r="1932" spans="1:9">
      <c r="A1932" s="256" t="s">
        <v>10155</v>
      </c>
      <c r="B1932" s="256" t="s">
        <v>10156</v>
      </c>
      <c r="C1932" s="256" t="s">
        <v>10157</v>
      </c>
      <c r="D1932" s="256" t="s">
        <v>5816</v>
      </c>
      <c r="E1932" s="433">
        <v>97251</v>
      </c>
      <c r="F1932" s="256" t="s">
        <v>10158</v>
      </c>
      <c r="G1932" s="256" t="s">
        <v>2732</v>
      </c>
      <c r="H1932" s="256" t="s">
        <v>2733</v>
      </c>
      <c r="I1932" s="256" t="s">
        <v>2962</v>
      </c>
    </row>
    <row r="1933" spans="1:9">
      <c r="A1933" s="256" t="s">
        <v>10159</v>
      </c>
      <c r="B1933" s="256" t="s">
        <v>10160</v>
      </c>
      <c r="C1933" s="256" t="s">
        <v>10161</v>
      </c>
      <c r="D1933" s="256" t="s">
        <v>10162</v>
      </c>
      <c r="E1933" s="433">
        <v>1822</v>
      </c>
      <c r="F1933" s="256" t="s">
        <v>384</v>
      </c>
      <c r="G1933" s="256" t="s">
        <v>2724</v>
      </c>
      <c r="H1933" s="256" t="s">
        <v>2835</v>
      </c>
      <c r="I1933" s="256" t="s">
        <v>6234</v>
      </c>
    </row>
    <row r="1934" spans="1:9">
      <c r="A1934" s="256" t="s">
        <v>10163</v>
      </c>
      <c r="B1934" s="256" t="s">
        <v>10164</v>
      </c>
      <c r="C1934" s="256" t="s">
        <v>10165</v>
      </c>
      <c r="D1934" s="256" t="s">
        <v>2754</v>
      </c>
      <c r="E1934" s="433">
        <v>2601</v>
      </c>
      <c r="F1934" s="256" t="s">
        <v>10166</v>
      </c>
      <c r="G1934" s="256" t="s">
        <v>2732</v>
      </c>
      <c r="H1934" s="256" t="s">
        <v>2733</v>
      </c>
      <c r="I1934" s="256" t="s">
        <v>10167</v>
      </c>
    </row>
    <row r="1935" spans="1:9">
      <c r="A1935" s="256" t="s">
        <v>10168</v>
      </c>
      <c r="B1935" s="256" t="s">
        <v>10169</v>
      </c>
      <c r="C1935" s="256" t="s">
        <v>10170</v>
      </c>
      <c r="D1935" s="256" t="s">
        <v>10171</v>
      </c>
      <c r="E1935" s="433">
        <v>9101</v>
      </c>
      <c r="F1935" s="256" t="s">
        <v>10172</v>
      </c>
      <c r="G1935" s="256" t="s">
        <v>2732</v>
      </c>
      <c r="H1935" s="256" t="s">
        <v>2733</v>
      </c>
      <c r="I1935" s="256" t="s">
        <v>7097</v>
      </c>
    </row>
    <row r="1936" spans="1:9">
      <c r="A1936" s="256" t="s">
        <v>10173</v>
      </c>
      <c r="B1936" s="256" t="s">
        <v>10174</v>
      </c>
      <c r="C1936" s="256" t="s">
        <v>10175</v>
      </c>
      <c r="D1936" s="256" t="s">
        <v>10176</v>
      </c>
      <c r="E1936" s="433">
        <v>4481</v>
      </c>
      <c r="F1936" s="256" t="s">
        <v>670</v>
      </c>
      <c r="G1936" s="256" t="s">
        <v>2794</v>
      </c>
      <c r="H1936" s="256" t="s">
        <v>2725</v>
      </c>
      <c r="I1936" s="256" t="s">
        <v>2995</v>
      </c>
    </row>
    <row r="1937" spans="1:9">
      <c r="A1937" s="256" t="s">
        <v>10177</v>
      </c>
      <c r="B1937" s="256" t="s">
        <v>10178</v>
      </c>
      <c r="C1937" s="256" t="s">
        <v>10179</v>
      </c>
      <c r="D1937" s="256" t="s">
        <v>91</v>
      </c>
      <c r="E1937" s="433">
        <v>82101</v>
      </c>
      <c r="F1937" s="256" t="s">
        <v>7893</v>
      </c>
      <c r="G1937" s="256" t="s">
        <v>2732</v>
      </c>
      <c r="H1937" s="256" t="s">
        <v>2733</v>
      </c>
      <c r="I1937" s="256" t="s">
        <v>5526</v>
      </c>
    </row>
    <row r="1938" spans="1:9">
      <c r="A1938" s="256" t="s">
        <v>10180</v>
      </c>
      <c r="B1938" s="256" t="s">
        <v>10181</v>
      </c>
      <c r="C1938" s="256" t="s">
        <v>10182</v>
      </c>
      <c r="D1938" s="256" t="s">
        <v>91</v>
      </c>
      <c r="E1938" s="433">
        <v>82109</v>
      </c>
      <c r="F1938" s="256" t="s">
        <v>5607</v>
      </c>
      <c r="G1938" s="256" t="s">
        <v>2732</v>
      </c>
      <c r="H1938" s="256" t="s">
        <v>2733</v>
      </c>
      <c r="I1938" s="256" t="s">
        <v>7514</v>
      </c>
    </row>
    <row r="1939" spans="1:9">
      <c r="A1939" s="256" t="s">
        <v>10183</v>
      </c>
      <c r="B1939" s="256" t="s">
        <v>10184</v>
      </c>
      <c r="C1939" s="256" t="s">
        <v>10185</v>
      </c>
      <c r="D1939" s="256" t="s">
        <v>10186</v>
      </c>
      <c r="E1939" s="433">
        <v>5562</v>
      </c>
      <c r="F1939" s="256" t="s">
        <v>10187</v>
      </c>
      <c r="G1939" s="256" t="s">
        <v>2732</v>
      </c>
      <c r="H1939" s="256" t="s">
        <v>2733</v>
      </c>
      <c r="I1939" s="256" t="s">
        <v>10188</v>
      </c>
    </row>
    <row r="1940" spans="1:9">
      <c r="A1940" s="256" t="s">
        <v>10189</v>
      </c>
      <c r="B1940" s="256" t="s">
        <v>10190</v>
      </c>
      <c r="C1940" s="256" t="s">
        <v>10191</v>
      </c>
      <c r="D1940" s="256" t="s">
        <v>10192</v>
      </c>
      <c r="E1940" s="433">
        <v>1821</v>
      </c>
      <c r="F1940" s="256" t="s">
        <v>10193</v>
      </c>
      <c r="G1940" s="256" t="s">
        <v>2824</v>
      </c>
      <c r="H1940" s="256" t="s">
        <v>2725</v>
      </c>
      <c r="I1940" s="256" t="s">
        <v>5669</v>
      </c>
    </row>
    <row r="1941" spans="1:9">
      <c r="A1941" s="256" t="s">
        <v>10194</v>
      </c>
      <c r="B1941" s="256" t="s">
        <v>10195</v>
      </c>
      <c r="C1941" s="256" t="s">
        <v>10196</v>
      </c>
      <c r="D1941" s="256" t="s">
        <v>8946</v>
      </c>
      <c r="E1941" s="433">
        <v>96205</v>
      </c>
      <c r="F1941" s="256" t="s">
        <v>10197</v>
      </c>
      <c r="G1941" s="256" t="s">
        <v>2732</v>
      </c>
      <c r="H1941" s="256" t="s">
        <v>2733</v>
      </c>
      <c r="I1941" s="256" t="s">
        <v>10198</v>
      </c>
    </row>
    <row r="1942" spans="1:9">
      <c r="A1942" s="256" t="s">
        <v>10199</v>
      </c>
      <c r="B1942" s="256" t="s">
        <v>10200</v>
      </c>
      <c r="C1942" s="256" t="s">
        <v>10201</v>
      </c>
      <c r="D1942" s="256" t="s">
        <v>2772</v>
      </c>
      <c r="E1942" s="433">
        <v>85101</v>
      </c>
      <c r="F1942" s="256" t="s">
        <v>10202</v>
      </c>
      <c r="G1942" s="256" t="s">
        <v>3938</v>
      </c>
      <c r="H1942" s="256" t="s">
        <v>2762</v>
      </c>
      <c r="I1942" s="256" t="s">
        <v>10203</v>
      </c>
    </row>
    <row r="1943" spans="1:9">
      <c r="A1943" s="256" t="s">
        <v>10204</v>
      </c>
      <c r="B1943" s="256" t="s">
        <v>10205</v>
      </c>
      <c r="C1943" s="256" t="s">
        <v>10206</v>
      </c>
      <c r="D1943" s="256" t="s">
        <v>2982</v>
      </c>
      <c r="E1943" s="433">
        <v>81109</v>
      </c>
      <c r="F1943" s="256" t="s">
        <v>10207</v>
      </c>
      <c r="G1943" s="256" t="s">
        <v>2761</v>
      </c>
      <c r="H1943" s="256" t="s">
        <v>2762</v>
      </c>
      <c r="I1943" s="256" t="s">
        <v>10208</v>
      </c>
    </row>
    <row r="1944" spans="1:9">
      <c r="A1944" s="256" t="s">
        <v>10204</v>
      </c>
      <c r="B1944" s="256" t="s">
        <v>10205</v>
      </c>
      <c r="C1944" s="256" t="s">
        <v>10206</v>
      </c>
      <c r="D1944" s="256" t="s">
        <v>2982</v>
      </c>
      <c r="E1944" s="433">
        <v>81109</v>
      </c>
      <c r="F1944" s="256" t="s">
        <v>10207</v>
      </c>
      <c r="G1944" s="256" t="s">
        <v>2724</v>
      </c>
      <c r="H1944" s="256" t="s">
        <v>2762</v>
      </c>
      <c r="I1944" s="256" t="s">
        <v>10208</v>
      </c>
    </row>
    <row r="1945" spans="1:9">
      <c r="A1945" s="256" t="s">
        <v>10209</v>
      </c>
      <c r="B1945" s="256" t="s">
        <v>10210</v>
      </c>
      <c r="C1945" s="256" t="s">
        <v>10211</v>
      </c>
      <c r="D1945" s="256" t="s">
        <v>10212</v>
      </c>
      <c r="E1945" s="433">
        <v>97228</v>
      </c>
      <c r="F1945" s="256" t="s">
        <v>10213</v>
      </c>
      <c r="G1945" s="256" t="s">
        <v>2936</v>
      </c>
      <c r="H1945" s="256" t="s">
        <v>2937</v>
      </c>
      <c r="I1945" s="256" t="s">
        <v>10214</v>
      </c>
    </row>
    <row r="1946" spans="1:9">
      <c r="A1946" s="256" t="s">
        <v>10215</v>
      </c>
      <c r="B1946" s="256" t="s">
        <v>10216</v>
      </c>
      <c r="C1946" s="256" t="s">
        <v>10217</v>
      </c>
      <c r="D1946" s="256" t="s">
        <v>177</v>
      </c>
      <c r="E1946" s="433">
        <v>5801</v>
      </c>
      <c r="F1946" s="256" t="s">
        <v>10218</v>
      </c>
      <c r="G1946" s="256" t="s">
        <v>2732</v>
      </c>
      <c r="H1946" s="256" t="s">
        <v>2733</v>
      </c>
      <c r="I1946" s="256" t="s">
        <v>10219</v>
      </c>
    </row>
    <row r="1947" spans="1:9">
      <c r="A1947" s="256" t="s">
        <v>10220</v>
      </c>
      <c r="B1947" s="256" t="s">
        <v>10221</v>
      </c>
      <c r="C1947" s="256" t="s">
        <v>10222</v>
      </c>
      <c r="D1947" s="256" t="s">
        <v>10223</v>
      </c>
      <c r="E1947" s="433">
        <v>90066</v>
      </c>
      <c r="F1947" s="256" t="s">
        <v>10224</v>
      </c>
      <c r="G1947" s="256" t="s">
        <v>2761</v>
      </c>
      <c r="H1947" s="256" t="s">
        <v>2725</v>
      </c>
      <c r="I1947" s="256" t="s">
        <v>4965</v>
      </c>
    </row>
    <row r="1948" spans="1:9">
      <c r="A1948" s="256" t="s">
        <v>10225</v>
      </c>
      <c r="B1948" s="256" t="s">
        <v>10221</v>
      </c>
      <c r="C1948" s="256" t="s">
        <v>10222</v>
      </c>
      <c r="D1948" s="256" t="s">
        <v>10223</v>
      </c>
      <c r="E1948" s="433">
        <v>90066</v>
      </c>
      <c r="F1948" s="256" t="s">
        <v>10224</v>
      </c>
      <c r="G1948" s="256" t="s">
        <v>2761</v>
      </c>
      <c r="H1948" s="256" t="s">
        <v>2762</v>
      </c>
      <c r="I1948" s="256" t="s">
        <v>10226</v>
      </c>
    </row>
    <row r="1949" spans="1:9">
      <c r="A1949" s="256" t="s">
        <v>10227</v>
      </c>
      <c r="B1949" s="256" t="s">
        <v>10228</v>
      </c>
      <c r="C1949" s="256" t="s">
        <v>10229</v>
      </c>
      <c r="D1949" s="256" t="s">
        <v>10230</v>
      </c>
      <c r="E1949" s="433">
        <v>9032</v>
      </c>
      <c r="F1949" s="256" t="s">
        <v>10231</v>
      </c>
      <c r="G1949" s="256" t="s">
        <v>2732</v>
      </c>
      <c r="H1949" s="256" t="s">
        <v>2733</v>
      </c>
      <c r="I1949" s="256" t="s">
        <v>10232</v>
      </c>
    </row>
    <row r="1950" spans="1:9">
      <c r="A1950" s="256" t="s">
        <v>10233</v>
      </c>
      <c r="B1950" s="256" t="s">
        <v>10234</v>
      </c>
      <c r="C1950" s="256" t="s">
        <v>10235</v>
      </c>
      <c r="D1950" s="256" t="s">
        <v>2982</v>
      </c>
      <c r="E1950" s="433">
        <v>81108</v>
      </c>
      <c r="F1950" s="256" t="s">
        <v>3483</v>
      </c>
      <c r="G1950" s="256" t="s">
        <v>2732</v>
      </c>
      <c r="H1950" s="256" t="s">
        <v>2733</v>
      </c>
      <c r="I1950" s="256" t="s">
        <v>3578</v>
      </c>
    </row>
    <row r="1951" spans="1:9">
      <c r="A1951" s="256" t="s">
        <v>10236</v>
      </c>
      <c r="B1951" s="256" t="s">
        <v>10237</v>
      </c>
      <c r="C1951" s="256" t="s">
        <v>10238</v>
      </c>
      <c r="D1951" s="256" t="s">
        <v>7906</v>
      </c>
      <c r="E1951" s="433">
        <v>90023</v>
      </c>
      <c r="F1951" s="256" t="s">
        <v>10239</v>
      </c>
      <c r="G1951" s="256" t="s">
        <v>2824</v>
      </c>
      <c r="H1951" s="256" t="s">
        <v>2725</v>
      </c>
      <c r="I1951" s="256" t="s">
        <v>4115</v>
      </c>
    </row>
    <row r="1952" spans="1:9">
      <c r="A1952" s="256" t="s">
        <v>10240</v>
      </c>
      <c r="B1952" s="256" t="s">
        <v>10241</v>
      </c>
      <c r="C1952" s="256" t="s">
        <v>10242</v>
      </c>
      <c r="D1952" s="256" t="s">
        <v>5524</v>
      </c>
      <c r="E1952" s="433">
        <v>93003</v>
      </c>
      <c r="F1952" s="256" t="s">
        <v>10243</v>
      </c>
      <c r="G1952" s="256" t="s">
        <v>2732</v>
      </c>
      <c r="H1952" s="256" t="s">
        <v>2733</v>
      </c>
      <c r="I1952" s="256" t="s">
        <v>5260</v>
      </c>
    </row>
    <row r="1953" spans="1:9">
      <c r="A1953" s="256" t="s">
        <v>10244</v>
      </c>
      <c r="B1953" s="256" t="s">
        <v>10245</v>
      </c>
      <c r="C1953" s="256" t="s">
        <v>10246</v>
      </c>
      <c r="D1953" s="256" t="s">
        <v>10247</v>
      </c>
      <c r="E1953" s="433">
        <v>4420</v>
      </c>
      <c r="F1953" s="256" t="s">
        <v>10248</v>
      </c>
      <c r="G1953" s="256" t="s">
        <v>2732</v>
      </c>
      <c r="H1953" s="256" t="s">
        <v>2733</v>
      </c>
      <c r="I1953" s="256" t="s">
        <v>10249</v>
      </c>
    </row>
    <row r="1954" spans="1:9">
      <c r="A1954" s="256" t="s">
        <v>10250</v>
      </c>
      <c r="B1954" s="256" t="s">
        <v>10251</v>
      </c>
      <c r="C1954" s="256" t="s">
        <v>10252</v>
      </c>
      <c r="D1954" s="256" t="s">
        <v>10253</v>
      </c>
      <c r="E1954" s="433">
        <v>1822</v>
      </c>
      <c r="F1954" s="256" t="s">
        <v>558</v>
      </c>
      <c r="G1954" s="256" t="s">
        <v>2780</v>
      </c>
      <c r="H1954" s="256" t="s">
        <v>2781</v>
      </c>
      <c r="I1954" s="256" t="s">
        <v>10254</v>
      </c>
    </row>
    <row r="1955" spans="1:9">
      <c r="A1955" s="256" t="s">
        <v>10255</v>
      </c>
      <c r="B1955" s="256" t="s">
        <v>10251</v>
      </c>
      <c r="C1955" s="256" t="s">
        <v>10252</v>
      </c>
      <c r="D1955" s="256" t="s">
        <v>10253</v>
      </c>
      <c r="E1955" s="433">
        <v>1822</v>
      </c>
      <c r="F1955" s="256" t="s">
        <v>558</v>
      </c>
      <c r="G1955" s="256" t="s">
        <v>2732</v>
      </c>
      <c r="H1955" s="256" t="s">
        <v>2733</v>
      </c>
      <c r="I1955" s="256" t="s">
        <v>8489</v>
      </c>
    </row>
    <row r="1956" spans="1:9">
      <c r="A1956" s="256" t="s">
        <v>10256</v>
      </c>
      <c r="B1956" s="256" t="s">
        <v>10251</v>
      </c>
      <c r="C1956" s="256" t="s">
        <v>10252</v>
      </c>
      <c r="D1956" s="256" t="s">
        <v>10253</v>
      </c>
      <c r="E1956" s="433">
        <v>1822</v>
      </c>
      <c r="F1956" s="256" t="s">
        <v>558</v>
      </c>
      <c r="G1956" s="256" t="s">
        <v>2780</v>
      </c>
      <c r="H1956" s="256" t="s">
        <v>2847</v>
      </c>
      <c r="I1956" s="256" t="s">
        <v>10254</v>
      </c>
    </row>
    <row r="1957" spans="1:9">
      <c r="A1957" s="256" t="s">
        <v>10257</v>
      </c>
      <c r="B1957" s="256" t="s">
        <v>10258</v>
      </c>
      <c r="C1957" s="256" t="s">
        <v>10259</v>
      </c>
      <c r="D1957" s="256" t="s">
        <v>10260</v>
      </c>
      <c r="E1957" s="433">
        <v>3303</v>
      </c>
      <c r="F1957" s="256" t="s">
        <v>10261</v>
      </c>
      <c r="G1957" s="256" t="s">
        <v>2732</v>
      </c>
      <c r="H1957" s="256" t="s">
        <v>2733</v>
      </c>
      <c r="I1957" s="256" t="s">
        <v>10262</v>
      </c>
    </row>
    <row r="1958" spans="1:9">
      <c r="A1958" s="256" t="s">
        <v>10263</v>
      </c>
      <c r="B1958" s="256" t="s">
        <v>10264</v>
      </c>
      <c r="C1958" s="256" t="s">
        <v>10265</v>
      </c>
      <c r="D1958" s="256" t="s">
        <v>10266</v>
      </c>
      <c r="E1958" s="433">
        <v>99106</v>
      </c>
      <c r="F1958" s="256" t="s">
        <v>10267</v>
      </c>
      <c r="G1958" s="256" t="s">
        <v>2780</v>
      </c>
      <c r="H1958" s="256" t="s">
        <v>2781</v>
      </c>
      <c r="I1958" s="256" t="s">
        <v>4648</v>
      </c>
    </row>
    <row r="1959" spans="1:9">
      <c r="A1959" s="256" t="s">
        <v>10268</v>
      </c>
      <c r="B1959" s="256" t="s">
        <v>10264</v>
      </c>
      <c r="C1959" s="256" t="s">
        <v>10265</v>
      </c>
      <c r="D1959" s="256" t="s">
        <v>10266</v>
      </c>
      <c r="E1959" s="433">
        <v>99106</v>
      </c>
      <c r="F1959" s="256" t="s">
        <v>10267</v>
      </c>
      <c r="G1959" s="256" t="s">
        <v>2780</v>
      </c>
      <c r="H1959" s="256" t="s">
        <v>2847</v>
      </c>
      <c r="I1959" s="256" t="s">
        <v>4467</v>
      </c>
    </row>
    <row r="1960" spans="1:9">
      <c r="A1960" s="256" t="s">
        <v>10269</v>
      </c>
      <c r="B1960" s="256" t="s">
        <v>10264</v>
      </c>
      <c r="C1960" s="256" t="s">
        <v>10265</v>
      </c>
      <c r="D1960" s="256" t="s">
        <v>10266</v>
      </c>
      <c r="E1960" s="433">
        <v>99106</v>
      </c>
      <c r="F1960" s="256" t="s">
        <v>10267</v>
      </c>
      <c r="G1960" s="256" t="s">
        <v>2732</v>
      </c>
      <c r="H1960" s="256" t="s">
        <v>2733</v>
      </c>
      <c r="I1960" s="256" t="s">
        <v>10270</v>
      </c>
    </row>
    <row r="1961" spans="1:9">
      <c r="A1961" s="256" t="s">
        <v>10271</v>
      </c>
      <c r="B1961" s="256" t="s">
        <v>10272</v>
      </c>
      <c r="C1961" s="256" t="s">
        <v>10273</v>
      </c>
      <c r="D1961" s="256" t="s">
        <v>91</v>
      </c>
      <c r="E1961" s="433">
        <v>82109</v>
      </c>
      <c r="F1961" s="256" t="s">
        <v>10274</v>
      </c>
      <c r="G1961" s="256" t="s">
        <v>2824</v>
      </c>
      <c r="H1961" s="256" t="s">
        <v>2762</v>
      </c>
      <c r="I1961" s="256" t="s">
        <v>10275</v>
      </c>
    </row>
    <row r="1962" spans="1:9">
      <c r="A1962" s="256" t="s">
        <v>10276</v>
      </c>
      <c r="B1962" s="256" t="s">
        <v>10277</v>
      </c>
      <c r="C1962" s="256" t="s">
        <v>10278</v>
      </c>
      <c r="D1962" s="256" t="s">
        <v>5199</v>
      </c>
      <c r="E1962" s="433">
        <v>83106</v>
      </c>
      <c r="F1962" s="256" t="s">
        <v>10279</v>
      </c>
      <c r="G1962" s="256" t="s">
        <v>2761</v>
      </c>
      <c r="H1962" s="256" t="s">
        <v>2762</v>
      </c>
      <c r="I1962" s="256" t="s">
        <v>10280</v>
      </c>
    </row>
    <row r="1963" spans="1:9">
      <c r="A1963" s="256" t="s">
        <v>10281</v>
      </c>
      <c r="B1963" s="256" t="s">
        <v>10282</v>
      </c>
      <c r="C1963" s="256" t="s">
        <v>10283</v>
      </c>
      <c r="D1963" s="256" t="s">
        <v>5492</v>
      </c>
      <c r="E1963" s="433">
        <v>97901</v>
      </c>
      <c r="F1963" s="256" t="s">
        <v>10284</v>
      </c>
      <c r="G1963" s="256" t="s">
        <v>2724</v>
      </c>
      <c r="H1963" s="256" t="s">
        <v>2725</v>
      </c>
      <c r="I1963" s="256" t="s">
        <v>10285</v>
      </c>
    </row>
    <row r="1964" spans="1:9">
      <c r="A1964" s="256" t="s">
        <v>10286</v>
      </c>
      <c r="B1964" s="256" t="s">
        <v>10287</v>
      </c>
      <c r="C1964" s="256" t="s">
        <v>10288</v>
      </c>
      <c r="D1964" s="256" t="s">
        <v>100</v>
      </c>
      <c r="E1964" s="433">
        <v>3601</v>
      </c>
      <c r="F1964" s="256" t="s">
        <v>10289</v>
      </c>
      <c r="G1964" s="256" t="s">
        <v>2724</v>
      </c>
      <c r="H1964" s="256" t="s">
        <v>2812</v>
      </c>
      <c r="I1964" s="256" t="s">
        <v>10290</v>
      </c>
    </row>
    <row r="1965" spans="1:9">
      <c r="A1965" s="256" t="s">
        <v>10291</v>
      </c>
      <c r="B1965" s="256" t="s">
        <v>10287</v>
      </c>
      <c r="C1965" s="256" t="s">
        <v>10288</v>
      </c>
      <c r="D1965" s="256" t="s">
        <v>100</v>
      </c>
      <c r="E1965" s="433">
        <v>3601</v>
      </c>
      <c r="F1965" s="256" t="s">
        <v>10289</v>
      </c>
      <c r="G1965" s="256" t="s">
        <v>2761</v>
      </c>
      <c r="H1965" s="256" t="s">
        <v>2725</v>
      </c>
      <c r="I1965" s="256" t="s">
        <v>10292</v>
      </c>
    </row>
    <row r="1966" spans="1:9">
      <c r="A1966" s="256" t="s">
        <v>10293</v>
      </c>
      <c r="B1966" s="256" t="s">
        <v>10287</v>
      </c>
      <c r="C1966" s="256" t="s">
        <v>10288</v>
      </c>
      <c r="D1966" s="256" t="s">
        <v>100</v>
      </c>
      <c r="E1966" s="433">
        <v>3601</v>
      </c>
      <c r="F1966" s="256" t="s">
        <v>10289</v>
      </c>
      <c r="G1966" s="256" t="s">
        <v>2724</v>
      </c>
      <c r="H1966" s="256" t="s">
        <v>2994</v>
      </c>
      <c r="I1966" s="256" t="s">
        <v>10292</v>
      </c>
    </row>
    <row r="1967" spans="1:9">
      <c r="A1967" s="256" t="s">
        <v>10293</v>
      </c>
      <c r="B1967" s="256" t="s">
        <v>10287</v>
      </c>
      <c r="C1967" s="256" t="s">
        <v>10288</v>
      </c>
      <c r="D1967" s="256" t="s">
        <v>100</v>
      </c>
      <c r="E1967" s="433">
        <v>3601</v>
      </c>
      <c r="F1967" s="256" t="s">
        <v>10289</v>
      </c>
      <c r="G1967" s="256" t="s">
        <v>2761</v>
      </c>
      <c r="H1967" s="256" t="s">
        <v>2994</v>
      </c>
      <c r="I1967" s="256" t="s">
        <v>10292</v>
      </c>
    </row>
    <row r="1968" spans="1:9">
      <c r="A1968" s="256" t="s">
        <v>10291</v>
      </c>
      <c r="B1968" s="256" t="s">
        <v>10287</v>
      </c>
      <c r="C1968" s="256" t="s">
        <v>10288</v>
      </c>
      <c r="D1968" s="256" t="s">
        <v>100</v>
      </c>
      <c r="E1968" s="433">
        <v>3601</v>
      </c>
      <c r="F1968" s="256" t="s">
        <v>10289</v>
      </c>
      <c r="G1968" s="256" t="s">
        <v>2724</v>
      </c>
      <c r="H1968" s="256" t="s">
        <v>2725</v>
      </c>
      <c r="I1968" s="256" t="s">
        <v>10292</v>
      </c>
    </row>
    <row r="1969" spans="1:9">
      <c r="A1969" s="256" t="s">
        <v>10286</v>
      </c>
      <c r="B1969" s="256" t="s">
        <v>10287</v>
      </c>
      <c r="C1969" s="256" t="s">
        <v>10288</v>
      </c>
      <c r="D1969" s="256" t="s">
        <v>100</v>
      </c>
      <c r="E1969" s="433">
        <v>3601</v>
      </c>
      <c r="F1969" s="256" t="s">
        <v>10289</v>
      </c>
      <c r="G1969" s="256" t="s">
        <v>2761</v>
      </c>
      <c r="H1969" s="256" t="s">
        <v>2812</v>
      </c>
      <c r="I1969" s="256" t="s">
        <v>6004</v>
      </c>
    </row>
    <row r="1970" spans="1:9">
      <c r="A1970" s="256" t="s">
        <v>10294</v>
      </c>
      <c r="B1970" s="256" t="s">
        <v>10295</v>
      </c>
      <c r="C1970" s="256" t="s">
        <v>10296</v>
      </c>
      <c r="D1970" s="256" t="s">
        <v>10297</v>
      </c>
      <c r="E1970" s="433">
        <v>92202</v>
      </c>
      <c r="F1970" s="256" t="s">
        <v>10298</v>
      </c>
      <c r="G1970" s="256" t="s">
        <v>2761</v>
      </c>
      <c r="H1970" s="256" t="s">
        <v>2762</v>
      </c>
      <c r="I1970" s="256" t="s">
        <v>10299</v>
      </c>
    </row>
    <row r="1971" spans="1:9">
      <c r="A1971" s="256" t="s">
        <v>10300</v>
      </c>
      <c r="B1971" s="256" t="s">
        <v>10301</v>
      </c>
      <c r="C1971" s="256" t="s">
        <v>10302</v>
      </c>
      <c r="D1971" s="256" t="s">
        <v>3430</v>
      </c>
      <c r="E1971" s="433">
        <v>7501</v>
      </c>
      <c r="F1971" s="256" t="s">
        <v>10303</v>
      </c>
      <c r="G1971" s="256" t="s">
        <v>2732</v>
      </c>
      <c r="H1971" s="256" t="s">
        <v>2733</v>
      </c>
      <c r="I1971" s="256" t="s">
        <v>10304</v>
      </c>
    </row>
    <row r="1972" spans="1:9">
      <c r="A1972" s="256" t="s">
        <v>10305</v>
      </c>
      <c r="B1972" s="256" t="s">
        <v>10306</v>
      </c>
      <c r="C1972" s="256" t="s">
        <v>10307</v>
      </c>
      <c r="D1972" s="256" t="s">
        <v>91</v>
      </c>
      <c r="E1972" s="433">
        <v>84105</v>
      </c>
      <c r="F1972" s="256" t="s">
        <v>10308</v>
      </c>
      <c r="G1972" s="256" t="s">
        <v>2724</v>
      </c>
      <c r="H1972" s="256" t="s">
        <v>2812</v>
      </c>
      <c r="I1972" s="256" t="s">
        <v>10309</v>
      </c>
    </row>
    <row r="1973" spans="1:9">
      <c r="A1973" s="256" t="s">
        <v>10305</v>
      </c>
      <c r="B1973" s="256" t="s">
        <v>10306</v>
      </c>
      <c r="C1973" s="256" t="s">
        <v>10307</v>
      </c>
      <c r="D1973" s="256" t="s">
        <v>91</v>
      </c>
      <c r="E1973" s="433">
        <v>84105</v>
      </c>
      <c r="F1973" s="256" t="s">
        <v>10308</v>
      </c>
      <c r="G1973" s="256" t="s">
        <v>2761</v>
      </c>
      <c r="H1973" s="256" t="s">
        <v>2812</v>
      </c>
      <c r="I1973" s="256" t="s">
        <v>10310</v>
      </c>
    </row>
    <row r="1974" spans="1:9">
      <c r="A1974" s="256" t="s">
        <v>10311</v>
      </c>
      <c r="B1974" s="256" t="s">
        <v>10312</v>
      </c>
      <c r="C1974" s="256" t="s">
        <v>10313</v>
      </c>
      <c r="D1974" s="256" t="s">
        <v>574</v>
      </c>
      <c r="E1974" s="433">
        <v>99001</v>
      </c>
      <c r="F1974" s="256" t="s">
        <v>10314</v>
      </c>
      <c r="G1974" s="256" t="s">
        <v>2732</v>
      </c>
      <c r="H1974" s="256" t="s">
        <v>2733</v>
      </c>
      <c r="I1974" s="256" t="s">
        <v>10315</v>
      </c>
    </row>
    <row r="1975" spans="1:9">
      <c r="A1975" s="256" t="s">
        <v>10316</v>
      </c>
      <c r="B1975" s="256" t="s">
        <v>10317</v>
      </c>
      <c r="C1975" s="256" t="s">
        <v>10318</v>
      </c>
      <c r="D1975" s="256" t="s">
        <v>10319</v>
      </c>
      <c r="E1975" s="433">
        <v>9034</v>
      </c>
      <c r="F1975" s="256" t="s">
        <v>10320</v>
      </c>
      <c r="G1975" s="256" t="s">
        <v>2724</v>
      </c>
      <c r="H1975" s="256" t="s">
        <v>2835</v>
      </c>
      <c r="I1975" s="256" t="s">
        <v>10321</v>
      </c>
    </row>
    <row r="1976" spans="1:9">
      <c r="A1976" s="256" t="s">
        <v>10322</v>
      </c>
      <c r="B1976" s="256" t="s">
        <v>10323</v>
      </c>
      <c r="C1976" s="256" t="s">
        <v>10324</v>
      </c>
      <c r="D1976" s="256" t="s">
        <v>10325</v>
      </c>
      <c r="E1976" s="433">
        <v>5985</v>
      </c>
      <c r="F1976" s="256" t="s">
        <v>10326</v>
      </c>
      <c r="G1976" s="256" t="s">
        <v>2732</v>
      </c>
      <c r="H1976" s="256" t="s">
        <v>2733</v>
      </c>
      <c r="I1976" s="256" t="s">
        <v>10327</v>
      </c>
    </row>
    <row r="1977" spans="1:9">
      <c r="A1977" s="256" t="s">
        <v>10328</v>
      </c>
      <c r="B1977" s="256" t="s">
        <v>10329</v>
      </c>
      <c r="C1977" s="256" t="s">
        <v>10330</v>
      </c>
      <c r="D1977" s="256" t="s">
        <v>3430</v>
      </c>
      <c r="E1977" s="433">
        <v>7501</v>
      </c>
      <c r="F1977" s="256" t="s">
        <v>10331</v>
      </c>
      <c r="G1977" s="256" t="s">
        <v>2732</v>
      </c>
      <c r="H1977" s="256" t="s">
        <v>2733</v>
      </c>
      <c r="I1977" s="256" t="s">
        <v>10332</v>
      </c>
    </row>
    <row r="1978" spans="1:9">
      <c r="A1978" s="256" t="s">
        <v>10333</v>
      </c>
      <c r="C1978" s="256" t="s">
        <v>10334</v>
      </c>
      <c r="D1978" s="256" t="s">
        <v>99</v>
      </c>
      <c r="E1978" s="433">
        <v>94901</v>
      </c>
      <c r="F1978" s="256" t="s">
        <v>10335</v>
      </c>
      <c r="G1978" s="256" t="s">
        <v>2732</v>
      </c>
      <c r="H1978" s="256" t="s">
        <v>2733</v>
      </c>
      <c r="I1978" s="256" t="s">
        <v>6777</v>
      </c>
    </row>
    <row r="1979" spans="1:9">
      <c r="A1979" s="256" t="s">
        <v>10336</v>
      </c>
      <c r="B1979" s="256" t="s">
        <v>10337</v>
      </c>
      <c r="C1979" s="256" t="s">
        <v>10338</v>
      </c>
      <c r="D1979" s="256" t="s">
        <v>10339</v>
      </c>
      <c r="E1979" s="433">
        <v>4442</v>
      </c>
      <c r="F1979" s="256" t="s">
        <v>10340</v>
      </c>
      <c r="G1979" s="256" t="s">
        <v>2724</v>
      </c>
      <c r="H1979" s="256" t="s">
        <v>2835</v>
      </c>
      <c r="I1979" s="256" t="s">
        <v>10341</v>
      </c>
    </row>
    <row r="1980" spans="1:9">
      <c r="A1980" s="256" t="s">
        <v>10342</v>
      </c>
      <c r="B1980" s="256" t="s">
        <v>10343</v>
      </c>
      <c r="C1980" s="256" t="s">
        <v>10344</v>
      </c>
      <c r="D1980" s="256" t="s">
        <v>8141</v>
      </c>
      <c r="E1980" s="433">
        <v>92205</v>
      </c>
      <c r="F1980" s="256" t="s">
        <v>10345</v>
      </c>
      <c r="G1980" s="256" t="s">
        <v>2732</v>
      </c>
      <c r="H1980" s="256" t="s">
        <v>2733</v>
      </c>
      <c r="I1980" s="256" t="s">
        <v>10346</v>
      </c>
    </row>
    <row r="1981" spans="1:9">
      <c r="A1981" s="256" t="s">
        <v>10347</v>
      </c>
      <c r="B1981" s="256" t="s">
        <v>10348</v>
      </c>
      <c r="C1981" s="256" t="s">
        <v>10349</v>
      </c>
      <c r="D1981" s="256" t="s">
        <v>10350</v>
      </c>
      <c r="E1981" s="433">
        <v>4441</v>
      </c>
      <c r="F1981" s="256" t="s">
        <v>10351</v>
      </c>
      <c r="G1981" s="256" t="s">
        <v>2732</v>
      </c>
      <c r="H1981" s="256" t="s">
        <v>2733</v>
      </c>
      <c r="I1981" s="256" t="s">
        <v>10352</v>
      </c>
    </row>
    <row r="1982" spans="1:9">
      <c r="A1982" s="256" t="s">
        <v>10353</v>
      </c>
      <c r="B1982" s="256" t="s">
        <v>10354</v>
      </c>
      <c r="C1982" s="256" t="s">
        <v>10355</v>
      </c>
      <c r="D1982" s="256" t="s">
        <v>10356</v>
      </c>
      <c r="E1982" s="433">
        <v>98053</v>
      </c>
      <c r="F1982" s="256" t="s">
        <v>10357</v>
      </c>
      <c r="G1982" s="256" t="s">
        <v>2732</v>
      </c>
      <c r="H1982" s="256" t="s">
        <v>2733</v>
      </c>
      <c r="I1982" s="256" t="s">
        <v>5026</v>
      </c>
    </row>
    <row r="1983" spans="1:9">
      <c r="A1983" s="256" t="s">
        <v>10358</v>
      </c>
      <c r="B1983" s="256" t="s">
        <v>10359</v>
      </c>
      <c r="C1983" s="256" t="s">
        <v>10360</v>
      </c>
      <c r="D1983" s="256" t="s">
        <v>10361</v>
      </c>
      <c r="E1983" s="433">
        <v>2314</v>
      </c>
      <c r="F1983" s="256" t="s">
        <v>10362</v>
      </c>
      <c r="G1983" s="256" t="s">
        <v>2936</v>
      </c>
      <c r="H1983" s="256" t="s">
        <v>2937</v>
      </c>
      <c r="I1983" s="256" t="s">
        <v>10363</v>
      </c>
    </row>
    <row r="1984" spans="1:9">
      <c r="A1984" s="256" t="s">
        <v>10364</v>
      </c>
      <c r="B1984" s="256" t="s">
        <v>10365</v>
      </c>
      <c r="C1984" s="256" t="s">
        <v>10366</v>
      </c>
      <c r="D1984" s="256" t="s">
        <v>5743</v>
      </c>
      <c r="E1984" s="433">
        <v>7301</v>
      </c>
      <c r="F1984" s="256" t="s">
        <v>10367</v>
      </c>
      <c r="G1984" s="256" t="s">
        <v>2732</v>
      </c>
      <c r="H1984" s="256" t="s">
        <v>2733</v>
      </c>
      <c r="I1984" s="256" t="s">
        <v>7489</v>
      </c>
    </row>
    <row r="1985" spans="1:9">
      <c r="A1985" s="256" t="s">
        <v>10368</v>
      </c>
      <c r="B1985" s="256" t="s">
        <v>10369</v>
      </c>
      <c r="C1985" s="256" t="s">
        <v>10370</v>
      </c>
      <c r="D1985" s="256" t="s">
        <v>4233</v>
      </c>
      <c r="E1985" s="433">
        <v>2743</v>
      </c>
      <c r="F1985" s="256" t="s">
        <v>10371</v>
      </c>
      <c r="G1985" s="256" t="s">
        <v>2761</v>
      </c>
      <c r="H1985" s="256" t="s">
        <v>2762</v>
      </c>
      <c r="I1985" s="256" t="s">
        <v>4699</v>
      </c>
    </row>
    <row r="1986" spans="1:9">
      <c r="A1986" s="256" t="s">
        <v>10372</v>
      </c>
      <c r="B1986" s="256" t="s">
        <v>10373</v>
      </c>
      <c r="C1986" s="256" t="s">
        <v>10374</v>
      </c>
      <c r="D1986" s="256" t="s">
        <v>10375</v>
      </c>
      <c r="E1986" s="433">
        <v>3481</v>
      </c>
      <c r="F1986" s="256" t="s">
        <v>10376</v>
      </c>
      <c r="G1986" s="256" t="s">
        <v>3938</v>
      </c>
      <c r="H1986" s="256" t="s">
        <v>2812</v>
      </c>
      <c r="I1986" s="256" t="s">
        <v>2734</v>
      </c>
    </row>
    <row r="1987" spans="1:9">
      <c r="A1987" s="256" t="s">
        <v>10377</v>
      </c>
      <c r="B1987" s="256" t="s">
        <v>10378</v>
      </c>
      <c r="C1987" s="256" t="s">
        <v>10379</v>
      </c>
      <c r="D1987" s="256" t="s">
        <v>2982</v>
      </c>
      <c r="E1987" s="433">
        <v>81101</v>
      </c>
      <c r="F1987" s="256" t="s">
        <v>10380</v>
      </c>
      <c r="G1987" s="256" t="s">
        <v>2761</v>
      </c>
      <c r="H1987" s="256" t="s">
        <v>2762</v>
      </c>
      <c r="I1987" s="256" t="s">
        <v>10381</v>
      </c>
    </row>
    <row r="1988" spans="1:9">
      <c r="A1988" s="256" t="s">
        <v>10377</v>
      </c>
      <c r="B1988" s="256" t="s">
        <v>10378</v>
      </c>
      <c r="C1988" s="256" t="s">
        <v>10379</v>
      </c>
      <c r="D1988" s="256" t="s">
        <v>2982</v>
      </c>
      <c r="E1988" s="433">
        <v>81101</v>
      </c>
      <c r="F1988" s="256" t="s">
        <v>10380</v>
      </c>
      <c r="G1988" s="256" t="s">
        <v>2794</v>
      </c>
      <c r="H1988" s="256" t="s">
        <v>2762</v>
      </c>
      <c r="I1988" s="256" t="s">
        <v>5057</v>
      </c>
    </row>
    <row r="1989" spans="1:9">
      <c r="A1989" s="256" t="s">
        <v>10382</v>
      </c>
      <c r="B1989" s="256" t="s">
        <v>10383</v>
      </c>
      <c r="C1989" s="256" t="s">
        <v>10384</v>
      </c>
      <c r="D1989" s="256" t="s">
        <v>10385</v>
      </c>
      <c r="E1989" s="433">
        <v>2942</v>
      </c>
      <c r="F1989" s="256" t="s">
        <v>847</v>
      </c>
      <c r="G1989" s="256" t="s">
        <v>2936</v>
      </c>
      <c r="H1989" s="256" t="s">
        <v>2937</v>
      </c>
      <c r="I1989" s="256" t="s">
        <v>10386</v>
      </c>
    </row>
    <row r="1990" spans="1:9">
      <c r="A1990" s="256" t="s">
        <v>10387</v>
      </c>
      <c r="B1990" s="256" t="s">
        <v>10388</v>
      </c>
      <c r="C1990" s="256" t="s">
        <v>10389</v>
      </c>
      <c r="D1990" s="256" t="s">
        <v>10390</v>
      </c>
      <c r="E1990" s="433">
        <v>2335</v>
      </c>
      <c r="F1990" s="256" t="s">
        <v>10391</v>
      </c>
      <c r="G1990" s="256" t="s">
        <v>2724</v>
      </c>
      <c r="H1990" s="256" t="s">
        <v>2835</v>
      </c>
      <c r="I1990" s="256" t="s">
        <v>10392</v>
      </c>
    </row>
    <row r="1991" spans="1:9">
      <c r="A1991" s="256" t="s">
        <v>10393</v>
      </c>
      <c r="B1991" s="256" t="s">
        <v>10394</v>
      </c>
      <c r="C1991" s="256" t="s">
        <v>10395</v>
      </c>
      <c r="D1991" s="256" t="s">
        <v>1492</v>
      </c>
      <c r="E1991" s="433">
        <v>90027</v>
      </c>
      <c r="F1991" s="256" t="s">
        <v>10396</v>
      </c>
      <c r="G1991" s="256" t="s">
        <v>2732</v>
      </c>
      <c r="H1991" s="256" t="s">
        <v>2733</v>
      </c>
      <c r="I1991" s="256" t="s">
        <v>10397</v>
      </c>
    </row>
    <row r="1992" spans="1:9">
      <c r="A1992" s="256" t="s">
        <v>10398</v>
      </c>
      <c r="B1992" s="256" t="s">
        <v>10399</v>
      </c>
      <c r="C1992" s="256" t="s">
        <v>10400</v>
      </c>
      <c r="D1992" s="256" t="s">
        <v>91</v>
      </c>
      <c r="E1992" s="433">
        <v>82106</v>
      </c>
      <c r="F1992" s="256" t="s">
        <v>10401</v>
      </c>
      <c r="G1992" s="256" t="s">
        <v>2724</v>
      </c>
      <c r="H1992" s="256" t="s">
        <v>2835</v>
      </c>
      <c r="I1992" s="256" t="s">
        <v>10402</v>
      </c>
    </row>
    <row r="1993" spans="1:9">
      <c r="A1993" s="256" t="s">
        <v>10403</v>
      </c>
      <c r="B1993" s="256" t="s">
        <v>10404</v>
      </c>
      <c r="C1993" s="256" t="s">
        <v>10405</v>
      </c>
      <c r="D1993" s="256" t="s">
        <v>10406</v>
      </c>
      <c r="E1993" s="433">
        <v>90081</v>
      </c>
      <c r="F1993" s="256" t="s">
        <v>10407</v>
      </c>
      <c r="G1993" s="256" t="s">
        <v>2936</v>
      </c>
      <c r="H1993" s="256" t="s">
        <v>2937</v>
      </c>
      <c r="I1993" s="256" t="s">
        <v>6111</v>
      </c>
    </row>
    <row r="1994" spans="1:9">
      <c r="A1994" s="256" t="s">
        <v>10408</v>
      </c>
      <c r="B1994" s="256" t="s">
        <v>10409</v>
      </c>
      <c r="C1994" s="256" t="s">
        <v>10410</v>
      </c>
      <c r="D1994" s="256" t="s">
        <v>2982</v>
      </c>
      <c r="E1994" s="433">
        <v>81100</v>
      </c>
      <c r="F1994" s="256" t="s">
        <v>10411</v>
      </c>
      <c r="G1994" s="256" t="s">
        <v>2936</v>
      </c>
      <c r="H1994" s="256" t="s">
        <v>2937</v>
      </c>
      <c r="I1994" s="256" t="s">
        <v>4631</v>
      </c>
    </row>
    <row r="1995" spans="1:9">
      <c r="A1995" s="256" t="s">
        <v>10412</v>
      </c>
      <c r="B1995" s="256" t="s">
        <v>10413</v>
      </c>
      <c r="C1995" s="256" t="s">
        <v>10414</v>
      </c>
      <c r="D1995" s="256" t="s">
        <v>91</v>
      </c>
      <c r="E1995" s="433">
        <v>83102</v>
      </c>
      <c r="F1995" s="256" t="s">
        <v>10415</v>
      </c>
      <c r="G1995" s="256" t="s">
        <v>2724</v>
      </c>
      <c r="H1995" s="256" t="s">
        <v>2835</v>
      </c>
      <c r="I1995" s="256" t="s">
        <v>6921</v>
      </c>
    </row>
    <row r="1996" spans="1:9">
      <c r="A1996" s="256" t="s">
        <v>10416</v>
      </c>
      <c r="B1996" s="256" t="s">
        <v>10417</v>
      </c>
      <c r="C1996" s="256" t="s">
        <v>10418</v>
      </c>
      <c r="D1996" s="256" t="s">
        <v>3643</v>
      </c>
      <c r="E1996" s="433">
        <v>98601</v>
      </c>
      <c r="F1996" s="256" t="s">
        <v>10419</v>
      </c>
      <c r="G1996" s="256" t="s">
        <v>2761</v>
      </c>
      <c r="H1996" s="256" t="s">
        <v>2762</v>
      </c>
      <c r="I1996" s="256" t="s">
        <v>10420</v>
      </c>
    </row>
    <row r="1997" spans="1:9">
      <c r="A1997" s="256" t="s">
        <v>10421</v>
      </c>
      <c r="B1997" s="256" t="s">
        <v>10422</v>
      </c>
      <c r="C1997" s="256" t="s">
        <v>10423</v>
      </c>
      <c r="D1997" s="256" t="s">
        <v>3968</v>
      </c>
      <c r="E1997" s="433">
        <v>3212</v>
      </c>
      <c r="F1997" s="256" t="s">
        <v>10424</v>
      </c>
      <c r="G1997" s="256" t="s">
        <v>2732</v>
      </c>
      <c r="H1997" s="256" t="s">
        <v>3196</v>
      </c>
      <c r="I1997" s="256" t="s">
        <v>3299</v>
      </c>
    </row>
    <row r="1998" spans="1:9">
      <c r="A1998" s="256" t="s">
        <v>10425</v>
      </c>
      <c r="B1998" s="256" t="s">
        <v>10422</v>
      </c>
      <c r="C1998" s="256" t="s">
        <v>10423</v>
      </c>
      <c r="D1998" s="256" t="s">
        <v>3968</v>
      </c>
      <c r="E1998" s="433">
        <v>3212</v>
      </c>
      <c r="F1998" s="256" t="s">
        <v>10424</v>
      </c>
      <c r="G1998" s="256" t="s">
        <v>2732</v>
      </c>
      <c r="H1998" s="256" t="s">
        <v>2733</v>
      </c>
      <c r="I1998" s="256" t="s">
        <v>10426</v>
      </c>
    </row>
    <row r="1999" spans="1:9">
      <c r="A1999" s="256" t="s">
        <v>10427</v>
      </c>
      <c r="B1999" s="256" t="s">
        <v>10428</v>
      </c>
      <c r="C1999" s="256" t="s">
        <v>10429</v>
      </c>
      <c r="D1999" s="256" t="s">
        <v>10430</v>
      </c>
      <c r="E1999" s="433">
        <v>4932</v>
      </c>
      <c r="F1999" s="256" t="s">
        <v>10431</v>
      </c>
      <c r="G1999" s="256" t="s">
        <v>2724</v>
      </c>
      <c r="H1999" s="256" t="s">
        <v>2835</v>
      </c>
      <c r="I1999" s="256" t="s">
        <v>10432</v>
      </c>
    </row>
    <row r="2000" spans="1:9">
      <c r="A2000" s="256" t="s">
        <v>10433</v>
      </c>
      <c r="B2000" s="256" t="s">
        <v>10434</v>
      </c>
      <c r="C2000" s="256" t="s">
        <v>10435</v>
      </c>
      <c r="D2000" s="256" t="s">
        <v>3506</v>
      </c>
      <c r="E2000" s="433">
        <v>97101</v>
      </c>
      <c r="F2000" s="256" t="s">
        <v>10436</v>
      </c>
      <c r="G2000" s="256" t="s">
        <v>2732</v>
      </c>
      <c r="H2000" s="256" t="s">
        <v>2733</v>
      </c>
      <c r="I2000" s="256" t="s">
        <v>8163</v>
      </c>
    </row>
    <row r="2001" spans="1:9">
      <c r="A2001" s="256" t="s">
        <v>10437</v>
      </c>
      <c r="B2001" s="256" t="s">
        <v>10438</v>
      </c>
      <c r="C2001" s="256" t="s">
        <v>10439</v>
      </c>
      <c r="D2001" s="256" t="s">
        <v>5199</v>
      </c>
      <c r="E2001" s="433">
        <v>83106</v>
      </c>
      <c r="F2001" s="256" t="s">
        <v>7276</v>
      </c>
      <c r="G2001" s="256" t="s">
        <v>2761</v>
      </c>
      <c r="H2001" s="256" t="s">
        <v>2762</v>
      </c>
      <c r="I2001" s="256" t="s">
        <v>10440</v>
      </c>
    </row>
    <row r="2002" spans="1:9">
      <c r="A2002" s="256" t="s">
        <v>10441</v>
      </c>
      <c r="B2002" s="256" t="s">
        <v>10442</v>
      </c>
      <c r="C2002" s="256" t="s">
        <v>10443</v>
      </c>
      <c r="D2002" s="256" t="s">
        <v>6766</v>
      </c>
      <c r="E2002" s="433">
        <v>2601</v>
      </c>
      <c r="F2002" s="256" t="s">
        <v>10444</v>
      </c>
      <c r="G2002" s="256" t="s">
        <v>2761</v>
      </c>
      <c r="H2002" s="256" t="s">
        <v>2762</v>
      </c>
      <c r="I2002" s="256" t="s">
        <v>7804</v>
      </c>
    </row>
    <row r="2003" spans="1:9">
      <c r="A2003" s="256" t="s">
        <v>10445</v>
      </c>
      <c r="B2003" s="256" t="s">
        <v>10446</v>
      </c>
      <c r="C2003" s="256" t="s">
        <v>10447</v>
      </c>
      <c r="D2003" s="256" t="s">
        <v>6771</v>
      </c>
      <c r="E2003" s="433">
        <v>4936</v>
      </c>
      <c r="F2003" s="256" t="s">
        <v>600</v>
      </c>
      <c r="G2003" s="256" t="s">
        <v>2732</v>
      </c>
      <c r="H2003" s="256" t="s">
        <v>2733</v>
      </c>
      <c r="I2003" s="256" t="s">
        <v>10448</v>
      </c>
    </row>
    <row r="2004" spans="1:9">
      <c r="A2004" s="256" t="s">
        <v>10449</v>
      </c>
      <c r="C2004" s="256" t="s">
        <v>10450</v>
      </c>
      <c r="D2004" s="256" t="s">
        <v>7455</v>
      </c>
      <c r="E2004" s="433">
        <v>92554</v>
      </c>
      <c r="F2004" s="256" t="s">
        <v>782</v>
      </c>
      <c r="G2004" s="256" t="s">
        <v>2732</v>
      </c>
      <c r="H2004" s="256" t="s">
        <v>2733</v>
      </c>
      <c r="I2004" s="256" t="s">
        <v>2918</v>
      </c>
    </row>
    <row r="2005" spans="1:9">
      <c r="A2005" s="256" t="s">
        <v>10451</v>
      </c>
      <c r="B2005" s="256" t="s">
        <v>10452</v>
      </c>
      <c r="C2005" s="256" t="s">
        <v>10453</v>
      </c>
      <c r="D2005" s="256" t="s">
        <v>91</v>
      </c>
      <c r="E2005" s="433">
        <v>83104</v>
      </c>
      <c r="F2005" s="256" t="s">
        <v>10454</v>
      </c>
      <c r="G2005" s="256" t="s">
        <v>2936</v>
      </c>
      <c r="H2005" s="256" t="s">
        <v>2937</v>
      </c>
      <c r="I2005" s="256" t="s">
        <v>4424</v>
      </c>
    </row>
    <row r="2006" spans="1:9">
      <c r="A2006" s="256" t="s">
        <v>10455</v>
      </c>
      <c r="B2006" s="256" t="s">
        <v>10452</v>
      </c>
      <c r="C2006" s="256" t="s">
        <v>10453</v>
      </c>
      <c r="D2006" s="256" t="s">
        <v>91</v>
      </c>
      <c r="E2006" s="433">
        <v>83104</v>
      </c>
      <c r="F2006" s="256" t="s">
        <v>10454</v>
      </c>
      <c r="G2006" s="256" t="s">
        <v>2732</v>
      </c>
      <c r="H2006" s="256" t="s">
        <v>2733</v>
      </c>
      <c r="I2006" s="256" t="s">
        <v>10456</v>
      </c>
    </row>
    <row r="2007" spans="1:9">
      <c r="A2007" s="256" t="s">
        <v>10451</v>
      </c>
      <c r="B2007" s="256" t="s">
        <v>10452</v>
      </c>
      <c r="C2007" s="256" t="s">
        <v>10453</v>
      </c>
      <c r="D2007" s="256" t="s">
        <v>91</v>
      </c>
      <c r="E2007" s="433">
        <v>83104</v>
      </c>
      <c r="F2007" s="256" t="s">
        <v>10454</v>
      </c>
      <c r="G2007" s="256" t="s">
        <v>2794</v>
      </c>
      <c r="H2007" s="256" t="s">
        <v>2762</v>
      </c>
      <c r="I2007" s="256" t="s">
        <v>10457</v>
      </c>
    </row>
    <row r="2008" spans="1:9">
      <c r="A2008" s="256" t="s">
        <v>10458</v>
      </c>
      <c r="B2008" s="256" t="s">
        <v>10452</v>
      </c>
      <c r="C2008" s="256" t="s">
        <v>10453</v>
      </c>
      <c r="D2008" s="256" t="s">
        <v>91</v>
      </c>
      <c r="E2008" s="433">
        <v>83104</v>
      </c>
      <c r="F2008" s="256" t="s">
        <v>10454</v>
      </c>
      <c r="G2008" s="256" t="s">
        <v>2824</v>
      </c>
      <c r="H2008" s="256" t="s">
        <v>2994</v>
      </c>
      <c r="I2008" s="256" t="s">
        <v>2726</v>
      </c>
    </row>
    <row r="2009" spans="1:9">
      <c r="A2009" s="256" t="s">
        <v>10458</v>
      </c>
      <c r="B2009" s="256" t="s">
        <v>10452</v>
      </c>
      <c r="C2009" s="256" t="s">
        <v>10453</v>
      </c>
      <c r="D2009" s="256" t="s">
        <v>91</v>
      </c>
      <c r="E2009" s="433">
        <v>83104</v>
      </c>
      <c r="F2009" s="256" t="s">
        <v>10454</v>
      </c>
      <c r="G2009" s="256" t="s">
        <v>2794</v>
      </c>
      <c r="H2009" s="256" t="s">
        <v>2994</v>
      </c>
      <c r="I2009" s="256" t="s">
        <v>2726</v>
      </c>
    </row>
    <row r="2010" spans="1:9">
      <c r="A2010" s="256" t="s">
        <v>10459</v>
      </c>
      <c r="B2010" s="256" t="s">
        <v>10452</v>
      </c>
      <c r="C2010" s="256" t="s">
        <v>10453</v>
      </c>
      <c r="D2010" s="256" t="s">
        <v>91</v>
      </c>
      <c r="E2010" s="433">
        <v>83104</v>
      </c>
      <c r="F2010" s="256" t="s">
        <v>10454</v>
      </c>
      <c r="G2010" s="256" t="s">
        <v>2761</v>
      </c>
      <c r="H2010" s="256" t="s">
        <v>2725</v>
      </c>
      <c r="I2010" s="256" t="s">
        <v>3909</v>
      </c>
    </row>
    <row r="2011" spans="1:9">
      <c r="A2011" s="256" t="s">
        <v>10459</v>
      </c>
      <c r="B2011" s="256" t="s">
        <v>10452</v>
      </c>
      <c r="C2011" s="256" t="s">
        <v>10453</v>
      </c>
      <c r="D2011" s="256" t="s">
        <v>91</v>
      </c>
      <c r="E2011" s="433">
        <v>83104</v>
      </c>
      <c r="F2011" s="256" t="s">
        <v>10454</v>
      </c>
      <c r="G2011" s="256" t="s">
        <v>2794</v>
      </c>
      <c r="H2011" s="256" t="s">
        <v>2725</v>
      </c>
      <c r="I2011" s="256" t="s">
        <v>2726</v>
      </c>
    </row>
    <row r="2012" spans="1:9">
      <c r="A2012" s="256" t="s">
        <v>10451</v>
      </c>
      <c r="B2012" s="256" t="s">
        <v>10452</v>
      </c>
      <c r="C2012" s="256" t="s">
        <v>10453</v>
      </c>
      <c r="D2012" s="256" t="s">
        <v>91</v>
      </c>
      <c r="E2012" s="433">
        <v>83104</v>
      </c>
      <c r="F2012" s="256" t="s">
        <v>10454</v>
      </c>
      <c r="G2012" s="256" t="s">
        <v>2761</v>
      </c>
      <c r="H2012" s="256" t="s">
        <v>2762</v>
      </c>
      <c r="I2012" s="256" t="s">
        <v>10457</v>
      </c>
    </row>
    <row r="2013" spans="1:9">
      <c r="A2013" s="256" t="s">
        <v>10459</v>
      </c>
      <c r="B2013" s="256" t="s">
        <v>10452</v>
      </c>
      <c r="C2013" s="256" t="s">
        <v>10453</v>
      </c>
      <c r="D2013" s="256" t="s">
        <v>91</v>
      </c>
      <c r="E2013" s="433">
        <v>83104</v>
      </c>
      <c r="F2013" s="256" t="s">
        <v>10454</v>
      </c>
      <c r="G2013" s="256" t="s">
        <v>2824</v>
      </c>
      <c r="H2013" s="256" t="s">
        <v>2725</v>
      </c>
      <c r="I2013" s="256" t="s">
        <v>2726</v>
      </c>
    </row>
    <row r="2014" spans="1:9">
      <c r="A2014" s="256" t="s">
        <v>10458</v>
      </c>
      <c r="B2014" s="256" t="s">
        <v>10452</v>
      </c>
      <c r="C2014" s="256" t="s">
        <v>10453</v>
      </c>
      <c r="D2014" s="256" t="s">
        <v>91</v>
      </c>
      <c r="E2014" s="433">
        <v>83104</v>
      </c>
      <c r="F2014" s="256" t="s">
        <v>10454</v>
      </c>
      <c r="G2014" s="256" t="s">
        <v>2761</v>
      </c>
      <c r="H2014" s="256" t="s">
        <v>2994</v>
      </c>
      <c r="I2014" s="256" t="s">
        <v>3909</v>
      </c>
    </row>
    <row r="2015" spans="1:9">
      <c r="A2015" s="256" t="s">
        <v>10460</v>
      </c>
      <c r="B2015" s="256" t="s">
        <v>10461</v>
      </c>
      <c r="C2015" s="256" t="s">
        <v>10462</v>
      </c>
      <c r="D2015" s="256" t="s">
        <v>5651</v>
      </c>
      <c r="E2015" s="433">
        <v>4001</v>
      </c>
      <c r="F2015" s="256" t="s">
        <v>10463</v>
      </c>
      <c r="G2015" s="256" t="s">
        <v>2732</v>
      </c>
      <c r="H2015" s="256" t="s">
        <v>2733</v>
      </c>
      <c r="I2015" s="256" t="s">
        <v>3383</v>
      </c>
    </row>
    <row r="2016" spans="1:9">
      <c r="A2016" s="256" t="s">
        <v>10464</v>
      </c>
      <c r="B2016" s="256" t="s">
        <v>10465</v>
      </c>
      <c r="C2016" s="256" t="s">
        <v>10466</v>
      </c>
      <c r="D2016" s="256" t="s">
        <v>503</v>
      </c>
      <c r="E2016" s="433">
        <v>6001</v>
      </c>
      <c r="F2016" s="256" t="s">
        <v>10467</v>
      </c>
      <c r="G2016" s="256" t="s">
        <v>2761</v>
      </c>
      <c r="H2016" s="256" t="s">
        <v>2994</v>
      </c>
      <c r="I2016" s="256" t="s">
        <v>3799</v>
      </c>
    </row>
    <row r="2017" spans="1:9">
      <c r="A2017" s="256" t="s">
        <v>10468</v>
      </c>
      <c r="B2017" s="256" t="s">
        <v>10465</v>
      </c>
      <c r="C2017" s="256" t="s">
        <v>10466</v>
      </c>
      <c r="D2017" s="256" t="s">
        <v>503</v>
      </c>
      <c r="E2017" s="433">
        <v>6001</v>
      </c>
      <c r="F2017" s="256" t="s">
        <v>10467</v>
      </c>
      <c r="G2017" s="256" t="s">
        <v>2761</v>
      </c>
      <c r="H2017" s="256" t="s">
        <v>2762</v>
      </c>
      <c r="I2017" s="256" t="s">
        <v>10469</v>
      </c>
    </row>
    <row r="2018" spans="1:9">
      <c r="A2018" s="256" t="s">
        <v>10470</v>
      </c>
      <c r="B2018" s="256" t="s">
        <v>10465</v>
      </c>
      <c r="C2018" s="256" t="s">
        <v>10466</v>
      </c>
      <c r="D2018" s="256" t="s">
        <v>503</v>
      </c>
      <c r="E2018" s="433">
        <v>6001</v>
      </c>
      <c r="F2018" s="256" t="s">
        <v>10467</v>
      </c>
      <c r="G2018" s="256" t="s">
        <v>2761</v>
      </c>
      <c r="H2018" s="256" t="s">
        <v>2725</v>
      </c>
      <c r="I2018" s="256" t="s">
        <v>3799</v>
      </c>
    </row>
    <row r="2019" spans="1:9">
      <c r="A2019" s="256" t="s">
        <v>10471</v>
      </c>
      <c r="B2019" s="256" t="s">
        <v>10472</v>
      </c>
      <c r="C2019" s="256" t="s">
        <v>10473</v>
      </c>
      <c r="D2019" s="256" t="s">
        <v>3308</v>
      </c>
      <c r="E2019" s="433">
        <v>90901</v>
      </c>
      <c r="F2019" s="256" t="s">
        <v>10474</v>
      </c>
      <c r="G2019" s="256" t="s">
        <v>2732</v>
      </c>
      <c r="H2019" s="256" t="s">
        <v>2733</v>
      </c>
      <c r="I2019" s="256" t="s">
        <v>10475</v>
      </c>
    </row>
    <row r="2020" spans="1:9">
      <c r="A2020" s="256" t="s">
        <v>10476</v>
      </c>
      <c r="B2020" s="256" t="s">
        <v>10477</v>
      </c>
      <c r="C2020" s="256" t="s">
        <v>10478</v>
      </c>
      <c r="D2020" s="256" t="s">
        <v>4491</v>
      </c>
      <c r="E2020" s="433">
        <v>4001</v>
      </c>
      <c r="F2020" s="256" t="s">
        <v>4635</v>
      </c>
      <c r="G2020" s="256" t="s">
        <v>2732</v>
      </c>
      <c r="H2020" s="256" t="s">
        <v>2733</v>
      </c>
      <c r="I2020" s="256" t="s">
        <v>8034</v>
      </c>
    </row>
    <row r="2021" spans="1:9">
      <c r="A2021" s="256" t="s">
        <v>10479</v>
      </c>
      <c r="B2021" s="256" t="s">
        <v>10480</v>
      </c>
      <c r="C2021" s="256" t="s">
        <v>10481</v>
      </c>
      <c r="D2021" s="256" t="s">
        <v>97</v>
      </c>
      <c r="E2021" s="433">
        <v>4001</v>
      </c>
      <c r="F2021" s="256" t="s">
        <v>10482</v>
      </c>
      <c r="G2021" s="256" t="s">
        <v>2936</v>
      </c>
      <c r="H2021" s="256" t="s">
        <v>2937</v>
      </c>
      <c r="I2021" s="256" t="s">
        <v>8010</v>
      </c>
    </row>
    <row r="2022" spans="1:9">
      <c r="A2022" s="256" t="s">
        <v>10483</v>
      </c>
      <c r="B2022" s="256" t="s">
        <v>10484</v>
      </c>
      <c r="C2022" s="256" t="s">
        <v>10485</v>
      </c>
      <c r="D2022" s="256" t="s">
        <v>10486</v>
      </c>
      <c r="E2022" s="433">
        <v>98601</v>
      </c>
      <c r="F2022" s="256" t="s">
        <v>10487</v>
      </c>
      <c r="G2022" s="256" t="s">
        <v>2761</v>
      </c>
      <c r="H2022" s="256" t="s">
        <v>2762</v>
      </c>
      <c r="I2022" s="256" t="s">
        <v>10488</v>
      </c>
    </row>
    <row r="2023" spans="1:9">
      <c r="A2023" s="256" t="s">
        <v>10489</v>
      </c>
      <c r="B2023" s="256" t="s">
        <v>10490</v>
      </c>
      <c r="C2023" s="256" t="s">
        <v>10491</v>
      </c>
      <c r="D2023" s="256" t="s">
        <v>91</v>
      </c>
      <c r="E2023" s="433">
        <v>81108</v>
      </c>
      <c r="F2023" s="256" t="s">
        <v>3612</v>
      </c>
      <c r="G2023" s="256" t="s">
        <v>2732</v>
      </c>
      <c r="H2023" s="256" t="s">
        <v>2733</v>
      </c>
      <c r="I2023" s="256" t="s">
        <v>4220</v>
      </c>
    </row>
    <row r="2024" spans="1:9">
      <c r="A2024" s="256" t="s">
        <v>10492</v>
      </c>
      <c r="B2024" s="256" t="s">
        <v>10493</v>
      </c>
      <c r="C2024" s="256" t="s">
        <v>10494</v>
      </c>
      <c r="D2024" s="256" t="s">
        <v>98</v>
      </c>
      <c r="E2024" s="433">
        <v>8001</v>
      </c>
      <c r="F2024" s="256" t="s">
        <v>10495</v>
      </c>
      <c r="G2024" s="256" t="s">
        <v>2936</v>
      </c>
      <c r="H2024" s="256" t="s">
        <v>2937</v>
      </c>
      <c r="I2024" s="256" t="s">
        <v>10496</v>
      </c>
    </row>
    <row r="2025" spans="1:9">
      <c r="A2025" s="256" t="s">
        <v>10497</v>
      </c>
      <c r="B2025" s="256" t="s">
        <v>10498</v>
      </c>
      <c r="C2025" s="256" t="s">
        <v>10499</v>
      </c>
      <c r="D2025" s="256" t="s">
        <v>97</v>
      </c>
      <c r="E2025" s="433">
        <v>4001</v>
      </c>
      <c r="F2025" s="256" t="s">
        <v>10500</v>
      </c>
      <c r="G2025" s="256" t="s">
        <v>2780</v>
      </c>
      <c r="H2025" s="256" t="s">
        <v>2781</v>
      </c>
      <c r="I2025" s="256" t="s">
        <v>10501</v>
      </c>
    </row>
    <row r="2026" spans="1:9">
      <c r="A2026" s="256" t="s">
        <v>10502</v>
      </c>
      <c r="B2026" s="256" t="s">
        <v>10503</v>
      </c>
      <c r="C2026" s="256" t="s">
        <v>10504</v>
      </c>
      <c r="D2026" s="256" t="s">
        <v>5121</v>
      </c>
      <c r="E2026" s="433">
        <v>3105</v>
      </c>
      <c r="F2026" s="256" t="s">
        <v>10505</v>
      </c>
      <c r="G2026" s="256" t="s">
        <v>2732</v>
      </c>
      <c r="H2026" s="256" t="s">
        <v>2733</v>
      </c>
      <c r="I2026" s="256" t="s">
        <v>10506</v>
      </c>
    </row>
    <row r="2027" spans="1:9">
      <c r="A2027" s="256" t="s">
        <v>10507</v>
      </c>
      <c r="B2027" s="256" t="s">
        <v>10508</v>
      </c>
      <c r="C2027" s="256" t="s">
        <v>10509</v>
      </c>
      <c r="D2027" s="256" t="s">
        <v>4662</v>
      </c>
      <c r="E2027" s="433">
        <v>96241</v>
      </c>
      <c r="F2027" s="256" t="s">
        <v>10510</v>
      </c>
      <c r="G2027" s="256" t="s">
        <v>2780</v>
      </c>
      <c r="H2027" s="256" t="s">
        <v>2781</v>
      </c>
      <c r="I2027" s="256" t="s">
        <v>4664</v>
      </c>
    </row>
    <row r="2028" spans="1:9">
      <c r="A2028" s="256" t="s">
        <v>10511</v>
      </c>
      <c r="B2028" s="256" t="s">
        <v>10508</v>
      </c>
      <c r="C2028" s="256" t="s">
        <v>10509</v>
      </c>
      <c r="D2028" s="256" t="s">
        <v>4662</v>
      </c>
      <c r="E2028" s="433">
        <v>96241</v>
      </c>
      <c r="F2028" s="256" t="s">
        <v>10510</v>
      </c>
      <c r="G2028" s="256" t="s">
        <v>2780</v>
      </c>
      <c r="H2028" s="256" t="s">
        <v>2847</v>
      </c>
      <c r="I2028" s="256" t="s">
        <v>3724</v>
      </c>
    </row>
    <row r="2029" spans="1:9">
      <c r="A2029" s="256" t="s">
        <v>10512</v>
      </c>
      <c r="B2029" s="256" t="s">
        <v>10508</v>
      </c>
      <c r="C2029" s="256" t="s">
        <v>10509</v>
      </c>
      <c r="D2029" s="256" t="s">
        <v>4662</v>
      </c>
      <c r="E2029" s="433">
        <v>96241</v>
      </c>
      <c r="F2029" s="256" t="s">
        <v>10510</v>
      </c>
      <c r="G2029" s="256" t="s">
        <v>2732</v>
      </c>
      <c r="H2029" s="256" t="s">
        <v>2733</v>
      </c>
      <c r="I2029" s="256" t="s">
        <v>4666</v>
      </c>
    </row>
    <row r="2030" spans="1:9">
      <c r="A2030" s="256" t="s">
        <v>10513</v>
      </c>
      <c r="B2030" s="256" t="s">
        <v>10514</v>
      </c>
      <c r="C2030" s="256" t="s">
        <v>10515</v>
      </c>
      <c r="D2030" s="256" t="s">
        <v>91</v>
      </c>
      <c r="E2030" s="433">
        <v>82109</v>
      </c>
      <c r="F2030" s="256" t="s">
        <v>7170</v>
      </c>
      <c r="G2030" s="256" t="s">
        <v>2732</v>
      </c>
      <c r="H2030" s="256" t="s">
        <v>2733</v>
      </c>
      <c r="I2030" s="256" t="s">
        <v>8824</v>
      </c>
    </row>
    <row r="2031" spans="1:9">
      <c r="A2031" s="256" t="s">
        <v>10516</v>
      </c>
      <c r="B2031" s="256" t="s">
        <v>10514</v>
      </c>
      <c r="C2031" s="256" t="s">
        <v>10515</v>
      </c>
      <c r="D2031" s="256" t="s">
        <v>91</v>
      </c>
      <c r="E2031" s="433">
        <v>82109</v>
      </c>
      <c r="F2031" s="256" t="s">
        <v>7170</v>
      </c>
      <c r="G2031" s="256" t="s">
        <v>2780</v>
      </c>
      <c r="H2031" s="256" t="s">
        <v>2781</v>
      </c>
      <c r="I2031" s="256" t="s">
        <v>8824</v>
      </c>
    </row>
    <row r="2032" spans="1:9">
      <c r="A2032" s="256" t="s">
        <v>10517</v>
      </c>
      <c r="B2032" s="256" t="s">
        <v>10518</v>
      </c>
      <c r="C2032" s="256" t="s">
        <v>10519</v>
      </c>
      <c r="D2032" s="256" t="s">
        <v>93</v>
      </c>
      <c r="E2032" s="433">
        <v>1014</v>
      </c>
      <c r="F2032" s="256" t="s">
        <v>10520</v>
      </c>
      <c r="G2032" s="256" t="s">
        <v>2794</v>
      </c>
      <c r="H2032" s="256" t="s">
        <v>2762</v>
      </c>
      <c r="I2032" s="256" t="s">
        <v>8341</v>
      </c>
    </row>
    <row r="2033" spans="1:9">
      <c r="A2033" s="256" t="s">
        <v>10521</v>
      </c>
      <c r="B2033" s="256" t="s">
        <v>10522</v>
      </c>
      <c r="C2033" s="256" t="s">
        <v>10523</v>
      </c>
      <c r="D2033" s="256" t="s">
        <v>97</v>
      </c>
      <c r="E2033" s="433">
        <v>4001</v>
      </c>
      <c r="F2033" s="256" t="s">
        <v>5231</v>
      </c>
      <c r="G2033" s="256" t="s">
        <v>2936</v>
      </c>
      <c r="H2033" s="256" t="s">
        <v>2937</v>
      </c>
      <c r="I2033" s="256" t="s">
        <v>5396</v>
      </c>
    </row>
    <row r="2034" spans="1:9">
      <c r="A2034" s="256" t="s">
        <v>10524</v>
      </c>
      <c r="B2034" s="256" t="s">
        <v>10525</v>
      </c>
      <c r="C2034" s="256" t="s">
        <v>10526</v>
      </c>
      <c r="D2034" s="256" t="s">
        <v>10527</v>
      </c>
      <c r="E2034" s="433">
        <v>93541</v>
      </c>
      <c r="F2034" s="256" t="s">
        <v>10528</v>
      </c>
      <c r="G2034" s="256" t="s">
        <v>2724</v>
      </c>
      <c r="H2034" s="256" t="s">
        <v>2835</v>
      </c>
      <c r="I2034" s="256" t="s">
        <v>10529</v>
      </c>
    </row>
    <row r="2035" spans="1:9">
      <c r="A2035" s="256" t="s">
        <v>10530</v>
      </c>
      <c r="B2035" s="256" t="s">
        <v>10531</v>
      </c>
      <c r="C2035" s="256" t="s">
        <v>10532</v>
      </c>
      <c r="D2035" s="256" t="s">
        <v>91</v>
      </c>
      <c r="E2035" s="433">
        <v>83106</v>
      </c>
      <c r="F2035" s="256" t="s">
        <v>7276</v>
      </c>
      <c r="G2035" s="256" t="s">
        <v>3938</v>
      </c>
      <c r="H2035" s="256" t="s">
        <v>2812</v>
      </c>
      <c r="I2035" s="256" t="s">
        <v>9468</v>
      </c>
    </row>
    <row r="2036" spans="1:9">
      <c r="A2036" s="256" t="s">
        <v>10530</v>
      </c>
      <c r="B2036" s="256" t="s">
        <v>10531</v>
      </c>
      <c r="C2036" s="256" t="s">
        <v>10532</v>
      </c>
      <c r="D2036" s="256" t="s">
        <v>91</v>
      </c>
      <c r="E2036" s="433">
        <v>83106</v>
      </c>
      <c r="F2036" s="256" t="s">
        <v>7276</v>
      </c>
      <c r="G2036" s="256" t="s">
        <v>2761</v>
      </c>
      <c r="H2036" s="256" t="s">
        <v>2812</v>
      </c>
      <c r="I2036" s="256" t="s">
        <v>9468</v>
      </c>
    </row>
    <row r="2037" spans="1:9">
      <c r="A2037" s="256" t="s">
        <v>10530</v>
      </c>
      <c r="B2037" s="256" t="s">
        <v>10531</v>
      </c>
      <c r="C2037" s="256" t="s">
        <v>10532</v>
      </c>
      <c r="D2037" s="256" t="s">
        <v>91</v>
      </c>
      <c r="E2037" s="433">
        <v>83106</v>
      </c>
      <c r="F2037" s="256" t="s">
        <v>7276</v>
      </c>
      <c r="G2037" s="256" t="s">
        <v>2794</v>
      </c>
      <c r="H2037" s="256" t="s">
        <v>2812</v>
      </c>
      <c r="I2037" s="256" t="s">
        <v>9468</v>
      </c>
    </row>
    <row r="2038" spans="1:9">
      <c r="A2038" s="256" t="s">
        <v>10530</v>
      </c>
      <c r="B2038" s="256" t="s">
        <v>10531</v>
      </c>
      <c r="C2038" s="256" t="s">
        <v>10532</v>
      </c>
      <c r="D2038" s="256" t="s">
        <v>91</v>
      </c>
      <c r="E2038" s="433">
        <v>83106</v>
      </c>
      <c r="F2038" s="256" t="s">
        <v>7276</v>
      </c>
      <c r="G2038" s="256" t="s">
        <v>2724</v>
      </c>
      <c r="H2038" s="256" t="s">
        <v>2812</v>
      </c>
      <c r="I2038" s="256" t="s">
        <v>9468</v>
      </c>
    </row>
    <row r="2039" spans="1:9">
      <c r="A2039" s="256" t="s">
        <v>10533</v>
      </c>
      <c r="B2039" s="256" t="s">
        <v>10534</v>
      </c>
      <c r="C2039" s="256" t="s">
        <v>10535</v>
      </c>
      <c r="D2039" s="256" t="s">
        <v>571</v>
      </c>
      <c r="E2039" s="433">
        <v>90501</v>
      </c>
      <c r="F2039" s="256" t="s">
        <v>5769</v>
      </c>
      <c r="G2039" s="256" t="s">
        <v>2732</v>
      </c>
      <c r="H2039" s="256" t="s">
        <v>2733</v>
      </c>
      <c r="I2039" s="256" t="s">
        <v>5770</v>
      </c>
    </row>
    <row r="2040" spans="1:9">
      <c r="A2040" s="256" t="s">
        <v>10536</v>
      </c>
      <c r="B2040" s="256" t="s">
        <v>10537</v>
      </c>
      <c r="C2040" s="256" t="s">
        <v>10538</v>
      </c>
      <c r="D2040" s="256" t="s">
        <v>4390</v>
      </c>
      <c r="E2040" s="433">
        <v>92401</v>
      </c>
      <c r="F2040" s="256" t="s">
        <v>8256</v>
      </c>
      <c r="G2040" s="256" t="s">
        <v>2761</v>
      </c>
      <c r="H2040" s="256" t="s">
        <v>2762</v>
      </c>
      <c r="I2040" s="256" t="s">
        <v>10539</v>
      </c>
    </row>
    <row r="2041" spans="1:9">
      <c r="A2041" s="256" t="s">
        <v>10540</v>
      </c>
      <c r="B2041" s="256" t="s">
        <v>10537</v>
      </c>
      <c r="C2041" s="256" t="s">
        <v>10538</v>
      </c>
      <c r="D2041" s="256" t="s">
        <v>4390</v>
      </c>
      <c r="E2041" s="433">
        <v>92401</v>
      </c>
      <c r="F2041" s="256" t="s">
        <v>8256</v>
      </c>
      <c r="G2041" s="256" t="s">
        <v>2761</v>
      </c>
      <c r="H2041" s="256" t="s">
        <v>2725</v>
      </c>
      <c r="I2041" s="256" t="s">
        <v>3114</v>
      </c>
    </row>
    <row r="2042" spans="1:9">
      <c r="A2042" s="256" t="s">
        <v>10541</v>
      </c>
      <c r="B2042" s="256" t="s">
        <v>10537</v>
      </c>
      <c r="C2042" s="256" t="s">
        <v>10538</v>
      </c>
      <c r="D2042" s="256" t="s">
        <v>4390</v>
      </c>
      <c r="E2042" s="433">
        <v>92401</v>
      </c>
      <c r="F2042" s="256" t="s">
        <v>8256</v>
      </c>
      <c r="G2042" s="256" t="s">
        <v>2761</v>
      </c>
      <c r="H2042" s="256" t="s">
        <v>2994</v>
      </c>
      <c r="I2042" s="256" t="s">
        <v>3114</v>
      </c>
    </row>
    <row r="2043" spans="1:9">
      <c r="A2043" s="256" t="s">
        <v>10541</v>
      </c>
      <c r="B2043" s="256" t="s">
        <v>10537</v>
      </c>
      <c r="C2043" s="256" t="s">
        <v>10538</v>
      </c>
      <c r="D2043" s="256" t="s">
        <v>4390</v>
      </c>
      <c r="E2043" s="433">
        <v>92401</v>
      </c>
      <c r="F2043" s="256" t="s">
        <v>8256</v>
      </c>
      <c r="G2043" s="256" t="s">
        <v>2794</v>
      </c>
      <c r="H2043" s="256" t="s">
        <v>2994</v>
      </c>
      <c r="I2043" s="256" t="s">
        <v>3114</v>
      </c>
    </row>
    <row r="2044" spans="1:9">
      <c r="A2044" s="256" t="s">
        <v>10540</v>
      </c>
      <c r="B2044" s="256" t="s">
        <v>10537</v>
      </c>
      <c r="C2044" s="256" t="s">
        <v>10538</v>
      </c>
      <c r="D2044" s="256" t="s">
        <v>4390</v>
      </c>
      <c r="E2044" s="433">
        <v>92401</v>
      </c>
      <c r="F2044" s="256" t="s">
        <v>8256</v>
      </c>
      <c r="G2044" s="256" t="s">
        <v>2794</v>
      </c>
      <c r="H2044" s="256" t="s">
        <v>2725</v>
      </c>
      <c r="I2044" s="256" t="s">
        <v>3114</v>
      </c>
    </row>
    <row r="2045" spans="1:9">
      <c r="A2045" s="256" t="s">
        <v>10542</v>
      </c>
      <c r="B2045" s="256" t="s">
        <v>10537</v>
      </c>
      <c r="C2045" s="256" t="s">
        <v>10538</v>
      </c>
      <c r="D2045" s="256" t="s">
        <v>4390</v>
      </c>
      <c r="E2045" s="433">
        <v>92401</v>
      </c>
      <c r="F2045" s="256" t="s">
        <v>8256</v>
      </c>
      <c r="G2045" s="256" t="s">
        <v>2794</v>
      </c>
      <c r="H2045" s="256" t="s">
        <v>2812</v>
      </c>
      <c r="I2045" s="256" t="s">
        <v>10543</v>
      </c>
    </row>
    <row r="2046" spans="1:9">
      <c r="A2046" s="256" t="s">
        <v>10536</v>
      </c>
      <c r="B2046" s="256" t="s">
        <v>10537</v>
      </c>
      <c r="C2046" s="256" t="s">
        <v>10538</v>
      </c>
      <c r="D2046" s="256" t="s">
        <v>4390</v>
      </c>
      <c r="E2046" s="433">
        <v>92401</v>
      </c>
      <c r="F2046" s="256" t="s">
        <v>8256</v>
      </c>
      <c r="G2046" s="256" t="s">
        <v>2724</v>
      </c>
      <c r="H2046" s="256" t="s">
        <v>2762</v>
      </c>
      <c r="I2046" s="256" t="s">
        <v>10539</v>
      </c>
    </row>
    <row r="2047" spans="1:9">
      <c r="A2047" s="256" t="s">
        <v>10544</v>
      </c>
      <c r="B2047" s="256" t="s">
        <v>10545</v>
      </c>
      <c r="C2047" s="256" t="s">
        <v>10546</v>
      </c>
      <c r="D2047" s="256" t="s">
        <v>2743</v>
      </c>
      <c r="E2047" s="433">
        <v>93701</v>
      </c>
      <c r="F2047" s="256" t="s">
        <v>10547</v>
      </c>
      <c r="G2047" s="256" t="s">
        <v>2724</v>
      </c>
      <c r="H2047" s="256" t="s">
        <v>2835</v>
      </c>
      <c r="I2047" s="256" t="s">
        <v>10548</v>
      </c>
    </row>
    <row r="2048" spans="1:9">
      <c r="A2048" s="256" t="s">
        <v>10549</v>
      </c>
      <c r="B2048" s="256" t="s">
        <v>10550</v>
      </c>
      <c r="C2048" s="256" t="s">
        <v>10551</v>
      </c>
      <c r="D2048" s="256" t="s">
        <v>91</v>
      </c>
      <c r="E2048" s="433">
        <v>81105</v>
      </c>
      <c r="F2048" s="256" t="s">
        <v>10552</v>
      </c>
      <c r="G2048" s="256" t="s">
        <v>2761</v>
      </c>
      <c r="H2048" s="256" t="s">
        <v>2762</v>
      </c>
      <c r="I2048" s="256" t="s">
        <v>9731</v>
      </c>
    </row>
    <row r="2049" spans="1:9">
      <c r="A2049" s="256" t="s">
        <v>10553</v>
      </c>
      <c r="B2049" s="256" t="s">
        <v>10554</v>
      </c>
      <c r="C2049" s="256" t="s">
        <v>10555</v>
      </c>
      <c r="D2049" s="256" t="s">
        <v>5869</v>
      </c>
      <c r="E2049" s="433">
        <v>2411</v>
      </c>
      <c r="F2049" s="256" t="s">
        <v>10556</v>
      </c>
      <c r="G2049" s="256" t="s">
        <v>2732</v>
      </c>
      <c r="H2049" s="256" t="s">
        <v>3196</v>
      </c>
      <c r="I2049" s="256" t="s">
        <v>7451</v>
      </c>
    </row>
    <row r="2050" spans="1:9">
      <c r="A2050" s="256" t="s">
        <v>10557</v>
      </c>
      <c r="B2050" s="256" t="s">
        <v>10554</v>
      </c>
      <c r="C2050" s="256" t="s">
        <v>10555</v>
      </c>
      <c r="D2050" s="256" t="s">
        <v>5869</v>
      </c>
      <c r="E2050" s="433">
        <v>2411</v>
      </c>
      <c r="F2050" s="256" t="s">
        <v>10556</v>
      </c>
      <c r="G2050" s="256" t="s">
        <v>2780</v>
      </c>
      <c r="H2050" s="256" t="s">
        <v>2847</v>
      </c>
      <c r="I2050" s="256" t="s">
        <v>5165</v>
      </c>
    </row>
    <row r="2051" spans="1:9">
      <c r="A2051" s="256" t="s">
        <v>10558</v>
      </c>
      <c r="B2051" s="256" t="s">
        <v>10554</v>
      </c>
      <c r="C2051" s="256" t="s">
        <v>10555</v>
      </c>
      <c r="D2051" s="256" t="s">
        <v>5869</v>
      </c>
      <c r="E2051" s="433">
        <v>2411</v>
      </c>
      <c r="F2051" s="256" t="s">
        <v>10556</v>
      </c>
      <c r="G2051" s="256" t="s">
        <v>2732</v>
      </c>
      <c r="H2051" s="256" t="s">
        <v>2733</v>
      </c>
      <c r="I2051" s="256" t="s">
        <v>5165</v>
      </c>
    </row>
    <row r="2052" spans="1:9">
      <c r="A2052" s="256" t="s">
        <v>10559</v>
      </c>
      <c r="B2052" s="256" t="s">
        <v>10560</v>
      </c>
      <c r="C2052" s="256" t="s">
        <v>10561</v>
      </c>
      <c r="D2052" s="256" t="s">
        <v>95</v>
      </c>
      <c r="E2052" s="433">
        <v>92101</v>
      </c>
      <c r="F2052" s="256" t="s">
        <v>10562</v>
      </c>
      <c r="G2052" s="256" t="s">
        <v>2732</v>
      </c>
      <c r="H2052" s="256" t="s">
        <v>2733</v>
      </c>
      <c r="I2052" s="256" t="s">
        <v>2853</v>
      </c>
    </row>
    <row r="2053" spans="1:9">
      <c r="A2053" s="256" t="s">
        <v>10563</v>
      </c>
      <c r="C2053" s="256" t="s">
        <v>10564</v>
      </c>
      <c r="D2053" s="256" t="s">
        <v>10565</v>
      </c>
      <c r="E2053" s="433">
        <v>82107</v>
      </c>
      <c r="F2053" s="256" t="s">
        <v>10566</v>
      </c>
      <c r="G2053" s="256" t="s">
        <v>2732</v>
      </c>
      <c r="H2053" s="256" t="s">
        <v>2733</v>
      </c>
      <c r="I2053" s="256" t="s">
        <v>8034</v>
      </c>
    </row>
    <row r="2054" spans="1:9">
      <c r="A2054" s="256" t="s">
        <v>10567</v>
      </c>
      <c r="B2054" s="256" t="s">
        <v>10568</v>
      </c>
      <c r="C2054" s="256" t="s">
        <v>10569</v>
      </c>
      <c r="D2054" s="256" t="s">
        <v>9599</v>
      </c>
      <c r="E2054" s="433">
        <v>95201</v>
      </c>
      <c r="F2054" s="256" t="s">
        <v>10570</v>
      </c>
      <c r="G2054" s="256" t="s">
        <v>2824</v>
      </c>
      <c r="H2054" s="256" t="s">
        <v>2725</v>
      </c>
      <c r="I2054" s="256" t="s">
        <v>6382</v>
      </c>
    </row>
    <row r="2055" spans="1:9">
      <c r="A2055" s="256" t="s">
        <v>10571</v>
      </c>
      <c r="B2055" s="256" t="s">
        <v>10572</v>
      </c>
      <c r="C2055" s="256" t="s">
        <v>10573</v>
      </c>
      <c r="D2055" s="256" t="s">
        <v>3459</v>
      </c>
      <c r="E2055" s="433">
        <v>2744</v>
      </c>
      <c r="F2055" s="256" t="s">
        <v>4058</v>
      </c>
      <c r="G2055" s="256" t="s">
        <v>2732</v>
      </c>
      <c r="H2055" s="256" t="s">
        <v>2733</v>
      </c>
      <c r="I2055" s="256" t="s">
        <v>10574</v>
      </c>
    </row>
    <row r="2056" spans="1:9">
      <c r="A2056" s="256" t="s">
        <v>10575</v>
      </c>
      <c r="B2056" s="256" t="s">
        <v>10576</v>
      </c>
      <c r="C2056" s="256" t="s">
        <v>10577</v>
      </c>
      <c r="D2056" s="256" t="s">
        <v>10578</v>
      </c>
      <c r="E2056" s="433">
        <v>90042</v>
      </c>
      <c r="F2056" s="256" t="s">
        <v>10579</v>
      </c>
      <c r="G2056" s="256" t="s">
        <v>2732</v>
      </c>
      <c r="H2056" s="256" t="s">
        <v>2733</v>
      </c>
      <c r="I2056" s="256" t="s">
        <v>10580</v>
      </c>
    </row>
    <row r="2057" spans="1:9">
      <c r="A2057" s="256" t="s">
        <v>10581</v>
      </c>
      <c r="B2057" s="256" t="s">
        <v>10576</v>
      </c>
      <c r="C2057" s="256" t="s">
        <v>10577</v>
      </c>
      <c r="D2057" s="256" t="s">
        <v>10578</v>
      </c>
      <c r="E2057" s="433">
        <v>90042</v>
      </c>
      <c r="F2057" s="256" t="s">
        <v>10579</v>
      </c>
      <c r="G2057" s="256" t="s">
        <v>2780</v>
      </c>
      <c r="H2057" s="256" t="s">
        <v>2847</v>
      </c>
      <c r="I2057" s="256" t="s">
        <v>10198</v>
      </c>
    </row>
    <row r="2058" spans="1:9">
      <c r="A2058" s="256" t="s">
        <v>10582</v>
      </c>
      <c r="B2058" s="256" t="s">
        <v>10583</v>
      </c>
      <c r="C2058" s="256" t="s">
        <v>10584</v>
      </c>
      <c r="D2058" s="256" t="s">
        <v>8836</v>
      </c>
      <c r="E2058" s="433">
        <v>83151</v>
      </c>
      <c r="F2058" s="256" t="s">
        <v>3142</v>
      </c>
      <c r="G2058" s="256" t="s">
        <v>2732</v>
      </c>
      <c r="H2058" s="256" t="s">
        <v>2733</v>
      </c>
      <c r="I2058" s="256" t="s">
        <v>8837</v>
      </c>
    </row>
    <row r="2059" spans="1:9">
      <c r="A2059" s="256" t="s">
        <v>10585</v>
      </c>
      <c r="B2059" s="256" t="s">
        <v>10586</v>
      </c>
      <c r="C2059" s="256" t="s">
        <v>10587</v>
      </c>
      <c r="D2059" s="256" t="s">
        <v>10588</v>
      </c>
      <c r="E2059" s="433">
        <v>96814</v>
      </c>
      <c r="F2059" s="256" t="s">
        <v>10589</v>
      </c>
      <c r="G2059" s="256" t="s">
        <v>2780</v>
      </c>
      <c r="H2059" s="256" t="s">
        <v>2847</v>
      </c>
      <c r="I2059" s="256" t="s">
        <v>10590</v>
      </c>
    </row>
    <row r="2060" spans="1:9">
      <c r="A2060" s="256" t="s">
        <v>10591</v>
      </c>
      <c r="B2060" s="256" t="s">
        <v>10586</v>
      </c>
      <c r="C2060" s="256" t="s">
        <v>10587</v>
      </c>
      <c r="D2060" s="256" t="s">
        <v>10588</v>
      </c>
      <c r="E2060" s="433">
        <v>96814</v>
      </c>
      <c r="F2060" s="256" t="s">
        <v>10589</v>
      </c>
      <c r="G2060" s="256" t="s">
        <v>2936</v>
      </c>
      <c r="H2060" s="256" t="s">
        <v>2937</v>
      </c>
      <c r="I2060" s="256" t="s">
        <v>9391</v>
      </c>
    </row>
    <row r="2061" spans="1:9">
      <c r="A2061" s="256" t="s">
        <v>10592</v>
      </c>
      <c r="B2061" s="256" t="s">
        <v>10586</v>
      </c>
      <c r="C2061" s="256" t="s">
        <v>10587</v>
      </c>
      <c r="D2061" s="256" t="s">
        <v>10588</v>
      </c>
      <c r="E2061" s="433">
        <v>96814</v>
      </c>
      <c r="F2061" s="256" t="s">
        <v>10589</v>
      </c>
      <c r="G2061" s="256" t="s">
        <v>2780</v>
      </c>
      <c r="H2061" s="256" t="s">
        <v>2781</v>
      </c>
      <c r="I2061" s="256" t="s">
        <v>6068</v>
      </c>
    </row>
    <row r="2062" spans="1:9">
      <c r="A2062" s="256" t="s">
        <v>10593</v>
      </c>
      <c r="B2062" s="256" t="s">
        <v>10586</v>
      </c>
      <c r="C2062" s="256" t="s">
        <v>10587</v>
      </c>
      <c r="D2062" s="256" t="s">
        <v>10588</v>
      </c>
      <c r="E2062" s="433">
        <v>96814</v>
      </c>
      <c r="F2062" s="256" t="s">
        <v>10589</v>
      </c>
      <c r="G2062" s="256" t="s">
        <v>2936</v>
      </c>
      <c r="H2062" s="256" t="s">
        <v>4186</v>
      </c>
      <c r="I2062" s="256" t="s">
        <v>6068</v>
      </c>
    </row>
    <row r="2063" spans="1:9">
      <c r="A2063" s="256" t="s">
        <v>10594</v>
      </c>
      <c r="B2063" s="256" t="s">
        <v>10586</v>
      </c>
      <c r="C2063" s="256" t="s">
        <v>10587</v>
      </c>
      <c r="D2063" s="256" t="s">
        <v>10588</v>
      </c>
      <c r="E2063" s="433">
        <v>96814</v>
      </c>
      <c r="F2063" s="256" t="s">
        <v>10589</v>
      </c>
      <c r="G2063" s="256" t="s">
        <v>2732</v>
      </c>
      <c r="H2063" s="256" t="s">
        <v>3196</v>
      </c>
      <c r="I2063" s="256" t="s">
        <v>6068</v>
      </c>
    </row>
    <row r="2064" spans="1:9">
      <c r="A2064" s="256" t="s">
        <v>10595</v>
      </c>
      <c r="B2064" s="256" t="s">
        <v>10596</v>
      </c>
      <c r="C2064" s="256" t="s">
        <v>10597</v>
      </c>
      <c r="D2064" s="256" t="s">
        <v>93</v>
      </c>
      <c r="E2064" s="433">
        <v>1004</v>
      </c>
      <c r="F2064" s="256" t="s">
        <v>10598</v>
      </c>
      <c r="G2064" s="256" t="s">
        <v>2794</v>
      </c>
      <c r="H2064" s="256" t="s">
        <v>2762</v>
      </c>
      <c r="I2064" s="256" t="s">
        <v>3862</v>
      </c>
    </row>
    <row r="2065" spans="1:9">
      <c r="A2065" s="256" t="s">
        <v>10599</v>
      </c>
      <c r="C2065" s="256" t="s">
        <v>10600</v>
      </c>
      <c r="D2065" s="256" t="s">
        <v>10601</v>
      </c>
      <c r="E2065" s="433">
        <v>1214</v>
      </c>
      <c r="F2065" s="256" t="s">
        <v>10602</v>
      </c>
      <c r="G2065" s="256" t="s">
        <v>2780</v>
      </c>
      <c r="H2065" s="256" t="s">
        <v>2847</v>
      </c>
      <c r="I2065" s="256" t="s">
        <v>8248</v>
      </c>
    </row>
    <row r="2066" spans="1:9">
      <c r="A2066" s="256" t="s">
        <v>10603</v>
      </c>
      <c r="B2066" s="256" t="s">
        <v>10604</v>
      </c>
      <c r="C2066" s="256" t="s">
        <v>10605</v>
      </c>
      <c r="D2066" s="256" t="s">
        <v>10606</v>
      </c>
      <c r="E2066" s="433">
        <v>1315</v>
      </c>
      <c r="F2066" s="256" t="s">
        <v>10607</v>
      </c>
      <c r="G2066" s="256" t="s">
        <v>2724</v>
      </c>
      <c r="H2066" s="256" t="s">
        <v>2762</v>
      </c>
      <c r="I2066" s="256" t="s">
        <v>10608</v>
      </c>
    </row>
    <row r="2067" spans="1:9">
      <c r="A2067" s="256" t="s">
        <v>10609</v>
      </c>
      <c r="B2067" s="256" t="s">
        <v>10610</v>
      </c>
      <c r="C2067" s="256" t="s">
        <v>10611</v>
      </c>
      <c r="D2067" s="256" t="s">
        <v>2862</v>
      </c>
      <c r="E2067" s="433">
        <v>83104</v>
      </c>
      <c r="F2067" s="256" t="s">
        <v>3022</v>
      </c>
      <c r="G2067" s="256" t="s">
        <v>2732</v>
      </c>
      <c r="H2067" s="256" t="s">
        <v>2733</v>
      </c>
      <c r="I2067" s="256" t="s">
        <v>3023</v>
      </c>
    </row>
    <row r="2068" spans="1:9">
      <c r="A2068" s="256" t="s">
        <v>10612</v>
      </c>
      <c r="B2068" s="256" t="s">
        <v>10610</v>
      </c>
      <c r="C2068" s="256" t="s">
        <v>10611</v>
      </c>
      <c r="D2068" s="256" t="s">
        <v>2862</v>
      </c>
      <c r="E2068" s="433">
        <v>83104</v>
      </c>
      <c r="F2068" s="256" t="s">
        <v>3022</v>
      </c>
      <c r="G2068" s="256" t="s">
        <v>2780</v>
      </c>
      <c r="H2068" s="256" t="s">
        <v>2781</v>
      </c>
      <c r="I2068" s="256" t="s">
        <v>3025</v>
      </c>
    </row>
    <row r="2069" spans="1:9">
      <c r="A2069" s="256" t="s">
        <v>10613</v>
      </c>
      <c r="B2069" s="256" t="s">
        <v>10614</v>
      </c>
      <c r="C2069" s="256" t="s">
        <v>10615</v>
      </c>
      <c r="D2069" s="256" t="s">
        <v>2301</v>
      </c>
      <c r="E2069" s="433">
        <v>98401</v>
      </c>
      <c r="F2069" s="256" t="s">
        <v>10616</v>
      </c>
      <c r="G2069" s="256" t="s">
        <v>2732</v>
      </c>
      <c r="H2069" s="256" t="s">
        <v>2733</v>
      </c>
      <c r="I2069" s="256" t="s">
        <v>3056</v>
      </c>
    </row>
    <row r="2070" spans="1:9">
      <c r="A2070" s="256" t="s">
        <v>10617</v>
      </c>
      <c r="B2070" s="256" t="s">
        <v>10618</v>
      </c>
      <c r="C2070" s="256" t="s">
        <v>10619</v>
      </c>
      <c r="D2070" s="256" t="s">
        <v>97</v>
      </c>
      <c r="E2070" s="433">
        <v>4001</v>
      </c>
      <c r="F2070" s="256" t="s">
        <v>10620</v>
      </c>
      <c r="G2070" s="256" t="s">
        <v>2732</v>
      </c>
      <c r="H2070" s="256" t="s">
        <v>2733</v>
      </c>
      <c r="I2070" s="256" t="s">
        <v>8149</v>
      </c>
    </row>
    <row r="2071" spans="1:9">
      <c r="A2071" s="256" t="s">
        <v>10621</v>
      </c>
      <c r="B2071" s="256" t="s">
        <v>10622</v>
      </c>
      <c r="C2071" s="256" t="s">
        <v>10623</v>
      </c>
      <c r="D2071" s="256" t="s">
        <v>10624</v>
      </c>
      <c r="E2071" s="433">
        <v>2302</v>
      </c>
      <c r="F2071" s="256" t="s">
        <v>10625</v>
      </c>
      <c r="G2071" s="256" t="s">
        <v>2780</v>
      </c>
      <c r="H2071" s="256" t="s">
        <v>2781</v>
      </c>
      <c r="I2071" s="256" t="s">
        <v>3689</v>
      </c>
    </row>
    <row r="2072" spans="1:9">
      <c r="A2072" s="256" t="s">
        <v>10626</v>
      </c>
      <c r="B2072" s="256" t="s">
        <v>10622</v>
      </c>
      <c r="C2072" s="256" t="s">
        <v>10623</v>
      </c>
      <c r="D2072" s="256" t="s">
        <v>10624</v>
      </c>
      <c r="E2072" s="433">
        <v>2302</v>
      </c>
      <c r="F2072" s="256" t="s">
        <v>10625</v>
      </c>
      <c r="G2072" s="256" t="s">
        <v>2732</v>
      </c>
      <c r="H2072" s="256" t="s">
        <v>2733</v>
      </c>
      <c r="I2072" s="256" t="s">
        <v>10627</v>
      </c>
    </row>
    <row r="2073" spans="1:9">
      <c r="A2073" s="256" t="s">
        <v>10628</v>
      </c>
      <c r="B2073" s="256" t="s">
        <v>10629</v>
      </c>
      <c r="C2073" s="256" t="s">
        <v>10630</v>
      </c>
      <c r="D2073" s="256" t="s">
        <v>2982</v>
      </c>
      <c r="E2073" s="433">
        <v>81108</v>
      </c>
      <c r="F2073" s="256" t="s">
        <v>3483</v>
      </c>
      <c r="G2073" s="256" t="s">
        <v>2732</v>
      </c>
      <c r="H2073" s="256" t="s">
        <v>2733</v>
      </c>
      <c r="I2073" s="256" t="s">
        <v>8649</v>
      </c>
    </row>
    <row r="2074" spans="1:9">
      <c r="A2074" s="256" t="s">
        <v>10631</v>
      </c>
      <c r="B2074" s="256" t="s">
        <v>10632</v>
      </c>
      <c r="C2074" s="256" t="s">
        <v>10633</v>
      </c>
      <c r="D2074" s="256" t="s">
        <v>10634</v>
      </c>
      <c r="E2074" s="433">
        <v>96221</v>
      </c>
      <c r="F2074" s="256" t="s">
        <v>10635</v>
      </c>
      <c r="G2074" s="256" t="s">
        <v>2936</v>
      </c>
      <c r="H2074" s="256" t="s">
        <v>2937</v>
      </c>
      <c r="I2074" s="256" t="s">
        <v>10636</v>
      </c>
    </row>
    <row r="2075" spans="1:9">
      <c r="A2075" s="256" t="s">
        <v>10637</v>
      </c>
      <c r="B2075" s="256" t="s">
        <v>10638</v>
      </c>
      <c r="C2075" s="256" t="s">
        <v>10639</v>
      </c>
      <c r="D2075" s="256" t="s">
        <v>10640</v>
      </c>
      <c r="E2075" s="433">
        <v>5960</v>
      </c>
      <c r="F2075" s="256" t="s">
        <v>10641</v>
      </c>
      <c r="G2075" s="256" t="s">
        <v>2732</v>
      </c>
      <c r="H2075" s="256" t="s">
        <v>2733</v>
      </c>
      <c r="I2075" s="256" t="s">
        <v>6179</v>
      </c>
    </row>
    <row r="2076" spans="1:9">
      <c r="A2076" s="256" t="s">
        <v>10642</v>
      </c>
      <c r="B2076" s="256" t="s">
        <v>10643</v>
      </c>
      <c r="C2076" s="256" t="s">
        <v>10644</v>
      </c>
      <c r="D2076" s="256" t="s">
        <v>99</v>
      </c>
      <c r="E2076" s="433">
        <v>94901</v>
      </c>
      <c r="F2076" s="256" t="s">
        <v>10645</v>
      </c>
      <c r="G2076" s="256" t="s">
        <v>2936</v>
      </c>
      <c r="H2076" s="256" t="s">
        <v>2937</v>
      </c>
      <c r="I2076" s="256" t="s">
        <v>2924</v>
      </c>
    </row>
    <row r="2077" spans="1:9">
      <c r="A2077" s="256" t="s">
        <v>10646</v>
      </c>
      <c r="B2077" s="256" t="s">
        <v>10647</v>
      </c>
      <c r="C2077" s="256" t="s">
        <v>10648</v>
      </c>
      <c r="D2077" s="256" t="s">
        <v>93</v>
      </c>
      <c r="E2077" s="433">
        <v>1009</v>
      </c>
      <c r="F2077" s="256" t="s">
        <v>10649</v>
      </c>
      <c r="G2077" s="256" t="s">
        <v>2732</v>
      </c>
      <c r="H2077" s="256" t="s">
        <v>2733</v>
      </c>
      <c r="I2077" s="256" t="s">
        <v>4392</v>
      </c>
    </row>
    <row r="2078" spans="1:9">
      <c r="A2078" s="256" t="s">
        <v>10650</v>
      </c>
      <c r="B2078" s="256" t="s">
        <v>10647</v>
      </c>
      <c r="C2078" s="256" t="s">
        <v>10648</v>
      </c>
      <c r="D2078" s="256" t="s">
        <v>93</v>
      </c>
      <c r="E2078" s="433">
        <v>1009</v>
      </c>
      <c r="F2078" s="256" t="s">
        <v>10649</v>
      </c>
      <c r="G2078" s="256" t="s">
        <v>2780</v>
      </c>
      <c r="H2078" s="256" t="s">
        <v>2781</v>
      </c>
      <c r="I2078" s="256" t="s">
        <v>10651</v>
      </c>
    </row>
    <row r="2079" spans="1:9">
      <c r="A2079" s="256" t="s">
        <v>10652</v>
      </c>
      <c r="B2079" s="256" t="s">
        <v>10653</v>
      </c>
      <c r="C2079" s="256" t="s">
        <v>10654</v>
      </c>
      <c r="D2079" s="256" t="s">
        <v>93</v>
      </c>
      <c r="E2079" s="433">
        <v>1009</v>
      </c>
      <c r="F2079" s="256" t="s">
        <v>10649</v>
      </c>
      <c r="G2079" s="256" t="s">
        <v>2732</v>
      </c>
      <c r="H2079" s="256" t="s">
        <v>2733</v>
      </c>
      <c r="I2079" s="256" t="s">
        <v>5276</v>
      </c>
    </row>
    <row r="2080" spans="1:9">
      <c r="A2080" s="256" t="s">
        <v>10655</v>
      </c>
      <c r="B2080" s="256" t="s">
        <v>10653</v>
      </c>
      <c r="C2080" s="256" t="s">
        <v>10654</v>
      </c>
      <c r="D2080" s="256" t="s">
        <v>93</v>
      </c>
      <c r="E2080" s="433">
        <v>1009</v>
      </c>
      <c r="F2080" s="256" t="s">
        <v>10649</v>
      </c>
      <c r="G2080" s="256" t="s">
        <v>2780</v>
      </c>
      <c r="H2080" s="256" t="s">
        <v>2847</v>
      </c>
      <c r="I2080" s="256" t="s">
        <v>10656</v>
      </c>
    </row>
    <row r="2081" spans="1:9">
      <c r="A2081" s="256" t="s">
        <v>10657</v>
      </c>
      <c r="B2081" s="256" t="s">
        <v>10658</v>
      </c>
      <c r="C2081" s="256" t="s">
        <v>10659</v>
      </c>
      <c r="D2081" s="256" t="s">
        <v>508</v>
      </c>
      <c r="E2081" s="433">
        <v>94501</v>
      </c>
      <c r="F2081" s="256" t="s">
        <v>10660</v>
      </c>
      <c r="G2081" s="256" t="s">
        <v>2732</v>
      </c>
      <c r="H2081" s="256" t="s">
        <v>2733</v>
      </c>
      <c r="I2081" s="256" t="s">
        <v>3964</v>
      </c>
    </row>
    <row r="2082" spans="1:9">
      <c r="A2082" s="256" t="s">
        <v>10661</v>
      </c>
      <c r="B2082" s="256" t="s">
        <v>10658</v>
      </c>
      <c r="C2082" s="256" t="s">
        <v>10659</v>
      </c>
      <c r="D2082" s="256" t="s">
        <v>508</v>
      </c>
      <c r="E2082" s="433">
        <v>94501</v>
      </c>
      <c r="F2082" s="256" t="s">
        <v>10660</v>
      </c>
      <c r="G2082" s="256" t="s">
        <v>2780</v>
      </c>
      <c r="H2082" s="256" t="s">
        <v>2781</v>
      </c>
      <c r="I2082" s="256" t="s">
        <v>10662</v>
      </c>
    </row>
    <row r="2083" spans="1:9">
      <c r="A2083" s="256" t="s">
        <v>10663</v>
      </c>
      <c r="B2083" s="256" t="s">
        <v>10658</v>
      </c>
      <c r="C2083" s="256" t="s">
        <v>10659</v>
      </c>
      <c r="D2083" s="256" t="s">
        <v>508</v>
      </c>
      <c r="E2083" s="433">
        <v>94501</v>
      </c>
      <c r="F2083" s="256" t="s">
        <v>10660</v>
      </c>
      <c r="G2083" s="256" t="s">
        <v>2780</v>
      </c>
      <c r="H2083" s="256" t="s">
        <v>2847</v>
      </c>
      <c r="I2083" s="256" t="s">
        <v>3964</v>
      </c>
    </row>
    <row r="2084" spans="1:9">
      <c r="A2084" s="256" t="s">
        <v>10664</v>
      </c>
      <c r="B2084" s="256" t="s">
        <v>10665</v>
      </c>
      <c r="C2084" s="256" t="s">
        <v>10666</v>
      </c>
      <c r="D2084" s="256" t="s">
        <v>91</v>
      </c>
      <c r="E2084" s="433">
        <v>83006</v>
      </c>
      <c r="F2084" s="256" t="s">
        <v>10667</v>
      </c>
      <c r="G2084" s="256" t="s">
        <v>2761</v>
      </c>
      <c r="H2084" s="256" t="s">
        <v>2725</v>
      </c>
      <c r="I2084" s="256" t="s">
        <v>3799</v>
      </c>
    </row>
    <row r="2085" spans="1:9">
      <c r="A2085" s="256" t="s">
        <v>10668</v>
      </c>
      <c r="B2085" s="256" t="s">
        <v>10665</v>
      </c>
      <c r="C2085" s="256" t="s">
        <v>10666</v>
      </c>
      <c r="D2085" s="256" t="s">
        <v>91</v>
      </c>
      <c r="E2085" s="433">
        <v>83006</v>
      </c>
      <c r="F2085" s="256" t="s">
        <v>10667</v>
      </c>
      <c r="G2085" s="256" t="s">
        <v>2724</v>
      </c>
      <c r="H2085" s="256" t="s">
        <v>2994</v>
      </c>
      <c r="I2085" s="256" t="s">
        <v>3799</v>
      </c>
    </row>
    <row r="2086" spans="1:9">
      <c r="A2086" s="256" t="s">
        <v>10668</v>
      </c>
      <c r="B2086" s="256" t="s">
        <v>10665</v>
      </c>
      <c r="C2086" s="256" t="s">
        <v>10666</v>
      </c>
      <c r="D2086" s="256" t="s">
        <v>91</v>
      </c>
      <c r="E2086" s="433">
        <v>83006</v>
      </c>
      <c r="F2086" s="256" t="s">
        <v>10667</v>
      </c>
      <c r="G2086" s="256" t="s">
        <v>2761</v>
      </c>
      <c r="H2086" s="256" t="s">
        <v>2994</v>
      </c>
      <c r="I2086" s="256" t="s">
        <v>3799</v>
      </c>
    </row>
    <row r="2087" spans="1:9">
      <c r="A2087" s="256" t="s">
        <v>10668</v>
      </c>
      <c r="B2087" s="256" t="s">
        <v>10665</v>
      </c>
      <c r="C2087" s="256" t="s">
        <v>10666</v>
      </c>
      <c r="D2087" s="256" t="s">
        <v>91</v>
      </c>
      <c r="E2087" s="433">
        <v>83006</v>
      </c>
      <c r="F2087" s="256" t="s">
        <v>10667</v>
      </c>
      <c r="G2087" s="256" t="s">
        <v>2794</v>
      </c>
      <c r="H2087" s="256" t="s">
        <v>2994</v>
      </c>
      <c r="I2087" s="256" t="s">
        <v>3799</v>
      </c>
    </row>
    <row r="2088" spans="1:9">
      <c r="A2088" s="256" t="s">
        <v>10669</v>
      </c>
      <c r="B2088" s="256" t="s">
        <v>10665</v>
      </c>
      <c r="C2088" s="256" t="s">
        <v>10666</v>
      </c>
      <c r="D2088" s="256" t="s">
        <v>91</v>
      </c>
      <c r="E2088" s="433">
        <v>83006</v>
      </c>
      <c r="F2088" s="256" t="s">
        <v>10667</v>
      </c>
      <c r="G2088" s="256" t="s">
        <v>2794</v>
      </c>
      <c r="H2088" s="256" t="s">
        <v>2812</v>
      </c>
      <c r="I2088" s="256" t="s">
        <v>10670</v>
      </c>
    </row>
    <row r="2089" spans="1:9">
      <c r="A2089" s="256" t="s">
        <v>10664</v>
      </c>
      <c r="B2089" s="256" t="s">
        <v>10665</v>
      </c>
      <c r="C2089" s="256" t="s">
        <v>10666</v>
      </c>
      <c r="D2089" s="256" t="s">
        <v>91</v>
      </c>
      <c r="E2089" s="433">
        <v>83006</v>
      </c>
      <c r="F2089" s="256" t="s">
        <v>10667</v>
      </c>
      <c r="G2089" s="256" t="s">
        <v>2794</v>
      </c>
      <c r="H2089" s="256" t="s">
        <v>2725</v>
      </c>
      <c r="I2089" s="256" t="s">
        <v>7644</v>
      </c>
    </row>
    <row r="2090" spans="1:9">
      <c r="A2090" s="256" t="s">
        <v>10671</v>
      </c>
      <c r="B2090" s="256" t="s">
        <v>10665</v>
      </c>
      <c r="C2090" s="256" t="s">
        <v>10666</v>
      </c>
      <c r="D2090" s="256" t="s">
        <v>91</v>
      </c>
      <c r="E2090" s="433">
        <v>83006</v>
      </c>
      <c r="F2090" s="256" t="s">
        <v>10667</v>
      </c>
      <c r="G2090" s="256" t="s">
        <v>2761</v>
      </c>
      <c r="H2090" s="256" t="s">
        <v>2762</v>
      </c>
      <c r="I2090" s="256" t="s">
        <v>10672</v>
      </c>
    </row>
    <row r="2091" spans="1:9">
      <c r="A2091" s="256" t="s">
        <v>10671</v>
      </c>
      <c r="B2091" s="256" t="s">
        <v>10665</v>
      </c>
      <c r="C2091" s="256" t="s">
        <v>10666</v>
      </c>
      <c r="D2091" s="256" t="s">
        <v>91</v>
      </c>
      <c r="E2091" s="433">
        <v>83006</v>
      </c>
      <c r="F2091" s="256" t="s">
        <v>10667</v>
      </c>
      <c r="G2091" s="256" t="s">
        <v>2724</v>
      </c>
      <c r="H2091" s="256" t="s">
        <v>2762</v>
      </c>
      <c r="I2091" s="256" t="s">
        <v>7302</v>
      </c>
    </row>
    <row r="2092" spans="1:9">
      <c r="A2092" s="256" t="s">
        <v>10673</v>
      </c>
      <c r="B2092" s="256" t="s">
        <v>10674</v>
      </c>
      <c r="C2092" s="256" t="s">
        <v>10675</v>
      </c>
      <c r="D2092" s="256" t="s">
        <v>2754</v>
      </c>
      <c r="E2092" s="433">
        <v>2601</v>
      </c>
      <c r="F2092" s="256" t="s">
        <v>10676</v>
      </c>
      <c r="G2092" s="256" t="s">
        <v>2936</v>
      </c>
      <c r="H2092" s="256" t="s">
        <v>2937</v>
      </c>
      <c r="I2092" s="256" t="s">
        <v>6562</v>
      </c>
    </row>
    <row r="2093" spans="1:9">
      <c r="A2093" s="256" t="s">
        <v>10677</v>
      </c>
      <c r="C2093" s="256" t="s">
        <v>10678</v>
      </c>
      <c r="D2093" s="256" t="s">
        <v>6766</v>
      </c>
      <c r="E2093" s="433">
        <v>2601</v>
      </c>
      <c r="F2093" s="256" t="s">
        <v>10679</v>
      </c>
      <c r="G2093" s="256" t="s">
        <v>2732</v>
      </c>
      <c r="H2093" s="256" t="s">
        <v>2733</v>
      </c>
      <c r="I2093" s="256" t="s">
        <v>7250</v>
      </c>
    </row>
    <row r="2094" spans="1:9">
      <c r="A2094" s="256" t="s">
        <v>10680</v>
      </c>
      <c r="B2094" s="256" t="s">
        <v>10681</v>
      </c>
      <c r="C2094" s="256" t="s">
        <v>10682</v>
      </c>
      <c r="D2094" s="256" t="s">
        <v>3065</v>
      </c>
      <c r="E2094" s="433">
        <v>6601</v>
      </c>
      <c r="F2094" s="256" t="s">
        <v>10683</v>
      </c>
      <c r="G2094" s="256" t="s">
        <v>2732</v>
      </c>
      <c r="H2094" s="256" t="s">
        <v>2733</v>
      </c>
      <c r="I2094" s="256" t="s">
        <v>2902</v>
      </c>
    </row>
    <row r="2095" spans="1:9">
      <c r="A2095" s="256" t="s">
        <v>10684</v>
      </c>
      <c r="B2095" s="256" t="s">
        <v>10685</v>
      </c>
      <c r="C2095" s="256" t="s">
        <v>10686</v>
      </c>
      <c r="D2095" s="256" t="s">
        <v>10687</v>
      </c>
      <c r="E2095" s="433">
        <v>5321</v>
      </c>
      <c r="F2095" s="256" t="s">
        <v>10688</v>
      </c>
      <c r="G2095" s="256" t="s">
        <v>2824</v>
      </c>
      <c r="H2095" s="256" t="s">
        <v>2725</v>
      </c>
      <c r="I2095" s="256" t="s">
        <v>10292</v>
      </c>
    </row>
    <row r="2096" spans="1:9">
      <c r="A2096" s="256" t="s">
        <v>10689</v>
      </c>
      <c r="B2096" s="256" t="s">
        <v>10685</v>
      </c>
      <c r="C2096" s="256" t="s">
        <v>10686</v>
      </c>
      <c r="D2096" s="256" t="s">
        <v>10687</v>
      </c>
      <c r="E2096" s="433">
        <v>5321</v>
      </c>
      <c r="F2096" s="256" t="s">
        <v>10688</v>
      </c>
      <c r="G2096" s="256" t="s">
        <v>2824</v>
      </c>
      <c r="H2096" s="256" t="s">
        <v>2994</v>
      </c>
      <c r="I2096" s="256" t="s">
        <v>10292</v>
      </c>
    </row>
    <row r="2097" spans="1:9">
      <c r="A2097" s="256" t="s">
        <v>10690</v>
      </c>
      <c r="B2097" s="256" t="s">
        <v>10691</v>
      </c>
      <c r="C2097" s="256" t="s">
        <v>10692</v>
      </c>
      <c r="D2097" s="256" t="s">
        <v>559</v>
      </c>
      <c r="E2097" s="433">
        <v>95801</v>
      </c>
      <c r="F2097" s="256" t="s">
        <v>10693</v>
      </c>
      <c r="G2097" s="256" t="s">
        <v>2732</v>
      </c>
      <c r="H2097" s="256" t="s">
        <v>2733</v>
      </c>
      <c r="I2097" s="256" t="s">
        <v>4588</v>
      </c>
    </row>
    <row r="2098" spans="1:9">
      <c r="A2098" s="256" t="s">
        <v>10694</v>
      </c>
      <c r="B2098" s="256" t="s">
        <v>10695</v>
      </c>
      <c r="C2098" s="256" t="s">
        <v>10696</v>
      </c>
      <c r="D2098" s="256" t="s">
        <v>579</v>
      </c>
      <c r="E2098" s="433">
        <v>91105</v>
      </c>
      <c r="F2098" s="256" t="s">
        <v>10697</v>
      </c>
      <c r="G2098" s="256" t="s">
        <v>2824</v>
      </c>
      <c r="H2098" s="256" t="s">
        <v>2725</v>
      </c>
      <c r="I2098" s="256" t="s">
        <v>3347</v>
      </c>
    </row>
    <row r="2099" spans="1:9">
      <c r="A2099" s="256" t="s">
        <v>10698</v>
      </c>
      <c r="B2099" s="256" t="s">
        <v>10695</v>
      </c>
      <c r="C2099" s="256" t="s">
        <v>10696</v>
      </c>
      <c r="D2099" s="256" t="s">
        <v>579</v>
      </c>
      <c r="E2099" s="433">
        <v>91105</v>
      </c>
      <c r="F2099" s="256" t="s">
        <v>10697</v>
      </c>
      <c r="G2099" s="256" t="s">
        <v>2824</v>
      </c>
      <c r="H2099" s="256" t="s">
        <v>2762</v>
      </c>
      <c r="I2099" s="256" t="s">
        <v>3334</v>
      </c>
    </row>
    <row r="2100" spans="1:9">
      <c r="A2100" s="256" t="s">
        <v>10699</v>
      </c>
      <c r="B2100" s="256" t="s">
        <v>10700</v>
      </c>
      <c r="C2100" s="256" t="s">
        <v>10701</v>
      </c>
      <c r="D2100" s="256" t="s">
        <v>10702</v>
      </c>
      <c r="E2100" s="433">
        <v>95701</v>
      </c>
      <c r="F2100" s="256" t="s">
        <v>10703</v>
      </c>
      <c r="G2100" s="256" t="s">
        <v>2732</v>
      </c>
      <c r="H2100" s="256" t="s">
        <v>2733</v>
      </c>
      <c r="I2100" s="256" t="s">
        <v>6116</v>
      </c>
    </row>
    <row r="2101" spans="1:9">
      <c r="A2101" s="256" t="s">
        <v>10704</v>
      </c>
      <c r="B2101" s="256" t="s">
        <v>10700</v>
      </c>
      <c r="C2101" s="256" t="s">
        <v>10701</v>
      </c>
      <c r="D2101" s="256" t="s">
        <v>10702</v>
      </c>
      <c r="E2101" s="433">
        <v>95701</v>
      </c>
      <c r="F2101" s="256" t="s">
        <v>10703</v>
      </c>
      <c r="G2101" s="256" t="s">
        <v>2780</v>
      </c>
      <c r="H2101" s="256" t="s">
        <v>2847</v>
      </c>
      <c r="I2101" s="256" t="s">
        <v>6116</v>
      </c>
    </row>
    <row r="2102" spans="1:9">
      <c r="A2102" s="256" t="s">
        <v>10705</v>
      </c>
      <c r="B2102" s="256" t="s">
        <v>10700</v>
      </c>
      <c r="C2102" s="256" t="s">
        <v>10701</v>
      </c>
      <c r="D2102" s="256" t="s">
        <v>10702</v>
      </c>
      <c r="E2102" s="433">
        <v>95701</v>
      </c>
      <c r="F2102" s="256" t="s">
        <v>10703</v>
      </c>
      <c r="G2102" s="256" t="s">
        <v>2780</v>
      </c>
      <c r="H2102" s="256" t="s">
        <v>2781</v>
      </c>
      <c r="I2102" s="256" t="s">
        <v>3479</v>
      </c>
    </row>
    <row r="2103" spans="1:9">
      <c r="A2103" s="256" t="s">
        <v>10706</v>
      </c>
      <c r="B2103" s="256" t="s">
        <v>10707</v>
      </c>
      <c r="C2103" s="256" t="s">
        <v>10708</v>
      </c>
      <c r="D2103" s="256" t="s">
        <v>91</v>
      </c>
      <c r="E2103" s="433">
        <v>83106</v>
      </c>
      <c r="F2103" s="256" t="s">
        <v>10709</v>
      </c>
      <c r="G2103" s="256" t="s">
        <v>2761</v>
      </c>
      <c r="H2103" s="256" t="s">
        <v>2725</v>
      </c>
      <c r="I2103" s="256" t="s">
        <v>2797</v>
      </c>
    </row>
    <row r="2104" spans="1:9">
      <c r="A2104" s="256" t="s">
        <v>10710</v>
      </c>
      <c r="B2104" s="256" t="s">
        <v>10711</v>
      </c>
      <c r="C2104" s="256" t="s">
        <v>10712</v>
      </c>
      <c r="D2104" s="256" t="s">
        <v>93</v>
      </c>
      <c r="E2104" s="433">
        <v>1001</v>
      </c>
      <c r="F2104" s="256" t="s">
        <v>10713</v>
      </c>
      <c r="G2104" s="256" t="s">
        <v>2824</v>
      </c>
      <c r="H2104" s="256" t="s">
        <v>2994</v>
      </c>
      <c r="I2104" s="256" t="s">
        <v>6543</v>
      </c>
    </row>
    <row r="2105" spans="1:9">
      <c r="A2105" s="256" t="s">
        <v>10714</v>
      </c>
      <c r="B2105" s="256" t="s">
        <v>10711</v>
      </c>
      <c r="C2105" s="256" t="s">
        <v>10712</v>
      </c>
      <c r="D2105" s="256" t="s">
        <v>93</v>
      </c>
      <c r="E2105" s="433">
        <v>1001</v>
      </c>
      <c r="F2105" s="256" t="s">
        <v>10713</v>
      </c>
      <c r="G2105" s="256" t="s">
        <v>2780</v>
      </c>
      <c r="H2105" s="256" t="s">
        <v>2847</v>
      </c>
      <c r="I2105" s="256" t="s">
        <v>10715</v>
      </c>
    </row>
    <row r="2106" spans="1:9">
      <c r="A2106" s="256" t="s">
        <v>10716</v>
      </c>
      <c r="B2106" s="256" t="s">
        <v>10711</v>
      </c>
      <c r="C2106" s="256" t="s">
        <v>10712</v>
      </c>
      <c r="D2106" s="256" t="s">
        <v>93</v>
      </c>
      <c r="E2106" s="433">
        <v>1001</v>
      </c>
      <c r="F2106" s="256" t="s">
        <v>10713</v>
      </c>
      <c r="G2106" s="256" t="s">
        <v>2824</v>
      </c>
      <c r="H2106" s="256" t="s">
        <v>2762</v>
      </c>
      <c r="I2106" s="256" t="s">
        <v>3689</v>
      </c>
    </row>
    <row r="2107" spans="1:9">
      <c r="A2107" s="256" t="s">
        <v>10717</v>
      </c>
      <c r="B2107" s="256" t="s">
        <v>10718</v>
      </c>
      <c r="C2107" s="256" t="s">
        <v>10719</v>
      </c>
      <c r="D2107" s="256" t="s">
        <v>91</v>
      </c>
      <c r="E2107" s="433">
        <v>82109</v>
      </c>
      <c r="F2107" s="256" t="s">
        <v>5222</v>
      </c>
      <c r="G2107" s="256" t="s">
        <v>2761</v>
      </c>
      <c r="H2107" s="256" t="s">
        <v>2762</v>
      </c>
      <c r="I2107" s="256" t="s">
        <v>10720</v>
      </c>
    </row>
    <row r="2108" spans="1:9">
      <c r="A2108" s="256" t="s">
        <v>10721</v>
      </c>
      <c r="B2108" s="256" t="s">
        <v>10722</v>
      </c>
      <c r="C2108" s="256" t="s">
        <v>10723</v>
      </c>
      <c r="D2108" s="256" t="s">
        <v>91</v>
      </c>
      <c r="E2108" s="433">
        <v>83101</v>
      </c>
      <c r="F2108" s="256" t="s">
        <v>10724</v>
      </c>
      <c r="G2108" s="256" t="s">
        <v>2732</v>
      </c>
      <c r="H2108" s="256" t="s">
        <v>2733</v>
      </c>
      <c r="I2108" s="256" t="s">
        <v>5967</v>
      </c>
    </row>
    <row r="2109" spans="1:9">
      <c r="A2109" s="256" t="s">
        <v>10725</v>
      </c>
      <c r="B2109" s="256" t="s">
        <v>10726</v>
      </c>
      <c r="C2109" s="256" t="s">
        <v>10727</v>
      </c>
      <c r="D2109" s="256" t="s">
        <v>10728</v>
      </c>
      <c r="E2109" s="433">
        <v>93527</v>
      </c>
      <c r="F2109" s="256" t="s">
        <v>772</v>
      </c>
      <c r="G2109" s="256" t="s">
        <v>2724</v>
      </c>
      <c r="H2109" s="256" t="s">
        <v>2835</v>
      </c>
      <c r="I2109" s="256" t="s">
        <v>3250</v>
      </c>
    </row>
    <row r="2110" spans="1:9">
      <c r="A2110" s="256" t="s">
        <v>10729</v>
      </c>
      <c r="B2110" s="256" t="s">
        <v>10730</v>
      </c>
      <c r="C2110" s="256" t="s">
        <v>10731</v>
      </c>
      <c r="D2110" s="256" t="s">
        <v>97</v>
      </c>
      <c r="E2110" s="433">
        <v>4346</v>
      </c>
      <c r="F2110" s="256" t="s">
        <v>6561</v>
      </c>
      <c r="G2110" s="256" t="s">
        <v>2732</v>
      </c>
      <c r="H2110" s="256" t="s">
        <v>2733</v>
      </c>
      <c r="I2110" s="256" t="s">
        <v>6792</v>
      </c>
    </row>
    <row r="2111" spans="1:9">
      <c r="A2111" s="256" t="s">
        <v>10732</v>
      </c>
      <c r="B2111" s="256" t="s">
        <v>10733</v>
      </c>
      <c r="C2111" s="256" t="s">
        <v>10734</v>
      </c>
      <c r="D2111" s="256" t="s">
        <v>1178</v>
      </c>
      <c r="E2111" s="433">
        <v>2201</v>
      </c>
      <c r="F2111" s="256" t="s">
        <v>10735</v>
      </c>
      <c r="G2111" s="256" t="s">
        <v>2936</v>
      </c>
      <c r="H2111" s="256" t="s">
        <v>2937</v>
      </c>
      <c r="I2111" s="256" t="s">
        <v>7786</v>
      </c>
    </row>
    <row r="2112" spans="1:9">
      <c r="A2112" s="256" t="s">
        <v>10736</v>
      </c>
      <c r="B2112" s="256" t="s">
        <v>10737</v>
      </c>
      <c r="C2112" s="256" t="s">
        <v>10738</v>
      </c>
      <c r="D2112" s="256" t="s">
        <v>7387</v>
      </c>
      <c r="E2112" s="433">
        <v>4001</v>
      </c>
      <c r="F2112" s="256" t="s">
        <v>10739</v>
      </c>
      <c r="G2112" s="256" t="s">
        <v>2732</v>
      </c>
      <c r="H2112" s="256" t="s">
        <v>2733</v>
      </c>
      <c r="I2112" s="256" t="s">
        <v>10740</v>
      </c>
    </row>
    <row r="2113" spans="1:9">
      <c r="A2113" s="256" t="s">
        <v>10741</v>
      </c>
      <c r="C2113" s="256" t="s">
        <v>10742</v>
      </c>
      <c r="D2113" s="256" t="s">
        <v>10743</v>
      </c>
      <c r="E2113" s="433">
        <v>3844</v>
      </c>
      <c r="F2113" s="256" t="s">
        <v>2080</v>
      </c>
      <c r="G2113" s="256" t="s">
        <v>2732</v>
      </c>
      <c r="H2113" s="256" t="s">
        <v>2733</v>
      </c>
      <c r="I2113" s="256" t="s">
        <v>3789</v>
      </c>
    </row>
    <row r="2114" spans="1:9">
      <c r="A2114" s="256" t="s">
        <v>10744</v>
      </c>
      <c r="B2114" s="256" t="s">
        <v>10745</v>
      </c>
      <c r="C2114" s="256" t="s">
        <v>10746</v>
      </c>
      <c r="D2114" s="256" t="s">
        <v>5453</v>
      </c>
      <c r="E2114" s="433">
        <v>2951</v>
      </c>
      <c r="F2114" s="256" t="s">
        <v>10747</v>
      </c>
      <c r="G2114" s="256" t="s">
        <v>2936</v>
      </c>
      <c r="H2114" s="256" t="s">
        <v>2937</v>
      </c>
      <c r="I2114" s="256" t="s">
        <v>7119</v>
      </c>
    </row>
    <row r="2115" spans="1:9">
      <c r="A2115" s="256" t="s">
        <v>10748</v>
      </c>
      <c r="B2115" s="256" t="s">
        <v>10749</v>
      </c>
      <c r="C2115" s="256" t="s">
        <v>10750</v>
      </c>
      <c r="D2115" s="256" t="s">
        <v>10751</v>
      </c>
      <c r="E2115" s="433">
        <v>95632</v>
      </c>
      <c r="F2115" s="256" t="s">
        <v>421</v>
      </c>
      <c r="G2115" s="256" t="s">
        <v>2936</v>
      </c>
      <c r="H2115" s="256" t="s">
        <v>2937</v>
      </c>
      <c r="I2115" s="256" t="s">
        <v>10752</v>
      </c>
    </row>
    <row r="2116" spans="1:9">
      <c r="A2116" s="256" t="s">
        <v>10753</v>
      </c>
      <c r="C2116" s="256" t="s">
        <v>10754</v>
      </c>
      <c r="D2116" s="256" t="s">
        <v>6373</v>
      </c>
      <c r="E2116" s="433">
        <v>85105</v>
      </c>
      <c r="F2116" s="256" t="s">
        <v>10755</v>
      </c>
      <c r="G2116" s="256" t="s">
        <v>2732</v>
      </c>
      <c r="H2116" s="256" t="s">
        <v>2733</v>
      </c>
      <c r="I2116" s="256" t="s">
        <v>10756</v>
      </c>
    </row>
    <row r="2117" spans="1:9">
      <c r="A2117" s="256" t="s">
        <v>10757</v>
      </c>
      <c r="B2117" s="256" t="s">
        <v>10758</v>
      </c>
      <c r="C2117" s="256" t="s">
        <v>10759</v>
      </c>
      <c r="D2117" s="256" t="s">
        <v>1178</v>
      </c>
      <c r="E2117" s="433">
        <v>2201</v>
      </c>
      <c r="F2117" s="256" t="s">
        <v>10760</v>
      </c>
      <c r="G2117" s="256" t="s">
        <v>2732</v>
      </c>
      <c r="H2117" s="256" t="s">
        <v>2733</v>
      </c>
      <c r="I2117" s="256" t="s">
        <v>9239</v>
      </c>
    </row>
    <row r="2118" spans="1:9">
      <c r="A2118" s="256" t="s">
        <v>10761</v>
      </c>
      <c r="B2118" s="256" t="s">
        <v>10762</v>
      </c>
      <c r="C2118" s="256" t="s">
        <v>10763</v>
      </c>
      <c r="D2118" s="256" t="s">
        <v>3327</v>
      </c>
      <c r="E2118" s="433">
        <v>3403</v>
      </c>
      <c r="F2118" s="256" t="s">
        <v>10764</v>
      </c>
      <c r="G2118" s="256" t="s">
        <v>2732</v>
      </c>
      <c r="H2118" s="256" t="s">
        <v>2733</v>
      </c>
      <c r="I2118" s="256" t="s">
        <v>5396</v>
      </c>
    </row>
    <row r="2119" spans="1:9">
      <c r="A2119" s="256" t="s">
        <v>10765</v>
      </c>
      <c r="B2119" s="256" t="s">
        <v>10766</v>
      </c>
      <c r="C2119" s="256" t="s">
        <v>10767</v>
      </c>
      <c r="D2119" s="256" t="s">
        <v>5055</v>
      </c>
      <c r="E2119" s="433">
        <v>93101</v>
      </c>
      <c r="F2119" s="256" t="s">
        <v>10768</v>
      </c>
      <c r="G2119" s="256" t="s">
        <v>2761</v>
      </c>
      <c r="H2119" s="256" t="s">
        <v>2762</v>
      </c>
      <c r="I2119" s="256" t="s">
        <v>10769</v>
      </c>
    </row>
    <row r="2120" spans="1:9">
      <c r="A2120" s="256" t="s">
        <v>10770</v>
      </c>
      <c r="B2120" s="256" t="s">
        <v>10771</v>
      </c>
      <c r="C2120" s="256" t="s">
        <v>10772</v>
      </c>
      <c r="D2120" s="256" t="s">
        <v>4124</v>
      </c>
      <c r="E2120" s="433">
        <v>5342</v>
      </c>
      <c r="F2120" s="256" t="s">
        <v>10773</v>
      </c>
      <c r="G2120" s="256" t="s">
        <v>2780</v>
      </c>
      <c r="H2120" s="256" t="s">
        <v>2781</v>
      </c>
      <c r="I2120" s="256" t="s">
        <v>5526</v>
      </c>
    </row>
    <row r="2121" spans="1:9">
      <c r="A2121" s="256" t="s">
        <v>10774</v>
      </c>
      <c r="B2121" s="256" t="s">
        <v>10771</v>
      </c>
      <c r="C2121" s="256" t="s">
        <v>10772</v>
      </c>
      <c r="D2121" s="256" t="s">
        <v>4124</v>
      </c>
      <c r="E2121" s="433">
        <v>5342</v>
      </c>
      <c r="F2121" s="256" t="s">
        <v>10773</v>
      </c>
      <c r="G2121" s="256" t="s">
        <v>2936</v>
      </c>
      <c r="H2121" s="256" t="s">
        <v>4186</v>
      </c>
      <c r="I2121" s="256" t="s">
        <v>10775</v>
      </c>
    </row>
    <row r="2122" spans="1:9">
      <c r="A2122" s="256" t="s">
        <v>10776</v>
      </c>
      <c r="B2122" s="256" t="s">
        <v>10771</v>
      </c>
      <c r="C2122" s="256" t="s">
        <v>10772</v>
      </c>
      <c r="D2122" s="256" t="s">
        <v>4124</v>
      </c>
      <c r="E2122" s="433">
        <v>5342</v>
      </c>
      <c r="F2122" s="256" t="s">
        <v>10773</v>
      </c>
      <c r="G2122" s="256" t="s">
        <v>2732</v>
      </c>
      <c r="H2122" s="256" t="s">
        <v>3196</v>
      </c>
      <c r="I2122" s="256" t="s">
        <v>10777</v>
      </c>
    </row>
    <row r="2123" spans="1:9">
      <c r="A2123" s="256" t="s">
        <v>10778</v>
      </c>
      <c r="B2123" s="256" t="s">
        <v>10771</v>
      </c>
      <c r="C2123" s="256" t="s">
        <v>10772</v>
      </c>
      <c r="D2123" s="256" t="s">
        <v>4124</v>
      </c>
      <c r="E2123" s="433">
        <v>5342</v>
      </c>
      <c r="F2123" s="256" t="s">
        <v>10773</v>
      </c>
      <c r="G2123" s="256" t="s">
        <v>2936</v>
      </c>
      <c r="H2123" s="256" t="s">
        <v>2937</v>
      </c>
      <c r="I2123" s="256" t="s">
        <v>10779</v>
      </c>
    </row>
    <row r="2124" spans="1:9">
      <c r="A2124" s="256" t="s">
        <v>10780</v>
      </c>
      <c r="B2124" s="256" t="s">
        <v>10781</v>
      </c>
      <c r="C2124" s="256" t="s">
        <v>10782</v>
      </c>
      <c r="D2124" s="256" t="s">
        <v>2754</v>
      </c>
      <c r="E2124" s="433">
        <v>2601</v>
      </c>
      <c r="F2124" s="256" t="s">
        <v>10783</v>
      </c>
      <c r="G2124" s="256" t="s">
        <v>2732</v>
      </c>
      <c r="H2124" s="256" t="s">
        <v>3196</v>
      </c>
      <c r="I2124" s="256" t="s">
        <v>10784</v>
      </c>
    </row>
    <row r="2125" spans="1:9">
      <c r="A2125" s="256" t="s">
        <v>10785</v>
      </c>
      <c r="B2125" s="256" t="s">
        <v>10786</v>
      </c>
      <c r="C2125" s="256" t="s">
        <v>10787</v>
      </c>
      <c r="D2125" s="256" t="s">
        <v>6734</v>
      </c>
      <c r="E2125" s="433">
        <v>3852</v>
      </c>
      <c r="F2125" s="256" t="s">
        <v>10788</v>
      </c>
      <c r="G2125" s="256" t="s">
        <v>2732</v>
      </c>
      <c r="H2125" s="256" t="s">
        <v>2733</v>
      </c>
      <c r="I2125" s="256" t="s">
        <v>10789</v>
      </c>
    </row>
    <row r="2126" spans="1:9">
      <c r="A2126" s="256" t="s">
        <v>10790</v>
      </c>
      <c r="B2126" s="256" t="s">
        <v>10791</v>
      </c>
      <c r="C2126" s="256" t="s">
        <v>10792</v>
      </c>
      <c r="D2126" s="256" t="s">
        <v>5859</v>
      </c>
      <c r="E2126" s="433">
        <v>4013</v>
      </c>
      <c r="F2126" s="256" t="s">
        <v>10793</v>
      </c>
      <c r="G2126" s="256" t="s">
        <v>3938</v>
      </c>
      <c r="H2126" s="256" t="s">
        <v>2812</v>
      </c>
      <c r="I2126" s="256" t="s">
        <v>10794</v>
      </c>
    </row>
    <row r="2127" spans="1:9">
      <c r="A2127" s="256" t="s">
        <v>10795</v>
      </c>
      <c r="B2127" s="256" t="s">
        <v>10796</v>
      </c>
      <c r="C2127" s="256" t="s">
        <v>10797</v>
      </c>
      <c r="D2127" s="256" t="s">
        <v>10798</v>
      </c>
      <c r="E2127" s="433">
        <v>4912</v>
      </c>
      <c r="F2127" s="256" t="s">
        <v>1349</v>
      </c>
      <c r="G2127" s="256" t="s">
        <v>2732</v>
      </c>
      <c r="H2127" s="256" t="s">
        <v>2733</v>
      </c>
      <c r="I2127" s="256" t="s">
        <v>10799</v>
      </c>
    </row>
    <row r="2128" spans="1:9">
      <c r="A2128" s="256" t="s">
        <v>10800</v>
      </c>
      <c r="B2128" s="256" t="s">
        <v>10801</v>
      </c>
      <c r="C2128" s="256" t="s">
        <v>10802</v>
      </c>
      <c r="D2128" s="256" t="s">
        <v>3430</v>
      </c>
      <c r="E2128" s="433">
        <v>7501</v>
      </c>
      <c r="F2128" s="256" t="s">
        <v>10803</v>
      </c>
      <c r="G2128" s="256" t="s">
        <v>2732</v>
      </c>
      <c r="H2128" s="256" t="s">
        <v>2733</v>
      </c>
      <c r="I2128" s="256" t="s">
        <v>10804</v>
      </c>
    </row>
    <row r="2129" spans="1:9">
      <c r="A2129" s="256" t="s">
        <v>10805</v>
      </c>
      <c r="B2129" s="256" t="s">
        <v>10806</v>
      </c>
      <c r="C2129" s="256" t="s">
        <v>10807</v>
      </c>
      <c r="D2129" s="256" t="s">
        <v>101</v>
      </c>
      <c r="E2129" s="433">
        <v>97405</v>
      </c>
      <c r="F2129" s="256" t="s">
        <v>10808</v>
      </c>
      <c r="G2129" s="256" t="s">
        <v>2824</v>
      </c>
      <c r="H2129" s="256" t="s">
        <v>2762</v>
      </c>
      <c r="I2129" s="256" t="s">
        <v>6636</v>
      </c>
    </row>
    <row r="2130" spans="1:9">
      <c r="A2130" s="256" t="s">
        <v>10809</v>
      </c>
      <c r="C2130" s="256" t="s">
        <v>10810</v>
      </c>
      <c r="D2130" s="256" t="s">
        <v>3178</v>
      </c>
      <c r="E2130" s="433">
        <v>90613</v>
      </c>
      <c r="F2130" s="256" t="s">
        <v>10811</v>
      </c>
      <c r="G2130" s="256" t="s">
        <v>2732</v>
      </c>
      <c r="H2130" s="256" t="s">
        <v>2733</v>
      </c>
      <c r="I2130" s="256" t="s">
        <v>9230</v>
      </c>
    </row>
    <row r="2131" spans="1:9">
      <c r="A2131" s="256" t="s">
        <v>10812</v>
      </c>
      <c r="B2131" s="256" t="s">
        <v>10813</v>
      </c>
      <c r="C2131" s="256" t="s">
        <v>10814</v>
      </c>
      <c r="D2131" s="256" t="s">
        <v>91</v>
      </c>
      <c r="E2131" s="433">
        <v>82104</v>
      </c>
      <c r="F2131" s="256" t="s">
        <v>10815</v>
      </c>
      <c r="G2131" s="256" t="s">
        <v>2761</v>
      </c>
      <c r="H2131" s="256" t="s">
        <v>2762</v>
      </c>
      <c r="I2131" s="256" t="s">
        <v>10816</v>
      </c>
    </row>
    <row r="2132" spans="1:9">
      <c r="A2132" s="256" t="s">
        <v>10817</v>
      </c>
      <c r="B2132" s="256" t="s">
        <v>10818</v>
      </c>
      <c r="C2132" s="256" t="s">
        <v>10819</v>
      </c>
      <c r="D2132" s="256" t="s">
        <v>9993</v>
      </c>
      <c r="E2132" s="433">
        <v>96701</v>
      </c>
      <c r="F2132" s="256" t="s">
        <v>10820</v>
      </c>
      <c r="G2132" s="256" t="s">
        <v>2732</v>
      </c>
      <c r="H2132" s="256" t="s">
        <v>2733</v>
      </c>
      <c r="I2132" s="256" t="s">
        <v>7786</v>
      </c>
    </row>
    <row r="2133" spans="1:9">
      <c r="A2133" s="256" t="s">
        <v>10821</v>
      </c>
      <c r="B2133" s="256" t="s">
        <v>10818</v>
      </c>
      <c r="C2133" s="256" t="s">
        <v>10819</v>
      </c>
      <c r="D2133" s="256" t="s">
        <v>9993</v>
      </c>
      <c r="E2133" s="433">
        <v>96701</v>
      </c>
      <c r="F2133" s="256" t="s">
        <v>10820</v>
      </c>
      <c r="G2133" s="256" t="s">
        <v>2780</v>
      </c>
      <c r="H2133" s="256" t="s">
        <v>2781</v>
      </c>
      <c r="I2133" s="256" t="s">
        <v>7786</v>
      </c>
    </row>
    <row r="2134" spans="1:9">
      <c r="A2134" s="256" t="s">
        <v>10822</v>
      </c>
      <c r="B2134" s="256" t="s">
        <v>10823</v>
      </c>
      <c r="C2134" s="256" t="s">
        <v>10824</v>
      </c>
      <c r="D2134" s="256" t="s">
        <v>2730</v>
      </c>
      <c r="E2134" s="433">
        <v>82103</v>
      </c>
      <c r="F2134" s="256" t="s">
        <v>10825</v>
      </c>
      <c r="G2134" s="256" t="s">
        <v>2732</v>
      </c>
      <c r="H2134" s="256" t="s">
        <v>2733</v>
      </c>
      <c r="I2134" s="256" t="s">
        <v>4037</v>
      </c>
    </row>
    <row r="2135" spans="1:9">
      <c r="A2135" s="256" t="s">
        <v>10826</v>
      </c>
      <c r="B2135" s="256" t="s">
        <v>10827</v>
      </c>
      <c r="C2135" s="256" t="s">
        <v>10828</v>
      </c>
      <c r="D2135" s="256" t="s">
        <v>4845</v>
      </c>
      <c r="E2135" s="433">
        <v>92591</v>
      </c>
      <c r="F2135" s="256" t="s">
        <v>10829</v>
      </c>
      <c r="G2135" s="256" t="s">
        <v>2732</v>
      </c>
      <c r="H2135" s="256" t="s">
        <v>2733</v>
      </c>
      <c r="I2135" s="256" t="s">
        <v>10830</v>
      </c>
    </row>
    <row r="2136" spans="1:9">
      <c r="A2136" s="256" t="s">
        <v>10831</v>
      </c>
      <c r="B2136" s="256" t="s">
        <v>10832</v>
      </c>
      <c r="C2136" s="256" t="s">
        <v>10833</v>
      </c>
      <c r="D2136" s="256" t="s">
        <v>5020</v>
      </c>
      <c r="E2136" s="433">
        <v>6511</v>
      </c>
      <c r="F2136" s="256" t="s">
        <v>7584</v>
      </c>
      <c r="G2136" s="256" t="s">
        <v>2732</v>
      </c>
      <c r="H2136" s="256" t="s">
        <v>2733</v>
      </c>
      <c r="I2136" s="256" t="s">
        <v>4225</v>
      </c>
    </row>
    <row r="2137" spans="1:9">
      <c r="A2137" s="256" t="s">
        <v>10834</v>
      </c>
      <c r="B2137" s="256" t="s">
        <v>10835</v>
      </c>
      <c r="C2137" s="256" t="s">
        <v>10836</v>
      </c>
      <c r="D2137" s="256" t="s">
        <v>91</v>
      </c>
      <c r="E2137" s="433">
        <v>82108</v>
      </c>
      <c r="F2137" s="256" t="s">
        <v>8477</v>
      </c>
      <c r="G2137" s="256" t="s">
        <v>2732</v>
      </c>
      <c r="H2137" s="256" t="s">
        <v>2733</v>
      </c>
      <c r="I2137" s="256" t="s">
        <v>10837</v>
      </c>
    </row>
    <row r="2138" spans="1:9">
      <c r="A2138" s="256" t="s">
        <v>10838</v>
      </c>
      <c r="B2138" s="256" t="s">
        <v>10839</v>
      </c>
      <c r="C2138" s="256" t="s">
        <v>10840</v>
      </c>
      <c r="D2138" s="256" t="s">
        <v>10841</v>
      </c>
      <c r="E2138" s="433">
        <v>3841</v>
      </c>
      <c r="F2138" s="256" t="s">
        <v>10842</v>
      </c>
      <c r="G2138" s="256" t="s">
        <v>2824</v>
      </c>
      <c r="H2138" s="256" t="s">
        <v>2762</v>
      </c>
      <c r="I2138" s="256" t="s">
        <v>10843</v>
      </c>
    </row>
    <row r="2139" spans="1:9">
      <c r="A2139" s="256" t="s">
        <v>10844</v>
      </c>
      <c r="B2139" s="256" t="s">
        <v>10839</v>
      </c>
      <c r="C2139" s="256" t="s">
        <v>10840</v>
      </c>
      <c r="D2139" s="256" t="s">
        <v>10841</v>
      </c>
      <c r="E2139" s="433">
        <v>3841</v>
      </c>
      <c r="F2139" s="256" t="s">
        <v>10842</v>
      </c>
      <c r="G2139" s="256" t="s">
        <v>2732</v>
      </c>
      <c r="H2139" s="256" t="s">
        <v>2733</v>
      </c>
      <c r="I2139" s="256" t="s">
        <v>10845</v>
      </c>
    </row>
    <row r="2140" spans="1:9">
      <c r="A2140" s="256" t="s">
        <v>10846</v>
      </c>
      <c r="C2140" s="256" t="s">
        <v>10847</v>
      </c>
      <c r="D2140" s="256" t="s">
        <v>609</v>
      </c>
      <c r="E2140" s="433">
        <v>96001</v>
      </c>
      <c r="F2140" s="256" t="s">
        <v>10848</v>
      </c>
      <c r="G2140" s="256" t="s">
        <v>2732</v>
      </c>
      <c r="H2140" s="256" t="s">
        <v>2733</v>
      </c>
      <c r="I2140" s="256" t="s">
        <v>8209</v>
      </c>
    </row>
    <row r="2141" spans="1:9">
      <c r="A2141" s="256" t="s">
        <v>10849</v>
      </c>
      <c r="C2141" s="256" t="s">
        <v>10850</v>
      </c>
      <c r="D2141" s="256" t="s">
        <v>10851</v>
      </c>
      <c r="E2141" s="433">
        <v>8271</v>
      </c>
      <c r="F2141" s="256" t="s">
        <v>10852</v>
      </c>
      <c r="G2141" s="256" t="s">
        <v>2732</v>
      </c>
      <c r="H2141" s="256" t="s">
        <v>2733</v>
      </c>
      <c r="I2141" s="256" t="s">
        <v>10853</v>
      </c>
    </row>
    <row r="2142" spans="1:9">
      <c r="A2142" s="256" t="s">
        <v>10854</v>
      </c>
      <c r="B2142" s="256" t="s">
        <v>10855</v>
      </c>
      <c r="C2142" s="256" t="s">
        <v>10856</v>
      </c>
      <c r="D2142" s="256" t="s">
        <v>10857</v>
      </c>
      <c r="E2142" s="433">
        <v>82109</v>
      </c>
      <c r="F2142" s="256" t="s">
        <v>10858</v>
      </c>
      <c r="G2142" s="256" t="s">
        <v>2724</v>
      </c>
      <c r="H2142" s="256" t="s">
        <v>2762</v>
      </c>
      <c r="I2142" s="256" t="s">
        <v>10859</v>
      </c>
    </row>
    <row r="2143" spans="1:9">
      <c r="A2143" s="256" t="s">
        <v>10860</v>
      </c>
      <c r="B2143" s="256" t="s">
        <v>10861</v>
      </c>
      <c r="C2143" s="256" t="s">
        <v>10862</v>
      </c>
      <c r="D2143" s="256" t="s">
        <v>496</v>
      </c>
      <c r="E2143" s="433">
        <v>92901</v>
      </c>
      <c r="F2143" s="256" t="s">
        <v>10863</v>
      </c>
      <c r="G2143" s="256" t="s">
        <v>2761</v>
      </c>
      <c r="H2143" s="256" t="s">
        <v>2762</v>
      </c>
      <c r="I2143" s="256" t="s">
        <v>10864</v>
      </c>
    </row>
    <row r="2144" spans="1:9">
      <c r="A2144" s="256" t="s">
        <v>10865</v>
      </c>
      <c r="B2144" s="256" t="s">
        <v>10866</v>
      </c>
      <c r="C2144" s="256" t="s">
        <v>10867</v>
      </c>
      <c r="D2144" s="256" t="s">
        <v>496</v>
      </c>
      <c r="E2144" s="433">
        <v>92901</v>
      </c>
      <c r="F2144" s="256" t="s">
        <v>10868</v>
      </c>
      <c r="G2144" s="256" t="s">
        <v>2724</v>
      </c>
      <c r="H2144" s="256" t="s">
        <v>2762</v>
      </c>
      <c r="I2144" s="256" t="s">
        <v>10869</v>
      </c>
    </row>
    <row r="2145" spans="1:9">
      <c r="A2145" s="256" t="s">
        <v>10870</v>
      </c>
      <c r="B2145" s="256" t="s">
        <v>10871</v>
      </c>
      <c r="C2145" s="256" t="s">
        <v>10872</v>
      </c>
      <c r="D2145" s="256" t="s">
        <v>609</v>
      </c>
      <c r="E2145" s="433">
        <v>96001</v>
      </c>
      <c r="F2145" s="256" t="s">
        <v>10873</v>
      </c>
      <c r="G2145" s="256" t="s">
        <v>2732</v>
      </c>
      <c r="H2145" s="256" t="s">
        <v>2733</v>
      </c>
      <c r="I2145" s="256" t="s">
        <v>10874</v>
      </c>
    </row>
    <row r="2146" spans="1:9">
      <c r="A2146" s="256" t="s">
        <v>10875</v>
      </c>
      <c r="B2146" s="256" t="s">
        <v>10876</v>
      </c>
      <c r="C2146" s="256" t="s">
        <v>10877</v>
      </c>
      <c r="D2146" s="256" t="s">
        <v>10878</v>
      </c>
      <c r="E2146" s="433">
        <v>98033</v>
      </c>
      <c r="F2146" s="256" t="s">
        <v>464</v>
      </c>
      <c r="G2146" s="256" t="s">
        <v>2761</v>
      </c>
      <c r="H2146" s="256" t="s">
        <v>2762</v>
      </c>
      <c r="I2146" s="256" t="s">
        <v>7302</v>
      </c>
    </row>
    <row r="2147" spans="1:9">
      <c r="A2147" s="256" t="s">
        <v>10879</v>
      </c>
      <c r="B2147" s="256" t="s">
        <v>10880</v>
      </c>
      <c r="C2147" s="256" t="s">
        <v>10881</v>
      </c>
      <c r="D2147" s="256" t="s">
        <v>1298</v>
      </c>
      <c r="E2147" s="433">
        <v>90301</v>
      </c>
      <c r="F2147" s="256" t="s">
        <v>10882</v>
      </c>
      <c r="G2147" s="256" t="s">
        <v>2724</v>
      </c>
      <c r="H2147" s="256" t="s">
        <v>2835</v>
      </c>
      <c r="I2147" s="256" t="s">
        <v>10883</v>
      </c>
    </row>
    <row r="2148" spans="1:9">
      <c r="A2148" s="256" t="s">
        <v>10884</v>
      </c>
      <c r="B2148" s="256" t="s">
        <v>10885</v>
      </c>
      <c r="C2148" s="256" t="s">
        <v>10886</v>
      </c>
      <c r="D2148" s="256" t="s">
        <v>3400</v>
      </c>
      <c r="E2148" s="433">
        <v>1705</v>
      </c>
      <c r="F2148" s="256" t="s">
        <v>10887</v>
      </c>
      <c r="G2148" s="256" t="s">
        <v>2824</v>
      </c>
      <c r="H2148" s="256" t="s">
        <v>2725</v>
      </c>
      <c r="I2148" s="256" t="s">
        <v>10888</v>
      </c>
    </row>
    <row r="2149" spans="1:9">
      <c r="A2149" s="256" t="s">
        <v>10889</v>
      </c>
      <c r="B2149" s="256" t="s">
        <v>10890</v>
      </c>
      <c r="C2149" s="256" t="s">
        <v>10891</v>
      </c>
      <c r="D2149" s="256" t="s">
        <v>10892</v>
      </c>
      <c r="E2149" s="433">
        <v>4011</v>
      </c>
      <c r="F2149" s="256" t="s">
        <v>10893</v>
      </c>
      <c r="G2149" s="256" t="s">
        <v>2761</v>
      </c>
      <c r="H2149" s="256" t="s">
        <v>2762</v>
      </c>
      <c r="I2149" s="256" t="s">
        <v>4562</v>
      </c>
    </row>
    <row r="2150" spans="1:9">
      <c r="A2150" s="256" t="s">
        <v>10889</v>
      </c>
      <c r="B2150" s="256" t="s">
        <v>10890</v>
      </c>
      <c r="C2150" s="256" t="s">
        <v>10891</v>
      </c>
      <c r="D2150" s="256" t="s">
        <v>10892</v>
      </c>
      <c r="E2150" s="433">
        <v>4011</v>
      </c>
      <c r="F2150" s="256" t="s">
        <v>10893</v>
      </c>
      <c r="G2150" s="256" t="s">
        <v>2724</v>
      </c>
      <c r="H2150" s="256" t="s">
        <v>2762</v>
      </c>
      <c r="I2150" s="256" t="s">
        <v>9700</v>
      </c>
    </row>
    <row r="2151" spans="1:9">
      <c r="A2151" s="256" t="s">
        <v>10894</v>
      </c>
      <c r="B2151" s="256" t="s">
        <v>10895</v>
      </c>
      <c r="C2151" s="256" t="s">
        <v>10896</v>
      </c>
      <c r="D2151" s="256" t="s">
        <v>1178</v>
      </c>
      <c r="E2151" s="433">
        <v>2201</v>
      </c>
      <c r="F2151" s="256" t="s">
        <v>10897</v>
      </c>
      <c r="G2151" s="256" t="s">
        <v>2936</v>
      </c>
      <c r="H2151" s="256" t="s">
        <v>4186</v>
      </c>
      <c r="I2151" s="256" t="s">
        <v>6106</v>
      </c>
    </row>
    <row r="2152" spans="1:9">
      <c r="A2152" s="256" t="s">
        <v>10898</v>
      </c>
      <c r="B2152" s="256" t="s">
        <v>10899</v>
      </c>
      <c r="C2152" s="256" t="s">
        <v>10900</v>
      </c>
      <c r="D2152" s="256" t="s">
        <v>5121</v>
      </c>
      <c r="E2152" s="433">
        <v>3101</v>
      </c>
      <c r="F2152" s="256" t="s">
        <v>10901</v>
      </c>
      <c r="G2152" s="256" t="s">
        <v>2732</v>
      </c>
      <c r="H2152" s="256" t="s">
        <v>2733</v>
      </c>
      <c r="I2152" s="256" t="s">
        <v>7171</v>
      </c>
    </row>
    <row r="2153" spans="1:9">
      <c r="A2153" s="256" t="s">
        <v>10902</v>
      </c>
      <c r="B2153" s="256" t="s">
        <v>10903</v>
      </c>
      <c r="C2153" s="256" t="s">
        <v>10904</v>
      </c>
      <c r="D2153" s="256" t="s">
        <v>91</v>
      </c>
      <c r="E2153" s="433">
        <v>83103</v>
      </c>
      <c r="F2153" s="256" t="s">
        <v>10905</v>
      </c>
      <c r="G2153" s="256" t="s">
        <v>2732</v>
      </c>
      <c r="H2153" s="256" t="s">
        <v>2733</v>
      </c>
      <c r="I2153" s="256" t="s">
        <v>10906</v>
      </c>
    </row>
    <row r="2154" spans="1:9">
      <c r="A2154" s="256" t="s">
        <v>10907</v>
      </c>
      <c r="B2154" s="256" t="s">
        <v>10908</v>
      </c>
      <c r="C2154" s="256" t="s">
        <v>10909</v>
      </c>
      <c r="D2154" s="256" t="s">
        <v>99</v>
      </c>
      <c r="E2154" s="433">
        <v>94905</v>
      </c>
      <c r="F2154" s="256" t="s">
        <v>10910</v>
      </c>
      <c r="G2154" s="256" t="s">
        <v>2732</v>
      </c>
      <c r="H2154" s="256" t="s">
        <v>2733</v>
      </c>
      <c r="I2154" s="256" t="s">
        <v>2945</v>
      </c>
    </row>
    <row r="2155" spans="1:9">
      <c r="A2155" s="256" t="s">
        <v>10911</v>
      </c>
      <c r="B2155" s="256" t="s">
        <v>10912</v>
      </c>
      <c r="C2155" s="256" t="s">
        <v>10913</v>
      </c>
      <c r="D2155" s="256" t="s">
        <v>1081</v>
      </c>
      <c r="E2155" s="433">
        <v>90201</v>
      </c>
      <c r="F2155" s="256" t="s">
        <v>10914</v>
      </c>
      <c r="G2155" s="256" t="s">
        <v>2794</v>
      </c>
      <c r="H2155" s="256" t="s">
        <v>2762</v>
      </c>
      <c r="I2155" s="256" t="s">
        <v>10915</v>
      </c>
    </row>
    <row r="2156" spans="1:9">
      <c r="A2156" s="256" t="s">
        <v>10916</v>
      </c>
      <c r="B2156" s="256" t="s">
        <v>10912</v>
      </c>
      <c r="C2156" s="256" t="s">
        <v>10913</v>
      </c>
      <c r="D2156" s="256" t="s">
        <v>1081</v>
      </c>
      <c r="E2156" s="433">
        <v>90201</v>
      </c>
      <c r="F2156" s="256" t="s">
        <v>10914</v>
      </c>
      <c r="G2156" s="256" t="s">
        <v>2794</v>
      </c>
      <c r="H2156" s="256" t="s">
        <v>2725</v>
      </c>
      <c r="I2156" s="256" t="s">
        <v>3909</v>
      </c>
    </row>
    <row r="2157" spans="1:9">
      <c r="A2157" s="256" t="s">
        <v>10917</v>
      </c>
      <c r="B2157" s="256" t="s">
        <v>10912</v>
      </c>
      <c r="C2157" s="256" t="s">
        <v>10913</v>
      </c>
      <c r="D2157" s="256" t="s">
        <v>1081</v>
      </c>
      <c r="E2157" s="433">
        <v>90201</v>
      </c>
      <c r="F2157" s="256" t="s">
        <v>10914</v>
      </c>
      <c r="G2157" s="256" t="s">
        <v>2794</v>
      </c>
      <c r="H2157" s="256" t="s">
        <v>2994</v>
      </c>
      <c r="I2157" s="256" t="s">
        <v>3909</v>
      </c>
    </row>
    <row r="2158" spans="1:9">
      <c r="A2158" s="256" t="s">
        <v>10918</v>
      </c>
      <c r="B2158" s="256" t="s">
        <v>10919</v>
      </c>
      <c r="C2158" s="256" t="s">
        <v>10920</v>
      </c>
      <c r="D2158" s="256" t="s">
        <v>91</v>
      </c>
      <c r="E2158" s="433">
        <v>82101</v>
      </c>
      <c r="F2158" s="256" t="s">
        <v>4211</v>
      </c>
      <c r="G2158" s="256" t="s">
        <v>2936</v>
      </c>
      <c r="H2158" s="256" t="s">
        <v>2937</v>
      </c>
      <c r="I2158" s="256" t="s">
        <v>10921</v>
      </c>
    </row>
    <row r="2159" spans="1:9">
      <c r="A2159" s="256" t="s">
        <v>10922</v>
      </c>
      <c r="B2159" s="256" t="s">
        <v>10923</v>
      </c>
      <c r="C2159" s="256" t="s">
        <v>10924</v>
      </c>
      <c r="D2159" s="256" t="s">
        <v>177</v>
      </c>
      <c r="E2159" s="433">
        <v>5801</v>
      </c>
      <c r="F2159" s="256" t="s">
        <v>10925</v>
      </c>
      <c r="G2159" s="256" t="s">
        <v>2761</v>
      </c>
      <c r="H2159" s="256" t="s">
        <v>2762</v>
      </c>
      <c r="I2159" s="256" t="s">
        <v>10926</v>
      </c>
    </row>
    <row r="2160" spans="1:9">
      <c r="A2160" s="256" t="s">
        <v>10927</v>
      </c>
      <c r="B2160" s="256" t="s">
        <v>10928</v>
      </c>
      <c r="C2160" s="256" t="s">
        <v>10929</v>
      </c>
      <c r="D2160" s="256" t="s">
        <v>3308</v>
      </c>
      <c r="E2160" s="433">
        <v>90901</v>
      </c>
      <c r="F2160" s="256" t="s">
        <v>8009</v>
      </c>
      <c r="G2160" s="256" t="s">
        <v>2732</v>
      </c>
      <c r="H2160" s="256" t="s">
        <v>2733</v>
      </c>
      <c r="I2160" s="256" t="s">
        <v>10930</v>
      </c>
    </row>
    <row r="2161" spans="1:9">
      <c r="A2161" s="256" t="s">
        <v>10931</v>
      </c>
      <c r="B2161" s="256" t="s">
        <v>10932</v>
      </c>
      <c r="C2161" s="256" t="s">
        <v>10933</v>
      </c>
      <c r="D2161" s="256" t="s">
        <v>101</v>
      </c>
      <c r="E2161" s="433">
        <v>97400</v>
      </c>
      <c r="F2161" s="256" t="s">
        <v>10934</v>
      </c>
      <c r="G2161" s="256" t="s">
        <v>2761</v>
      </c>
      <c r="H2161" s="256" t="s">
        <v>2762</v>
      </c>
      <c r="I2161" s="256" t="s">
        <v>7908</v>
      </c>
    </row>
    <row r="2162" spans="1:9">
      <c r="A2162" s="256" t="s">
        <v>10935</v>
      </c>
      <c r="B2162" s="256" t="s">
        <v>10936</v>
      </c>
      <c r="C2162" s="256" t="s">
        <v>10937</v>
      </c>
      <c r="D2162" s="256" t="s">
        <v>97</v>
      </c>
      <c r="E2162" s="433">
        <v>4001</v>
      </c>
      <c r="F2162" s="256" t="s">
        <v>10938</v>
      </c>
      <c r="G2162" s="256" t="s">
        <v>2794</v>
      </c>
      <c r="H2162" s="256" t="s">
        <v>2762</v>
      </c>
      <c r="I2162" s="256" t="s">
        <v>10939</v>
      </c>
    </row>
    <row r="2163" spans="1:9">
      <c r="A2163" s="256" t="s">
        <v>10935</v>
      </c>
      <c r="B2163" s="256" t="s">
        <v>10936</v>
      </c>
      <c r="C2163" s="256" t="s">
        <v>10937</v>
      </c>
      <c r="D2163" s="256" t="s">
        <v>97</v>
      </c>
      <c r="E2163" s="433">
        <v>4001</v>
      </c>
      <c r="F2163" s="256" t="s">
        <v>10938</v>
      </c>
      <c r="G2163" s="256" t="s">
        <v>2761</v>
      </c>
      <c r="H2163" s="256" t="s">
        <v>2762</v>
      </c>
      <c r="I2163" s="256" t="s">
        <v>10940</v>
      </c>
    </row>
    <row r="2164" spans="1:9">
      <c r="A2164" s="256" t="s">
        <v>10941</v>
      </c>
      <c r="B2164" s="256" t="s">
        <v>10936</v>
      </c>
      <c r="C2164" s="256" t="s">
        <v>10937</v>
      </c>
      <c r="D2164" s="256" t="s">
        <v>97</v>
      </c>
      <c r="E2164" s="433">
        <v>4001</v>
      </c>
      <c r="F2164" s="256" t="s">
        <v>10938</v>
      </c>
      <c r="G2164" s="256" t="s">
        <v>2732</v>
      </c>
      <c r="H2164" s="256" t="s">
        <v>2733</v>
      </c>
      <c r="I2164" s="256" t="s">
        <v>2853</v>
      </c>
    </row>
    <row r="2165" spans="1:9">
      <c r="A2165" s="256" t="s">
        <v>10942</v>
      </c>
      <c r="B2165" s="256" t="s">
        <v>10943</v>
      </c>
      <c r="C2165" s="256" t="s">
        <v>10944</v>
      </c>
      <c r="D2165" s="256" t="s">
        <v>508</v>
      </c>
      <c r="E2165" s="433">
        <v>94501</v>
      </c>
      <c r="F2165" s="256" t="s">
        <v>10945</v>
      </c>
      <c r="G2165" s="256" t="s">
        <v>2761</v>
      </c>
      <c r="H2165" s="256" t="s">
        <v>2762</v>
      </c>
      <c r="I2165" s="256" t="s">
        <v>10946</v>
      </c>
    </row>
    <row r="2166" spans="1:9">
      <c r="A2166" s="256" t="s">
        <v>10947</v>
      </c>
      <c r="B2166" s="256" t="s">
        <v>10948</v>
      </c>
      <c r="C2166" s="256" t="s">
        <v>10949</v>
      </c>
      <c r="D2166" s="256" t="s">
        <v>5020</v>
      </c>
      <c r="E2166" s="433">
        <v>6511</v>
      </c>
      <c r="F2166" s="256" t="s">
        <v>10950</v>
      </c>
      <c r="G2166" s="256" t="s">
        <v>2732</v>
      </c>
      <c r="H2166" s="256" t="s">
        <v>2733</v>
      </c>
      <c r="I2166" s="256" t="s">
        <v>7667</v>
      </c>
    </row>
    <row r="2167" spans="1:9">
      <c r="A2167" s="256" t="s">
        <v>10951</v>
      </c>
      <c r="B2167" s="256" t="s">
        <v>10952</v>
      </c>
      <c r="C2167" s="256" t="s">
        <v>10953</v>
      </c>
      <c r="D2167" s="256" t="s">
        <v>10954</v>
      </c>
      <c r="E2167" s="433">
        <v>97246</v>
      </c>
      <c r="F2167" s="256" t="s">
        <v>10955</v>
      </c>
      <c r="G2167" s="256" t="s">
        <v>2724</v>
      </c>
      <c r="H2167" s="256" t="s">
        <v>2835</v>
      </c>
      <c r="I2167" s="256" t="s">
        <v>10956</v>
      </c>
    </row>
    <row r="2168" spans="1:9">
      <c r="A2168" s="256" t="s">
        <v>10957</v>
      </c>
      <c r="B2168" s="256" t="s">
        <v>10958</v>
      </c>
      <c r="C2168" s="256" t="s">
        <v>10959</v>
      </c>
      <c r="D2168" s="256" t="s">
        <v>91</v>
      </c>
      <c r="E2168" s="433">
        <v>85105</v>
      </c>
      <c r="F2168" s="256" t="s">
        <v>10960</v>
      </c>
      <c r="G2168" s="256" t="s">
        <v>2761</v>
      </c>
      <c r="H2168" s="256" t="s">
        <v>2762</v>
      </c>
      <c r="I2168" s="256" t="s">
        <v>8691</v>
      </c>
    </row>
    <row r="2169" spans="1:9">
      <c r="A2169" s="256" t="s">
        <v>10961</v>
      </c>
      <c r="B2169" s="256" t="s">
        <v>10962</v>
      </c>
      <c r="C2169" s="256" t="s">
        <v>10963</v>
      </c>
      <c r="D2169" s="256" t="s">
        <v>6467</v>
      </c>
      <c r="E2169" s="433">
        <v>93201</v>
      </c>
      <c r="F2169" s="256" t="s">
        <v>10964</v>
      </c>
      <c r="G2169" s="256" t="s">
        <v>2724</v>
      </c>
      <c r="H2169" s="256" t="s">
        <v>2812</v>
      </c>
      <c r="I2169" s="256" t="s">
        <v>3839</v>
      </c>
    </row>
    <row r="2170" spans="1:9">
      <c r="A2170" s="256" t="s">
        <v>10965</v>
      </c>
      <c r="B2170" s="256" t="s">
        <v>10962</v>
      </c>
      <c r="C2170" s="256" t="s">
        <v>10963</v>
      </c>
      <c r="D2170" s="256" t="s">
        <v>6467</v>
      </c>
      <c r="E2170" s="433">
        <v>93201</v>
      </c>
      <c r="F2170" s="256" t="s">
        <v>10964</v>
      </c>
      <c r="G2170" s="256" t="s">
        <v>2724</v>
      </c>
      <c r="H2170" s="256" t="s">
        <v>2835</v>
      </c>
      <c r="I2170" s="256" t="s">
        <v>10966</v>
      </c>
    </row>
    <row r="2171" spans="1:9">
      <c r="A2171" s="256" t="s">
        <v>10967</v>
      </c>
      <c r="B2171" s="256" t="s">
        <v>10968</v>
      </c>
      <c r="C2171" s="256" t="s">
        <v>10969</v>
      </c>
      <c r="D2171" s="256" t="s">
        <v>99</v>
      </c>
      <c r="E2171" s="433">
        <v>94911</v>
      </c>
      <c r="F2171" s="256" t="s">
        <v>7754</v>
      </c>
      <c r="G2171" s="256" t="s">
        <v>2732</v>
      </c>
      <c r="H2171" s="256" t="s">
        <v>2733</v>
      </c>
      <c r="I2171" s="256" t="s">
        <v>4334</v>
      </c>
    </row>
    <row r="2172" spans="1:9">
      <c r="A2172" s="256" t="s">
        <v>10970</v>
      </c>
      <c r="B2172" s="256" t="s">
        <v>10971</v>
      </c>
      <c r="C2172" s="256" t="s">
        <v>10972</v>
      </c>
      <c r="D2172" s="256" t="s">
        <v>91</v>
      </c>
      <c r="E2172" s="433">
        <v>81106</v>
      </c>
      <c r="F2172" s="256" t="s">
        <v>8113</v>
      </c>
      <c r="G2172" s="256" t="s">
        <v>2780</v>
      </c>
      <c r="H2172" s="256" t="s">
        <v>2847</v>
      </c>
      <c r="I2172" s="256" t="s">
        <v>10973</v>
      </c>
    </row>
    <row r="2173" spans="1:9">
      <c r="A2173" s="256" t="s">
        <v>10974</v>
      </c>
      <c r="C2173" s="256" t="s">
        <v>10975</v>
      </c>
      <c r="D2173" s="256" t="s">
        <v>10976</v>
      </c>
      <c r="E2173" s="433">
        <v>74741</v>
      </c>
      <c r="F2173" s="256" t="s">
        <v>10977</v>
      </c>
      <c r="G2173" s="256" t="s">
        <v>2732</v>
      </c>
      <c r="H2173" s="256" t="s">
        <v>2733</v>
      </c>
      <c r="I2173" s="256" t="s">
        <v>10978</v>
      </c>
    </row>
    <row r="2174" spans="1:9">
      <c r="A2174" s="256" t="s">
        <v>10979</v>
      </c>
      <c r="B2174" s="256" t="s">
        <v>10980</v>
      </c>
      <c r="C2174" s="256" t="s">
        <v>10981</v>
      </c>
      <c r="D2174" s="256" t="s">
        <v>91</v>
      </c>
      <c r="E2174" s="433">
        <v>85101</v>
      </c>
      <c r="F2174" s="256" t="s">
        <v>10982</v>
      </c>
      <c r="G2174" s="256" t="s">
        <v>2824</v>
      </c>
      <c r="H2174" s="256" t="s">
        <v>2762</v>
      </c>
      <c r="I2174" s="256" t="s">
        <v>4235</v>
      </c>
    </row>
    <row r="2175" spans="1:9">
      <c r="A2175" s="256" t="s">
        <v>10983</v>
      </c>
      <c r="B2175" s="256" t="s">
        <v>10984</v>
      </c>
      <c r="C2175" s="256" t="s">
        <v>10985</v>
      </c>
      <c r="D2175" s="256" t="s">
        <v>97</v>
      </c>
      <c r="E2175" s="433">
        <v>4001</v>
      </c>
      <c r="F2175" s="256" t="s">
        <v>10986</v>
      </c>
      <c r="G2175" s="256" t="s">
        <v>2936</v>
      </c>
      <c r="H2175" s="256" t="s">
        <v>2937</v>
      </c>
      <c r="I2175" s="256" t="s">
        <v>10987</v>
      </c>
    </row>
    <row r="2176" spans="1:9">
      <c r="A2176" s="256" t="s">
        <v>10988</v>
      </c>
      <c r="B2176" s="256" t="s">
        <v>10989</v>
      </c>
      <c r="C2176" s="256" t="s">
        <v>10990</v>
      </c>
      <c r="D2176" s="256" t="s">
        <v>91</v>
      </c>
      <c r="E2176" s="433">
        <v>83106</v>
      </c>
      <c r="F2176" s="256" t="s">
        <v>10991</v>
      </c>
      <c r="G2176" s="256" t="s">
        <v>2824</v>
      </c>
      <c r="H2176" s="256" t="s">
        <v>6078</v>
      </c>
      <c r="I2176" s="256" t="s">
        <v>10992</v>
      </c>
    </row>
    <row r="2177" spans="1:9">
      <c r="A2177" s="256" t="s">
        <v>10993</v>
      </c>
      <c r="B2177" s="256" t="s">
        <v>10989</v>
      </c>
      <c r="C2177" s="256" t="s">
        <v>10990</v>
      </c>
      <c r="D2177" s="256" t="s">
        <v>91</v>
      </c>
      <c r="E2177" s="433">
        <v>83106</v>
      </c>
      <c r="F2177" s="256" t="s">
        <v>10991</v>
      </c>
      <c r="G2177" s="256" t="s">
        <v>2824</v>
      </c>
      <c r="H2177" s="256" t="s">
        <v>2762</v>
      </c>
      <c r="I2177" s="256" t="s">
        <v>10994</v>
      </c>
    </row>
    <row r="2178" spans="1:9">
      <c r="A2178" s="256" t="s">
        <v>10995</v>
      </c>
      <c r="B2178" s="256" t="s">
        <v>10996</v>
      </c>
      <c r="C2178" s="256" t="s">
        <v>10997</v>
      </c>
      <c r="D2178" s="256" t="s">
        <v>91</v>
      </c>
      <c r="E2178" s="433">
        <v>83104</v>
      </c>
      <c r="F2178" s="256" t="s">
        <v>4436</v>
      </c>
      <c r="G2178" s="256" t="s">
        <v>2732</v>
      </c>
      <c r="H2178" s="256" t="s">
        <v>2733</v>
      </c>
      <c r="I2178" s="256" t="s">
        <v>3408</v>
      </c>
    </row>
    <row r="2179" spans="1:9">
      <c r="A2179" s="256" t="s">
        <v>10998</v>
      </c>
      <c r="B2179" s="256" t="s">
        <v>10999</v>
      </c>
      <c r="C2179" s="256" t="s">
        <v>11000</v>
      </c>
      <c r="D2179" s="256" t="s">
        <v>98</v>
      </c>
      <c r="E2179" s="433">
        <v>8001</v>
      </c>
      <c r="F2179" s="256" t="s">
        <v>11001</v>
      </c>
      <c r="G2179" s="256" t="s">
        <v>2824</v>
      </c>
      <c r="H2179" s="256" t="s">
        <v>2762</v>
      </c>
      <c r="I2179" s="256" t="s">
        <v>11002</v>
      </c>
    </row>
    <row r="2180" spans="1:9">
      <c r="A2180" s="256" t="s">
        <v>11003</v>
      </c>
      <c r="B2180" s="256" t="s">
        <v>10999</v>
      </c>
      <c r="C2180" s="256" t="s">
        <v>11000</v>
      </c>
      <c r="D2180" s="256" t="s">
        <v>98</v>
      </c>
      <c r="E2180" s="433">
        <v>8001</v>
      </c>
      <c r="F2180" s="256" t="s">
        <v>11001</v>
      </c>
      <c r="G2180" s="256" t="s">
        <v>2732</v>
      </c>
      <c r="H2180" s="256" t="s">
        <v>2733</v>
      </c>
      <c r="I2180" s="256" t="s">
        <v>11004</v>
      </c>
    </row>
    <row r="2181" spans="1:9">
      <c r="A2181" s="256" t="s">
        <v>11005</v>
      </c>
      <c r="B2181" s="256" t="s">
        <v>11006</v>
      </c>
      <c r="C2181" s="256" t="s">
        <v>11007</v>
      </c>
      <c r="D2181" s="256" t="s">
        <v>91</v>
      </c>
      <c r="E2181" s="433">
        <v>81106</v>
      </c>
      <c r="F2181" s="256" t="s">
        <v>11008</v>
      </c>
      <c r="G2181" s="256" t="s">
        <v>2761</v>
      </c>
      <c r="H2181" s="256" t="s">
        <v>2762</v>
      </c>
      <c r="I2181" s="256" t="s">
        <v>11009</v>
      </c>
    </row>
    <row r="2182" spans="1:9">
      <c r="A2182" s="256" t="s">
        <v>11010</v>
      </c>
      <c r="B2182" s="256" t="s">
        <v>11011</v>
      </c>
      <c r="C2182" s="256" t="s">
        <v>11012</v>
      </c>
      <c r="D2182" s="256" t="s">
        <v>11013</v>
      </c>
      <c r="E2182" s="433">
        <v>96601</v>
      </c>
      <c r="F2182" s="256" t="s">
        <v>11014</v>
      </c>
      <c r="G2182" s="256" t="s">
        <v>2780</v>
      </c>
      <c r="H2182" s="256" t="s">
        <v>2781</v>
      </c>
      <c r="I2182" s="256" t="s">
        <v>11015</v>
      </c>
    </row>
    <row r="2183" spans="1:9">
      <c r="A2183" s="256" t="s">
        <v>11016</v>
      </c>
      <c r="B2183" s="256" t="s">
        <v>11011</v>
      </c>
      <c r="C2183" s="256" t="s">
        <v>11012</v>
      </c>
      <c r="D2183" s="256" t="s">
        <v>11013</v>
      </c>
      <c r="E2183" s="433">
        <v>96601</v>
      </c>
      <c r="F2183" s="256" t="s">
        <v>11014</v>
      </c>
      <c r="G2183" s="256" t="s">
        <v>2732</v>
      </c>
      <c r="H2183" s="256" t="s">
        <v>3196</v>
      </c>
      <c r="I2183" s="256" t="s">
        <v>11015</v>
      </c>
    </row>
    <row r="2184" spans="1:9">
      <c r="A2184" s="256" t="s">
        <v>11017</v>
      </c>
      <c r="B2184" s="256" t="s">
        <v>11018</v>
      </c>
      <c r="C2184" s="256" t="s">
        <v>11019</v>
      </c>
      <c r="D2184" s="256" t="s">
        <v>91</v>
      </c>
      <c r="E2184" s="433">
        <v>82101</v>
      </c>
      <c r="F2184" s="256" t="s">
        <v>11020</v>
      </c>
      <c r="G2184" s="256" t="s">
        <v>2732</v>
      </c>
      <c r="H2184" s="256" t="s">
        <v>2733</v>
      </c>
      <c r="I2184" s="256" t="s">
        <v>11021</v>
      </c>
    </row>
    <row r="2185" spans="1:9">
      <c r="A2185" s="256" t="s">
        <v>11022</v>
      </c>
      <c r="B2185" s="256" t="s">
        <v>11023</v>
      </c>
      <c r="C2185" s="256" t="s">
        <v>11024</v>
      </c>
      <c r="D2185" s="256" t="s">
        <v>5121</v>
      </c>
      <c r="E2185" s="433">
        <v>3101</v>
      </c>
      <c r="F2185" s="256" t="s">
        <v>11025</v>
      </c>
      <c r="G2185" s="256" t="s">
        <v>2732</v>
      </c>
      <c r="H2185" s="256" t="s">
        <v>2733</v>
      </c>
      <c r="I2185" s="256" t="s">
        <v>11026</v>
      </c>
    </row>
    <row r="2186" spans="1:9">
      <c r="A2186" s="256" t="s">
        <v>11027</v>
      </c>
      <c r="B2186" s="256" t="s">
        <v>11028</v>
      </c>
      <c r="C2186" s="256" t="s">
        <v>11029</v>
      </c>
      <c r="D2186" s="256" t="s">
        <v>11030</v>
      </c>
      <c r="E2186" s="433">
        <v>93581</v>
      </c>
      <c r="F2186" s="256" t="s">
        <v>11031</v>
      </c>
      <c r="G2186" s="256" t="s">
        <v>2724</v>
      </c>
      <c r="H2186" s="256" t="s">
        <v>2835</v>
      </c>
      <c r="I2186" s="256" t="s">
        <v>6528</v>
      </c>
    </row>
    <row r="2187" spans="1:9">
      <c r="A2187" s="256" t="s">
        <v>11032</v>
      </c>
      <c r="B2187" s="256" t="s">
        <v>11028</v>
      </c>
      <c r="C2187" s="256" t="s">
        <v>11029</v>
      </c>
      <c r="D2187" s="256" t="s">
        <v>11030</v>
      </c>
      <c r="E2187" s="433">
        <v>93581</v>
      </c>
      <c r="F2187" s="256" t="s">
        <v>11031</v>
      </c>
      <c r="G2187" s="256" t="s">
        <v>2724</v>
      </c>
      <c r="H2187" s="256" t="s">
        <v>2812</v>
      </c>
      <c r="I2187" s="256" t="s">
        <v>7610</v>
      </c>
    </row>
    <row r="2188" spans="1:9">
      <c r="A2188" s="256" t="s">
        <v>11033</v>
      </c>
      <c r="B2188" s="256" t="s">
        <v>11034</v>
      </c>
      <c r="C2188" s="256" t="s">
        <v>11035</v>
      </c>
      <c r="D2188" s="256" t="s">
        <v>2730</v>
      </c>
      <c r="E2188" s="433">
        <v>82108</v>
      </c>
      <c r="F2188" s="256" t="s">
        <v>11036</v>
      </c>
      <c r="G2188" s="256" t="s">
        <v>2732</v>
      </c>
      <c r="H2188" s="256" t="s">
        <v>2733</v>
      </c>
      <c r="I2188" s="256" t="s">
        <v>11037</v>
      </c>
    </row>
    <row r="2189" spans="1:9">
      <c r="A2189" s="256" t="s">
        <v>11038</v>
      </c>
      <c r="B2189" s="256" t="s">
        <v>11034</v>
      </c>
      <c r="C2189" s="256" t="s">
        <v>11035</v>
      </c>
      <c r="D2189" s="256" t="s">
        <v>2730</v>
      </c>
      <c r="E2189" s="433">
        <v>82108</v>
      </c>
      <c r="F2189" s="256" t="s">
        <v>11036</v>
      </c>
      <c r="G2189" s="256" t="s">
        <v>2780</v>
      </c>
      <c r="H2189" s="256" t="s">
        <v>2847</v>
      </c>
      <c r="I2189" s="256" t="s">
        <v>11039</v>
      </c>
    </row>
    <row r="2190" spans="1:9">
      <c r="A2190" s="256" t="s">
        <v>11040</v>
      </c>
      <c r="B2190" s="256" t="s">
        <v>11041</v>
      </c>
      <c r="C2190" s="256" t="s">
        <v>11042</v>
      </c>
      <c r="D2190" s="256" t="s">
        <v>4555</v>
      </c>
      <c r="E2190" s="433">
        <v>8701</v>
      </c>
      <c r="F2190" s="256" t="s">
        <v>11043</v>
      </c>
      <c r="G2190" s="256" t="s">
        <v>2724</v>
      </c>
      <c r="H2190" s="256" t="s">
        <v>2812</v>
      </c>
      <c r="I2190" s="256" t="s">
        <v>2797</v>
      </c>
    </row>
    <row r="2191" spans="1:9">
      <c r="A2191" s="256" t="s">
        <v>11044</v>
      </c>
      <c r="B2191" s="256" t="s">
        <v>11041</v>
      </c>
      <c r="C2191" s="256" t="s">
        <v>11042</v>
      </c>
      <c r="D2191" s="256" t="s">
        <v>4555</v>
      </c>
      <c r="E2191" s="433">
        <v>8701</v>
      </c>
      <c r="F2191" s="256" t="s">
        <v>11043</v>
      </c>
      <c r="G2191" s="256" t="s">
        <v>2724</v>
      </c>
      <c r="H2191" s="256" t="s">
        <v>2835</v>
      </c>
      <c r="I2191" s="256" t="s">
        <v>11045</v>
      </c>
    </row>
    <row r="2192" spans="1:9">
      <c r="A2192" s="256" t="s">
        <v>11046</v>
      </c>
      <c r="B2192" s="256" t="s">
        <v>11047</v>
      </c>
      <c r="C2192" s="256" t="s">
        <v>11048</v>
      </c>
      <c r="D2192" s="256" t="s">
        <v>2754</v>
      </c>
      <c r="E2192" s="433">
        <v>2601</v>
      </c>
      <c r="F2192" s="256" t="s">
        <v>11049</v>
      </c>
      <c r="G2192" s="256" t="s">
        <v>2732</v>
      </c>
      <c r="H2192" s="256" t="s">
        <v>2733</v>
      </c>
      <c r="I2192" s="256" t="s">
        <v>3342</v>
      </c>
    </row>
    <row r="2193" spans="1:9">
      <c r="A2193" s="256" t="s">
        <v>11050</v>
      </c>
      <c r="B2193" s="256" t="s">
        <v>11051</v>
      </c>
      <c r="C2193" s="256" t="s">
        <v>11052</v>
      </c>
      <c r="D2193" s="256" t="s">
        <v>91</v>
      </c>
      <c r="E2193" s="433">
        <v>81101</v>
      </c>
      <c r="F2193" s="256" t="s">
        <v>11053</v>
      </c>
      <c r="G2193" s="256" t="s">
        <v>2732</v>
      </c>
      <c r="H2193" s="256" t="s">
        <v>2733</v>
      </c>
      <c r="I2193" s="256" t="s">
        <v>8959</v>
      </c>
    </row>
    <row r="2194" spans="1:9">
      <c r="A2194" s="256" t="s">
        <v>11054</v>
      </c>
      <c r="B2194" s="256" t="s">
        <v>11055</v>
      </c>
      <c r="C2194" s="256" t="s">
        <v>11056</v>
      </c>
      <c r="D2194" s="256" t="s">
        <v>91</v>
      </c>
      <c r="E2194" s="433">
        <v>81103</v>
      </c>
      <c r="F2194" s="256" t="s">
        <v>11057</v>
      </c>
      <c r="G2194" s="256" t="s">
        <v>2794</v>
      </c>
      <c r="H2194" s="256" t="s">
        <v>2725</v>
      </c>
      <c r="I2194" s="256" t="s">
        <v>7457</v>
      </c>
    </row>
    <row r="2195" spans="1:9">
      <c r="A2195" s="256" t="s">
        <v>11058</v>
      </c>
      <c r="B2195" s="256" t="s">
        <v>11055</v>
      </c>
      <c r="C2195" s="256" t="s">
        <v>11056</v>
      </c>
      <c r="D2195" s="256" t="s">
        <v>91</v>
      </c>
      <c r="E2195" s="433">
        <v>81103</v>
      </c>
      <c r="F2195" s="256" t="s">
        <v>11057</v>
      </c>
      <c r="G2195" s="256" t="s">
        <v>2794</v>
      </c>
      <c r="H2195" s="256" t="s">
        <v>2762</v>
      </c>
      <c r="I2195" s="256" t="s">
        <v>10469</v>
      </c>
    </row>
    <row r="2196" spans="1:9">
      <c r="A2196" s="256" t="s">
        <v>11059</v>
      </c>
      <c r="B2196" s="256" t="s">
        <v>11060</v>
      </c>
      <c r="C2196" s="256" t="s">
        <v>11061</v>
      </c>
      <c r="D2196" s="256" t="s">
        <v>96</v>
      </c>
      <c r="E2196" s="433">
        <v>91701</v>
      </c>
      <c r="F2196" s="256" t="s">
        <v>11062</v>
      </c>
      <c r="G2196" s="256" t="s">
        <v>2724</v>
      </c>
      <c r="H2196" s="256" t="s">
        <v>2725</v>
      </c>
      <c r="I2196" s="256" t="s">
        <v>3097</v>
      </c>
    </row>
    <row r="2197" spans="1:9">
      <c r="A2197" s="256" t="s">
        <v>11063</v>
      </c>
      <c r="B2197" s="256" t="s">
        <v>11064</v>
      </c>
      <c r="C2197" s="256" t="s">
        <v>11065</v>
      </c>
      <c r="D2197" s="256" t="s">
        <v>8102</v>
      </c>
      <c r="E2197" s="433">
        <v>7801</v>
      </c>
      <c r="F2197" s="256" t="s">
        <v>11066</v>
      </c>
      <c r="G2197" s="256" t="s">
        <v>2732</v>
      </c>
      <c r="H2197" s="256" t="s">
        <v>2733</v>
      </c>
      <c r="I2197" s="256" t="s">
        <v>10756</v>
      </c>
    </row>
    <row r="2198" spans="1:9">
      <c r="A2198" s="256" t="s">
        <v>11067</v>
      </c>
      <c r="B2198" s="256" t="s">
        <v>11068</v>
      </c>
      <c r="C2198" s="256" t="s">
        <v>11069</v>
      </c>
      <c r="D2198" s="256" t="s">
        <v>100</v>
      </c>
      <c r="E2198" s="433">
        <v>3601</v>
      </c>
      <c r="F2198" s="256" t="s">
        <v>11070</v>
      </c>
      <c r="G2198" s="256" t="s">
        <v>2824</v>
      </c>
      <c r="H2198" s="256" t="s">
        <v>2725</v>
      </c>
      <c r="I2198" s="256" t="s">
        <v>11071</v>
      </c>
    </row>
    <row r="2199" spans="1:9">
      <c r="A2199" s="256" t="s">
        <v>11072</v>
      </c>
      <c r="B2199" s="256" t="s">
        <v>11073</v>
      </c>
      <c r="C2199" s="256" t="s">
        <v>11074</v>
      </c>
      <c r="D2199" s="256" t="s">
        <v>4416</v>
      </c>
      <c r="E2199" s="433">
        <v>2334</v>
      </c>
      <c r="F2199" s="256" t="s">
        <v>11075</v>
      </c>
      <c r="G2199" s="256" t="s">
        <v>2761</v>
      </c>
      <c r="H2199" s="256" t="s">
        <v>2725</v>
      </c>
      <c r="I2199" s="256" t="s">
        <v>5537</v>
      </c>
    </row>
    <row r="2200" spans="1:9">
      <c r="A2200" s="256" t="s">
        <v>11076</v>
      </c>
      <c r="B2200" s="256" t="s">
        <v>11077</v>
      </c>
      <c r="C2200" s="256" t="s">
        <v>11078</v>
      </c>
      <c r="D2200" s="256" t="s">
        <v>11079</v>
      </c>
      <c r="E2200" s="433">
        <v>1001</v>
      </c>
      <c r="F2200" s="256" t="s">
        <v>373</v>
      </c>
      <c r="G2200" s="256" t="s">
        <v>2761</v>
      </c>
      <c r="H2200" s="256" t="s">
        <v>2725</v>
      </c>
      <c r="I2200" s="256" t="s">
        <v>2797</v>
      </c>
    </row>
    <row r="2201" spans="1:9">
      <c r="A2201" s="256" t="s">
        <v>11080</v>
      </c>
      <c r="B2201" s="256" t="s">
        <v>11081</v>
      </c>
      <c r="C2201" s="256" t="s">
        <v>11082</v>
      </c>
      <c r="D2201" s="256" t="s">
        <v>8543</v>
      </c>
      <c r="E2201" s="433">
        <v>2754</v>
      </c>
      <c r="F2201" s="256" t="s">
        <v>11083</v>
      </c>
      <c r="G2201" s="256" t="s">
        <v>2732</v>
      </c>
      <c r="H2201" s="256" t="s">
        <v>2733</v>
      </c>
      <c r="I2201" s="256" t="s">
        <v>11084</v>
      </c>
    </row>
    <row r="2202" spans="1:9">
      <c r="A2202" s="256" t="s">
        <v>11085</v>
      </c>
      <c r="B2202" s="256" t="s">
        <v>11086</v>
      </c>
      <c r="C2202" s="256" t="s">
        <v>11087</v>
      </c>
      <c r="D2202" s="256" t="s">
        <v>91</v>
      </c>
      <c r="E2202" s="433">
        <v>81102</v>
      </c>
      <c r="F2202" s="256" t="s">
        <v>11088</v>
      </c>
      <c r="G2202" s="256" t="s">
        <v>2936</v>
      </c>
      <c r="H2202" s="256" t="s">
        <v>2937</v>
      </c>
      <c r="I2202" s="256" t="s">
        <v>11089</v>
      </c>
    </row>
    <row r="2203" spans="1:9">
      <c r="A2203" s="256" t="s">
        <v>11090</v>
      </c>
      <c r="B2203" s="256" t="s">
        <v>11091</v>
      </c>
      <c r="C2203" s="256" t="s">
        <v>11092</v>
      </c>
      <c r="D2203" s="256" t="s">
        <v>177</v>
      </c>
      <c r="E2203" s="433">
        <v>5801</v>
      </c>
      <c r="F2203" s="256" t="s">
        <v>11093</v>
      </c>
      <c r="G2203" s="256" t="s">
        <v>2732</v>
      </c>
      <c r="H2203" s="256" t="s">
        <v>2733</v>
      </c>
      <c r="I2203" s="256" t="s">
        <v>11094</v>
      </c>
    </row>
    <row r="2204" spans="1:9">
      <c r="A2204" s="256" t="s">
        <v>11095</v>
      </c>
      <c r="B2204" s="256" t="s">
        <v>11096</v>
      </c>
      <c r="C2204" s="256" t="s">
        <v>11097</v>
      </c>
      <c r="D2204" s="256" t="s">
        <v>11098</v>
      </c>
      <c r="E2204" s="433">
        <v>98554</v>
      </c>
      <c r="F2204" s="256" t="s">
        <v>11099</v>
      </c>
      <c r="G2204" s="256" t="s">
        <v>2724</v>
      </c>
      <c r="H2204" s="256" t="s">
        <v>2835</v>
      </c>
      <c r="I2204" s="256" t="s">
        <v>11100</v>
      </c>
    </row>
    <row r="2205" spans="1:9">
      <c r="A2205" s="256" t="s">
        <v>11101</v>
      </c>
      <c r="B2205" s="256" t="s">
        <v>11102</v>
      </c>
      <c r="C2205" s="256" t="s">
        <v>11103</v>
      </c>
      <c r="D2205" s="256" t="s">
        <v>8727</v>
      </c>
      <c r="E2205" s="433">
        <v>4175</v>
      </c>
      <c r="F2205" s="256" t="s">
        <v>8728</v>
      </c>
      <c r="G2205" s="256" t="s">
        <v>2824</v>
      </c>
      <c r="H2205" s="256" t="s">
        <v>2812</v>
      </c>
      <c r="I2205" s="256" t="s">
        <v>10843</v>
      </c>
    </row>
    <row r="2206" spans="1:9">
      <c r="A2206" s="256" t="s">
        <v>11101</v>
      </c>
      <c r="B2206" s="256" t="s">
        <v>11102</v>
      </c>
      <c r="C2206" s="256" t="s">
        <v>11103</v>
      </c>
      <c r="D2206" s="256" t="s">
        <v>8727</v>
      </c>
      <c r="E2206" s="433">
        <v>4175</v>
      </c>
      <c r="F2206" s="256" t="s">
        <v>8728</v>
      </c>
      <c r="G2206" s="256" t="s">
        <v>2732</v>
      </c>
      <c r="H2206" s="256" t="s">
        <v>2733</v>
      </c>
      <c r="I2206" s="256" t="s">
        <v>9709</v>
      </c>
    </row>
    <row r="2207" spans="1:9">
      <c r="A2207" s="256" t="s">
        <v>11104</v>
      </c>
      <c r="B2207" s="256" t="s">
        <v>11105</v>
      </c>
      <c r="C2207" s="256" t="s">
        <v>11106</v>
      </c>
      <c r="D2207" s="256" t="s">
        <v>11107</v>
      </c>
      <c r="E2207" s="433">
        <v>82311</v>
      </c>
      <c r="F2207" s="256" t="s">
        <v>11108</v>
      </c>
      <c r="G2207" s="256" t="s">
        <v>2824</v>
      </c>
      <c r="H2207" s="256" t="s">
        <v>2812</v>
      </c>
      <c r="I2207" s="256" t="s">
        <v>5255</v>
      </c>
    </row>
    <row r="2208" spans="1:9">
      <c r="A2208" s="256" t="s">
        <v>11109</v>
      </c>
      <c r="B2208" s="256" t="s">
        <v>11105</v>
      </c>
      <c r="C2208" s="256" t="s">
        <v>11106</v>
      </c>
      <c r="D2208" s="256" t="s">
        <v>11107</v>
      </c>
      <c r="E2208" s="433">
        <v>82311</v>
      </c>
      <c r="F2208" s="256" t="s">
        <v>11108</v>
      </c>
      <c r="G2208" s="256" t="s">
        <v>2780</v>
      </c>
      <c r="H2208" s="256" t="s">
        <v>2847</v>
      </c>
      <c r="I2208" s="256" t="s">
        <v>11110</v>
      </c>
    </row>
    <row r="2209" spans="1:9">
      <c r="A2209" s="256" t="s">
        <v>11111</v>
      </c>
      <c r="B2209" s="256" t="s">
        <v>11105</v>
      </c>
      <c r="C2209" s="256" t="s">
        <v>11106</v>
      </c>
      <c r="D2209" s="256" t="s">
        <v>11107</v>
      </c>
      <c r="E2209" s="433">
        <v>82311</v>
      </c>
      <c r="F2209" s="256" t="s">
        <v>11108</v>
      </c>
      <c r="G2209" s="256" t="s">
        <v>2732</v>
      </c>
      <c r="H2209" s="256" t="s">
        <v>2733</v>
      </c>
      <c r="I2209" s="256" t="s">
        <v>11110</v>
      </c>
    </row>
    <row r="2210" spans="1:9">
      <c r="A2210" s="256" t="s">
        <v>11112</v>
      </c>
      <c r="B2210" s="256" t="s">
        <v>11113</v>
      </c>
      <c r="C2210" s="256" t="s">
        <v>11114</v>
      </c>
      <c r="D2210" s="256" t="s">
        <v>95</v>
      </c>
      <c r="E2210" s="433">
        <v>92101</v>
      </c>
      <c r="F2210" s="256" t="s">
        <v>11115</v>
      </c>
      <c r="G2210" s="256" t="s">
        <v>2824</v>
      </c>
      <c r="H2210" s="256" t="s">
        <v>2812</v>
      </c>
      <c r="I2210" s="256" t="s">
        <v>11116</v>
      </c>
    </row>
    <row r="2211" spans="1:9">
      <c r="A2211" s="256" t="s">
        <v>11112</v>
      </c>
      <c r="B2211" s="256" t="s">
        <v>11113</v>
      </c>
      <c r="C2211" s="256" t="s">
        <v>11114</v>
      </c>
      <c r="D2211" s="256" t="s">
        <v>95</v>
      </c>
      <c r="E2211" s="433">
        <v>92101</v>
      </c>
      <c r="F2211" s="256" t="s">
        <v>11115</v>
      </c>
      <c r="G2211" s="256" t="s">
        <v>2732</v>
      </c>
      <c r="H2211" s="256" t="s">
        <v>2733</v>
      </c>
      <c r="I2211" s="256" t="s">
        <v>11117</v>
      </c>
    </row>
    <row r="2212" spans="1:9">
      <c r="A2212" s="256" t="s">
        <v>11118</v>
      </c>
      <c r="B2212" s="256" t="s">
        <v>11119</v>
      </c>
      <c r="C2212" s="256" t="s">
        <v>11120</v>
      </c>
      <c r="D2212" s="256" t="s">
        <v>177</v>
      </c>
      <c r="E2212" s="433">
        <v>5898</v>
      </c>
      <c r="F2212" s="256" t="s">
        <v>11121</v>
      </c>
      <c r="G2212" s="256" t="s">
        <v>2824</v>
      </c>
      <c r="H2212" s="256" t="s">
        <v>2812</v>
      </c>
      <c r="I2212" s="256" t="s">
        <v>11116</v>
      </c>
    </row>
    <row r="2213" spans="1:9">
      <c r="A2213" s="256" t="s">
        <v>11118</v>
      </c>
      <c r="B2213" s="256" t="s">
        <v>11119</v>
      </c>
      <c r="C2213" s="256" t="s">
        <v>11120</v>
      </c>
      <c r="D2213" s="256" t="s">
        <v>177</v>
      </c>
      <c r="E2213" s="433">
        <v>5898</v>
      </c>
      <c r="F2213" s="256" t="s">
        <v>11121</v>
      </c>
      <c r="G2213" s="256" t="s">
        <v>3938</v>
      </c>
      <c r="H2213" s="256" t="s">
        <v>2812</v>
      </c>
      <c r="I2213" s="256" t="s">
        <v>11122</v>
      </c>
    </row>
    <row r="2214" spans="1:9">
      <c r="A2214" s="256" t="s">
        <v>11118</v>
      </c>
      <c r="B2214" s="256" t="s">
        <v>11119</v>
      </c>
      <c r="C2214" s="256" t="s">
        <v>11120</v>
      </c>
      <c r="D2214" s="256" t="s">
        <v>177</v>
      </c>
      <c r="E2214" s="433">
        <v>5898</v>
      </c>
      <c r="F2214" s="256" t="s">
        <v>11121</v>
      </c>
      <c r="G2214" s="256" t="s">
        <v>2761</v>
      </c>
      <c r="H2214" s="256" t="s">
        <v>2812</v>
      </c>
      <c r="I2214" s="256" t="s">
        <v>11122</v>
      </c>
    </row>
    <row r="2215" spans="1:9">
      <c r="A2215" s="256" t="s">
        <v>11118</v>
      </c>
      <c r="B2215" s="256" t="s">
        <v>11119</v>
      </c>
      <c r="C2215" s="256" t="s">
        <v>11120</v>
      </c>
      <c r="D2215" s="256" t="s">
        <v>177</v>
      </c>
      <c r="E2215" s="433">
        <v>5898</v>
      </c>
      <c r="F2215" s="256" t="s">
        <v>11121</v>
      </c>
      <c r="G2215" s="256" t="s">
        <v>2794</v>
      </c>
      <c r="H2215" s="256" t="s">
        <v>2812</v>
      </c>
      <c r="I2215" s="256" t="s">
        <v>11123</v>
      </c>
    </row>
    <row r="2216" spans="1:9">
      <c r="A2216" s="256" t="s">
        <v>11118</v>
      </c>
      <c r="B2216" s="256" t="s">
        <v>11119</v>
      </c>
      <c r="C2216" s="256" t="s">
        <v>11120</v>
      </c>
      <c r="D2216" s="256" t="s">
        <v>177</v>
      </c>
      <c r="E2216" s="433">
        <v>5898</v>
      </c>
      <c r="F2216" s="256" t="s">
        <v>11121</v>
      </c>
      <c r="G2216" s="256" t="s">
        <v>2724</v>
      </c>
      <c r="H2216" s="256" t="s">
        <v>2812</v>
      </c>
      <c r="I2216" s="256" t="s">
        <v>11123</v>
      </c>
    </row>
    <row r="2217" spans="1:9">
      <c r="A2217" s="256" t="s">
        <v>11124</v>
      </c>
      <c r="B2217" s="256" t="s">
        <v>11125</v>
      </c>
      <c r="C2217" s="256" t="s">
        <v>11126</v>
      </c>
      <c r="D2217" s="256" t="s">
        <v>11127</v>
      </c>
      <c r="E2217" s="433">
        <v>90874</v>
      </c>
      <c r="F2217" s="256" t="s">
        <v>11128</v>
      </c>
      <c r="G2217" s="256" t="s">
        <v>2724</v>
      </c>
      <c r="H2217" s="256" t="s">
        <v>2762</v>
      </c>
      <c r="I2217" s="256" t="s">
        <v>11129</v>
      </c>
    </row>
    <row r="2218" spans="1:9">
      <c r="A2218" s="256" t="s">
        <v>11130</v>
      </c>
      <c r="B2218" s="256" t="s">
        <v>11131</v>
      </c>
      <c r="C2218" s="256" t="s">
        <v>11132</v>
      </c>
      <c r="D2218" s="256" t="s">
        <v>2982</v>
      </c>
      <c r="E2218" s="433">
        <v>81104</v>
      </c>
      <c r="F2218" s="256" t="s">
        <v>11133</v>
      </c>
      <c r="G2218" s="256" t="s">
        <v>2732</v>
      </c>
      <c r="H2218" s="256" t="s">
        <v>2733</v>
      </c>
      <c r="I2218" s="256" t="s">
        <v>11134</v>
      </c>
    </row>
    <row r="2219" spans="1:9">
      <c r="A2219" s="256" t="s">
        <v>11135</v>
      </c>
      <c r="B2219" s="256" t="s">
        <v>11136</v>
      </c>
      <c r="C2219" s="256" t="s">
        <v>11137</v>
      </c>
      <c r="D2219" s="256" t="s">
        <v>1298</v>
      </c>
      <c r="E2219" s="433">
        <v>90301</v>
      </c>
      <c r="F2219" s="256" t="s">
        <v>11138</v>
      </c>
      <c r="G2219" s="256" t="s">
        <v>2732</v>
      </c>
      <c r="H2219" s="256" t="s">
        <v>2733</v>
      </c>
      <c r="I2219" s="256" t="s">
        <v>11139</v>
      </c>
    </row>
    <row r="2220" spans="1:9">
      <c r="A2220" s="256" t="s">
        <v>11140</v>
      </c>
      <c r="B2220" s="256" t="s">
        <v>11141</v>
      </c>
      <c r="C2220" s="256" t="s">
        <v>11142</v>
      </c>
      <c r="D2220" s="256" t="s">
        <v>11143</v>
      </c>
      <c r="E2220" s="433">
        <v>1501</v>
      </c>
      <c r="F2220" s="256" t="s">
        <v>11144</v>
      </c>
      <c r="G2220" s="256" t="s">
        <v>2824</v>
      </c>
      <c r="H2220" s="256" t="s">
        <v>2762</v>
      </c>
      <c r="I2220" s="256" t="s">
        <v>3313</v>
      </c>
    </row>
    <row r="2221" spans="1:9">
      <c r="A2221" s="256" t="s">
        <v>11145</v>
      </c>
      <c r="B2221" s="256" t="s">
        <v>11146</v>
      </c>
      <c r="C2221" s="256" t="s">
        <v>11147</v>
      </c>
      <c r="D2221" s="256" t="s">
        <v>93</v>
      </c>
      <c r="E2221" s="433">
        <v>1003</v>
      </c>
      <c r="F2221" s="256" t="s">
        <v>11148</v>
      </c>
      <c r="G2221" s="256" t="s">
        <v>2794</v>
      </c>
      <c r="H2221" s="256" t="s">
        <v>2725</v>
      </c>
      <c r="I2221" s="256" t="s">
        <v>2798</v>
      </c>
    </row>
    <row r="2222" spans="1:9">
      <c r="A2222" s="256" t="s">
        <v>11149</v>
      </c>
      <c r="B2222" s="256" t="s">
        <v>11146</v>
      </c>
      <c r="C2222" s="256" t="s">
        <v>11147</v>
      </c>
      <c r="D2222" s="256" t="s">
        <v>93</v>
      </c>
      <c r="E2222" s="433">
        <v>1003</v>
      </c>
      <c r="F2222" s="256" t="s">
        <v>11148</v>
      </c>
      <c r="G2222" s="256" t="s">
        <v>2794</v>
      </c>
      <c r="H2222" s="256" t="s">
        <v>2994</v>
      </c>
      <c r="I2222" s="256" t="s">
        <v>2798</v>
      </c>
    </row>
    <row r="2223" spans="1:9">
      <c r="A2223" s="256" t="s">
        <v>11145</v>
      </c>
      <c r="B2223" s="256" t="s">
        <v>11146</v>
      </c>
      <c r="C2223" s="256" t="s">
        <v>11147</v>
      </c>
      <c r="D2223" s="256" t="s">
        <v>93</v>
      </c>
      <c r="E2223" s="433">
        <v>1003</v>
      </c>
      <c r="F2223" s="256" t="s">
        <v>11148</v>
      </c>
      <c r="G2223" s="256" t="s">
        <v>2761</v>
      </c>
      <c r="H2223" s="256" t="s">
        <v>2725</v>
      </c>
      <c r="I2223" s="256" t="s">
        <v>3310</v>
      </c>
    </row>
    <row r="2224" spans="1:9">
      <c r="A2224" s="256" t="s">
        <v>11149</v>
      </c>
      <c r="B2224" s="256" t="s">
        <v>11146</v>
      </c>
      <c r="C2224" s="256" t="s">
        <v>11147</v>
      </c>
      <c r="D2224" s="256" t="s">
        <v>93</v>
      </c>
      <c r="E2224" s="433">
        <v>1003</v>
      </c>
      <c r="F2224" s="256" t="s">
        <v>11148</v>
      </c>
      <c r="G2224" s="256" t="s">
        <v>2761</v>
      </c>
      <c r="H2224" s="256" t="s">
        <v>2994</v>
      </c>
      <c r="I2224" s="256" t="s">
        <v>3310</v>
      </c>
    </row>
    <row r="2225" spans="1:9">
      <c r="A2225" s="256" t="s">
        <v>11150</v>
      </c>
      <c r="B2225" s="256" t="s">
        <v>11146</v>
      </c>
      <c r="C2225" s="256" t="s">
        <v>11147</v>
      </c>
      <c r="D2225" s="256" t="s">
        <v>93</v>
      </c>
      <c r="E2225" s="433">
        <v>1003</v>
      </c>
      <c r="F2225" s="256" t="s">
        <v>11148</v>
      </c>
      <c r="G2225" s="256" t="s">
        <v>2761</v>
      </c>
      <c r="H2225" s="256" t="s">
        <v>2812</v>
      </c>
      <c r="I2225" s="256" t="s">
        <v>3336</v>
      </c>
    </row>
    <row r="2226" spans="1:9">
      <c r="A2226" s="256" t="s">
        <v>11150</v>
      </c>
      <c r="B2226" s="256" t="s">
        <v>11146</v>
      </c>
      <c r="C2226" s="256" t="s">
        <v>11147</v>
      </c>
      <c r="D2226" s="256" t="s">
        <v>93</v>
      </c>
      <c r="E2226" s="433">
        <v>1003</v>
      </c>
      <c r="F2226" s="256" t="s">
        <v>11148</v>
      </c>
      <c r="G2226" s="256" t="s">
        <v>2724</v>
      </c>
      <c r="H2226" s="256" t="s">
        <v>2812</v>
      </c>
      <c r="I2226" s="256" t="s">
        <v>3336</v>
      </c>
    </row>
    <row r="2227" spans="1:9">
      <c r="A2227" s="256" t="s">
        <v>11151</v>
      </c>
      <c r="B2227" s="256" t="s">
        <v>11152</v>
      </c>
      <c r="C2227" s="256" t="s">
        <v>11153</v>
      </c>
      <c r="D2227" s="256" t="s">
        <v>11154</v>
      </c>
      <c r="E2227" s="433">
        <v>91311</v>
      </c>
      <c r="F2227" s="256" t="s">
        <v>11155</v>
      </c>
      <c r="G2227" s="256" t="s">
        <v>2794</v>
      </c>
      <c r="H2227" s="256" t="s">
        <v>2762</v>
      </c>
      <c r="I2227" s="256" t="s">
        <v>10864</v>
      </c>
    </row>
    <row r="2228" spans="1:9">
      <c r="A2228" s="256" t="s">
        <v>11156</v>
      </c>
      <c r="B2228" s="256" t="s">
        <v>11157</v>
      </c>
      <c r="C2228" s="256" t="s">
        <v>11158</v>
      </c>
      <c r="D2228" s="256" t="s">
        <v>91</v>
      </c>
      <c r="E2228" s="433">
        <v>82102</v>
      </c>
      <c r="F2228" s="256" t="s">
        <v>11159</v>
      </c>
      <c r="G2228" s="256" t="s">
        <v>2724</v>
      </c>
      <c r="H2228" s="256" t="s">
        <v>2762</v>
      </c>
      <c r="I2228" s="256" t="s">
        <v>11160</v>
      </c>
    </row>
    <row r="2229" spans="1:9">
      <c r="A2229" s="256" t="s">
        <v>11161</v>
      </c>
      <c r="B2229" s="256" t="s">
        <v>11157</v>
      </c>
      <c r="C2229" s="256" t="s">
        <v>11158</v>
      </c>
      <c r="D2229" s="256" t="s">
        <v>91</v>
      </c>
      <c r="E2229" s="433">
        <v>82102</v>
      </c>
      <c r="F2229" s="256" t="s">
        <v>11159</v>
      </c>
      <c r="G2229" s="256" t="s">
        <v>2761</v>
      </c>
      <c r="H2229" s="256" t="s">
        <v>2994</v>
      </c>
      <c r="I2229" s="256" t="s">
        <v>4225</v>
      </c>
    </row>
    <row r="2230" spans="1:9">
      <c r="A2230" s="256" t="s">
        <v>11161</v>
      </c>
      <c r="B2230" s="256" t="s">
        <v>11157</v>
      </c>
      <c r="C2230" s="256" t="s">
        <v>11158</v>
      </c>
      <c r="D2230" s="256" t="s">
        <v>91</v>
      </c>
      <c r="E2230" s="433">
        <v>82102</v>
      </c>
      <c r="F2230" s="256" t="s">
        <v>11159</v>
      </c>
      <c r="G2230" s="256" t="s">
        <v>2794</v>
      </c>
      <c r="H2230" s="256" t="s">
        <v>2994</v>
      </c>
      <c r="I2230" s="256" t="s">
        <v>4225</v>
      </c>
    </row>
    <row r="2231" spans="1:9">
      <c r="A2231" s="256" t="s">
        <v>11162</v>
      </c>
      <c r="B2231" s="256" t="s">
        <v>11157</v>
      </c>
      <c r="C2231" s="256" t="s">
        <v>11158</v>
      </c>
      <c r="D2231" s="256" t="s">
        <v>91</v>
      </c>
      <c r="E2231" s="433">
        <v>82102</v>
      </c>
      <c r="F2231" s="256" t="s">
        <v>11159</v>
      </c>
      <c r="G2231" s="256" t="s">
        <v>2794</v>
      </c>
      <c r="H2231" s="256" t="s">
        <v>2725</v>
      </c>
      <c r="I2231" s="256" t="s">
        <v>4225</v>
      </c>
    </row>
    <row r="2232" spans="1:9">
      <c r="A2232" s="256" t="s">
        <v>11162</v>
      </c>
      <c r="B2232" s="256" t="s">
        <v>11157</v>
      </c>
      <c r="C2232" s="256" t="s">
        <v>11158</v>
      </c>
      <c r="D2232" s="256" t="s">
        <v>91</v>
      </c>
      <c r="E2232" s="433">
        <v>82102</v>
      </c>
      <c r="F2232" s="256" t="s">
        <v>11159</v>
      </c>
      <c r="G2232" s="256" t="s">
        <v>2761</v>
      </c>
      <c r="H2232" s="256" t="s">
        <v>2725</v>
      </c>
      <c r="I2232" s="256" t="s">
        <v>4225</v>
      </c>
    </row>
    <row r="2233" spans="1:9">
      <c r="A2233" s="256" t="s">
        <v>11161</v>
      </c>
      <c r="B2233" s="256" t="s">
        <v>11157</v>
      </c>
      <c r="C2233" s="256" t="s">
        <v>11158</v>
      </c>
      <c r="D2233" s="256" t="s">
        <v>91</v>
      </c>
      <c r="E2233" s="433">
        <v>82102</v>
      </c>
      <c r="F2233" s="256" t="s">
        <v>11159</v>
      </c>
      <c r="G2233" s="256" t="s">
        <v>2724</v>
      </c>
      <c r="H2233" s="256" t="s">
        <v>2994</v>
      </c>
      <c r="I2233" s="256" t="s">
        <v>2798</v>
      </c>
    </row>
    <row r="2234" spans="1:9">
      <c r="A2234" s="256" t="s">
        <v>11163</v>
      </c>
      <c r="B2234" s="256" t="s">
        <v>11157</v>
      </c>
      <c r="C2234" s="256" t="s">
        <v>11158</v>
      </c>
      <c r="D2234" s="256" t="s">
        <v>91</v>
      </c>
      <c r="E2234" s="433">
        <v>82102</v>
      </c>
      <c r="F2234" s="256" t="s">
        <v>11159</v>
      </c>
      <c r="G2234" s="256" t="s">
        <v>2732</v>
      </c>
      <c r="H2234" s="256" t="s">
        <v>2733</v>
      </c>
      <c r="I2234" s="256" t="s">
        <v>11164</v>
      </c>
    </row>
    <row r="2235" spans="1:9">
      <c r="A2235" s="256" t="s">
        <v>11156</v>
      </c>
      <c r="B2235" s="256" t="s">
        <v>11157</v>
      </c>
      <c r="C2235" s="256" t="s">
        <v>11158</v>
      </c>
      <c r="D2235" s="256" t="s">
        <v>91</v>
      </c>
      <c r="E2235" s="433">
        <v>82102</v>
      </c>
      <c r="F2235" s="256" t="s">
        <v>11159</v>
      </c>
      <c r="G2235" s="256" t="s">
        <v>2794</v>
      </c>
      <c r="H2235" s="256" t="s">
        <v>2762</v>
      </c>
      <c r="I2235" s="256" t="s">
        <v>11160</v>
      </c>
    </row>
    <row r="2236" spans="1:9">
      <c r="A2236" s="256" t="s">
        <v>11156</v>
      </c>
      <c r="B2236" s="256" t="s">
        <v>11157</v>
      </c>
      <c r="C2236" s="256" t="s">
        <v>11158</v>
      </c>
      <c r="D2236" s="256" t="s">
        <v>91</v>
      </c>
      <c r="E2236" s="433">
        <v>82102</v>
      </c>
      <c r="F2236" s="256" t="s">
        <v>11159</v>
      </c>
      <c r="G2236" s="256" t="s">
        <v>2761</v>
      </c>
      <c r="H2236" s="256" t="s">
        <v>2762</v>
      </c>
      <c r="I2236" s="256" t="s">
        <v>11160</v>
      </c>
    </row>
    <row r="2237" spans="1:9">
      <c r="A2237" s="256" t="s">
        <v>11165</v>
      </c>
      <c r="B2237" s="256" t="s">
        <v>11166</v>
      </c>
      <c r="C2237" s="256" t="s">
        <v>11167</v>
      </c>
      <c r="D2237" s="256" t="s">
        <v>10192</v>
      </c>
      <c r="E2237" s="433">
        <v>1821</v>
      </c>
      <c r="F2237" s="256" t="s">
        <v>11168</v>
      </c>
      <c r="G2237" s="256" t="s">
        <v>2724</v>
      </c>
      <c r="H2237" s="256" t="s">
        <v>2835</v>
      </c>
      <c r="I2237" s="256" t="s">
        <v>9193</v>
      </c>
    </row>
    <row r="2238" spans="1:9">
      <c r="A2238" s="256" t="s">
        <v>11169</v>
      </c>
      <c r="B2238" s="256" t="s">
        <v>11170</v>
      </c>
      <c r="C2238" s="256" t="s">
        <v>11171</v>
      </c>
      <c r="D2238" s="256" t="s">
        <v>3034</v>
      </c>
      <c r="E2238" s="433">
        <v>92001</v>
      </c>
      <c r="F2238" s="256" t="s">
        <v>11172</v>
      </c>
      <c r="G2238" s="256" t="s">
        <v>2724</v>
      </c>
      <c r="H2238" s="256" t="s">
        <v>2812</v>
      </c>
      <c r="I2238" s="256" t="s">
        <v>11173</v>
      </c>
    </row>
    <row r="2239" spans="1:9">
      <c r="A2239" s="256" t="s">
        <v>11174</v>
      </c>
      <c r="B2239" s="256" t="s">
        <v>11175</v>
      </c>
      <c r="C2239" s="256" t="s">
        <v>11176</v>
      </c>
      <c r="D2239" s="256" t="s">
        <v>11177</v>
      </c>
      <c r="E2239" s="433">
        <v>7612</v>
      </c>
      <c r="F2239" s="256" t="s">
        <v>11178</v>
      </c>
      <c r="G2239" s="256" t="s">
        <v>2936</v>
      </c>
      <c r="H2239" s="256" t="s">
        <v>2937</v>
      </c>
      <c r="I2239" s="256" t="s">
        <v>11179</v>
      </c>
    </row>
    <row r="2240" spans="1:9">
      <c r="A2240" s="256" t="s">
        <v>11180</v>
      </c>
      <c r="B2240" s="256" t="s">
        <v>11181</v>
      </c>
      <c r="C2240" s="256" t="s">
        <v>11182</v>
      </c>
      <c r="D2240" s="256" t="s">
        <v>9573</v>
      </c>
      <c r="E2240" s="433">
        <v>83106</v>
      </c>
      <c r="F2240" s="256" t="s">
        <v>11183</v>
      </c>
      <c r="G2240" s="256" t="s">
        <v>2824</v>
      </c>
      <c r="H2240" s="256" t="s">
        <v>2994</v>
      </c>
      <c r="I2240" s="256" t="s">
        <v>6589</v>
      </c>
    </row>
    <row r="2241" spans="1:9">
      <c r="A2241" s="256" t="s">
        <v>11184</v>
      </c>
      <c r="B2241" s="256" t="s">
        <v>11181</v>
      </c>
      <c r="C2241" s="256" t="s">
        <v>11182</v>
      </c>
      <c r="D2241" s="256" t="s">
        <v>9573</v>
      </c>
      <c r="E2241" s="433">
        <v>83106</v>
      </c>
      <c r="F2241" s="256" t="s">
        <v>11183</v>
      </c>
      <c r="G2241" s="256" t="s">
        <v>2824</v>
      </c>
      <c r="H2241" s="256" t="s">
        <v>2725</v>
      </c>
      <c r="I2241" s="256" t="s">
        <v>2797</v>
      </c>
    </row>
    <row r="2242" spans="1:9">
      <c r="A2242" s="256" t="s">
        <v>11185</v>
      </c>
      <c r="B2242" s="256" t="s">
        <v>11186</v>
      </c>
      <c r="C2242" s="256" t="s">
        <v>11187</v>
      </c>
      <c r="D2242" s="256" t="s">
        <v>91</v>
      </c>
      <c r="E2242" s="433">
        <v>82104</v>
      </c>
      <c r="F2242" s="256" t="s">
        <v>11188</v>
      </c>
      <c r="G2242" s="256" t="s">
        <v>2732</v>
      </c>
      <c r="H2242" s="256" t="s">
        <v>2733</v>
      </c>
      <c r="I2242" s="256" t="s">
        <v>10420</v>
      </c>
    </row>
    <row r="2243" spans="1:9">
      <c r="A2243" s="256" t="s">
        <v>11189</v>
      </c>
      <c r="B2243" s="256" t="s">
        <v>11190</v>
      </c>
      <c r="C2243" s="256" t="s">
        <v>11191</v>
      </c>
      <c r="D2243" s="256" t="s">
        <v>579</v>
      </c>
      <c r="E2243" s="433">
        <v>91101</v>
      </c>
      <c r="F2243" s="256" t="s">
        <v>11192</v>
      </c>
      <c r="G2243" s="256" t="s">
        <v>2761</v>
      </c>
      <c r="H2243" s="256" t="s">
        <v>2725</v>
      </c>
      <c r="I2243" s="256" t="s">
        <v>6543</v>
      </c>
    </row>
    <row r="2244" spans="1:9">
      <c r="A2244" s="256" t="s">
        <v>11193</v>
      </c>
      <c r="B2244" s="256" t="s">
        <v>11194</v>
      </c>
      <c r="C2244" s="256" t="s">
        <v>11195</v>
      </c>
      <c r="D2244" s="256" t="s">
        <v>2982</v>
      </c>
      <c r="E2244" s="433">
        <v>81101</v>
      </c>
      <c r="F2244" s="256" t="s">
        <v>11196</v>
      </c>
      <c r="G2244" s="256" t="s">
        <v>2936</v>
      </c>
      <c r="H2244" s="256" t="s">
        <v>2937</v>
      </c>
      <c r="I2244" s="256" t="s">
        <v>11197</v>
      </c>
    </row>
    <row r="2245" spans="1:9">
      <c r="A2245" s="256" t="s">
        <v>11198</v>
      </c>
      <c r="B2245" s="256" t="s">
        <v>11199</v>
      </c>
      <c r="C2245" s="256" t="s">
        <v>11200</v>
      </c>
      <c r="D2245" s="256" t="s">
        <v>2149</v>
      </c>
      <c r="E2245" s="433">
        <v>92601</v>
      </c>
      <c r="F2245" s="256" t="s">
        <v>11201</v>
      </c>
      <c r="G2245" s="256" t="s">
        <v>2761</v>
      </c>
      <c r="H2245" s="256" t="s">
        <v>2994</v>
      </c>
      <c r="I2245" s="256" t="s">
        <v>2726</v>
      </c>
    </row>
    <row r="2246" spans="1:9">
      <c r="A2246" s="256" t="s">
        <v>11202</v>
      </c>
      <c r="B2246" s="256" t="s">
        <v>11199</v>
      </c>
      <c r="C2246" s="256" t="s">
        <v>11200</v>
      </c>
      <c r="D2246" s="256" t="s">
        <v>2149</v>
      </c>
      <c r="E2246" s="433">
        <v>92601</v>
      </c>
      <c r="F2246" s="256" t="s">
        <v>11201</v>
      </c>
      <c r="G2246" s="256" t="s">
        <v>2761</v>
      </c>
      <c r="H2246" s="256" t="s">
        <v>2725</v>
      </c>
      <c r="I2246" s="256" t="s">
        <v>2726</v>
      </c>
    </row>
    <row r="2247" spans="1:9">
      <c r="A2247" s="256" t="s">
        <v>11203</v>
      </c>
      <c r="B2247" s="256" t="s">
        <v>11199</v>
      </c>
      <c r="C2247" s="256" t="s">
        <v>11200</v>
      </c>
      <c r="D2247" s="256" t="s">
        <v>2149</v>
      </c>
      <c r="E2247" s="433">
        <v>92601</v>
      </c>
      <c r="F2247" s="256" t="s">
        <v>11201</v>
      </c>
      <c r="G2247" s="256" t="s">
        <v>2761</v>
      </c>
      <c r="H2247" s="256" t="s">
        <v>2762</v>
      </c>
      <c r="I2247" s="256" t="s">
        <v>11204</v>
      </c>
    </row>
    <row r="2248" spans="1:9">
      <c r="A2248" s="256" t="s">
        <v>11205</v>
      </c>
      <c r="B2248" s="256" t="s">
        <v>11206</v>
      </c>
      <c r="C2248" s="256" t="s">
        <v>11207</v>
      </c>
      <c r="D2248" s="256" t="s">
        <v>5121</v>
      </c>
      <c r="E2248" s="433">
        <v>3102</v>
      </c>
      <c r="F2248" s="256" t="s">
        <v>11208</v>
      </c>
      <c r="G2248" s="256" t="s">
        <v>2724</v>
      </c>
      <c r="H2248" s="256" t="s">
        <v>2812</v>
      </c>
      <c r="I2248" s="256" t="s">
        <v>11209</v>
      </c>
    </row>
    <row r="2249" spans="1:9">
      <c r="A2249" s="256" t="s">
        <v>11210</v>
      </c>
      <c r="B2249" s="256" t="s">
        <v>11211</v>
      </c>
      <c r="C2249" s="256" t="s">
        <v>11212</v>
      </c>
      <c r="D2249" s="256" t="s">
        <v>5121</v>
      </c>
      <c r="E2249" s="433">
        <v>3105</v>
      </c>
      <c r="F2249" s="256" t="s">
        <v>11213</v>
      </c>
      <c r="G2249" s="256" t="s">
        <v>2780</v>
      </c>
      <c r="H2249" s="256" t="s">
        <v>2847</v>
      </c>
      <c r="I2249" s="256" t="s">
        <v>11214</v>
      </c>
    </row>
    <row r="2250" spans="1:9">
      <c r="A2250" s="256" t="s">
        <v>11215</v>
      </c>
      <c r="B2250" s="256" t="s">
        <v>11211</v>
      </c>
      <c r="C2250" s="256" t="s">
        <v>11212</v>
      </c>
      <c r="D2250" s="256" t="s">
        <v>5121</v>
      </c>
      <c r="E2250" s="433">
        <v>3105</v>
      </c>
      <c r="F2250" s="256" t="s">
        <v>11213</v>
      </c>
      <c r="G2250" s="256" t="s">
        <v>2732</v>
      </c>
      <c r="H2250" s="256" t="s">
        <v>2733</v>
      </c>
      <c r="I2250" s="256" t="s">
        <v>7393</v>
      </c>
    </row>
    <row r="2251" spans="1:9">
      <c r="A2251" s="256" t="s">
        <v>11216</v>
      </c>
      <c r="B2251" s="256" t="s">
        <v>11217</v>
      </c>
      <c r="C2251" s="256" t="s">
        <v>11218</v>
      </c>
      <c r="D2251" s="256" t="s">
        <v>91</v>
      </c>
      <c r="E2251" s="433">
        <v>83101</v>
      </c>
      <c r="F2251" s="256" t="s">
        <v>11219</v>
      </c>
      <c r="G2251" s="256" t="s">
        <v>2824</v>
      </c>
      <c r="H2251" s="256" t="s">
        <v>2725</v>
      </c>
      <c r="I2251" s="256" t="s">
        <v>3323</v>
      </c>
    </row>
    <row r="2252" spans="1:9">
      <c r="A2252" s="256" t="s">
        <v>11220</v>
      </c>
      <c r="B2252" s="256" t="s">
        <v>11221</v>
      </c>
      <c r="C2252" s="256" t="s">
        <v>11222</v>
      </c>
      <c r="D2252" s="256" t="s">
        <v>2730</v>
      </c>
      <c r="E2252" s="433">
        <v>82108</v>
      </c>
      <c r="F2252" s="256" t="s">
        <v>11223</v>
      </c>
      <c r="G2252" s="256" t="s">
        <v>2761</v>
      </c>
      <c r="H2252" s="256" t="s">
        <v>2762</v>
      </c>
      <c r="I2252" s="256" t="s">
        <v>11224</v>
      </c>
    </row>
    <row r="2253" spans="1:9">
      <c r="A2253" s="256" t="s">
        <v>11225</v>
      </c>
      <c r="B2253" s="256" t="s">
        <v>11226</v>
      </c>
      <c r="C2253" s="256" t="s">
        <v>11227</v>
      </c>
      <c r="D2253" s="256" t="s">
        <v>91</v>
      </c>
      <c r="E2253" s="433">
        <v>81006</v>
      </c>
      <c r="F2253" s="256" t="s">
        <v>11228</v>
      </c>
      <c r="G2253" s="256" t="s">
        <v>2761</v>
      </c>
      <c r="H2253" s="256" t="s">
        <v>2762</v>
      </c>
      <c r="I2253" s="256" t="s">
        <v>11229</v>
      </c>
    </row>
    <row r="2254" spans="1:9">
      <c r="A2254" s="256" t="s">
        <v>11230</v>
      </c>
      <c r="B2254" s="256" t="s">
        <v>11231</v>
      </c>
      <c r="C2254" s="256" t="s">
        <v>11232</v>
      </c>
      <c r="D2254" s="256" t="s">
        <v>11233</v>
      </c>
      <c r="E2254" s="433">
        <v>3401</v>
      </c>
      <c r="F2254" s="256" t="s">
        <v>11234</v>
      </c>
      <c r="G2254" s="256" t="s">
        <v>2936</v>
      </c>
      <c r="H2254" s="256" t="s">
        <v>2937</v>
      </c>
      <c r="I2254" s="256" t="s">
        <v>4249</v>
      </c>
    </row>
    <row r="2255" spans="1:9">
      <c r="A2255" s="256" t="s">
        <v>11235</v>
      </c>
      <c r="B2255" s="256" t="s">
        <v>11236</v>
      </c>
      <c r="C2255" s="256" t="s">
        <v>11237</v>
      </c>
      <c r="D2255" s="256" t="s">
        <v>2862</v>
      </c>
      <c r="E2255" s="433">
        <v>83104</v>
      </c>
      <c r="F2255" s="256" t="s">
        <v>11238</v>
      </c>
      <c r="G2255" s="256" t="s">
        <v>2824</v>
      </c>
      <c r="H2255" s="256" t="s">
        <v>2725</v>
      </c>
      <c r="I2255" s="256" t="s">
        <v>10292</v>
      </c>
    </row>
    <row r="2256" spans="1:9">
      <c r="A2256" s="256" t="s">
        <v>11239</v>
      </c>
      <c r="B2256" s="256" t="s">
        <v>11236</v>
      </c>
      <c r="C2256" s="256" t="s">
        <v>11237</v>
      </c>
      <c r="D2256" s="256" t="s">
        <v>2862</v>
      </c>
      <c r="E2256" s="433">
        <v>83104</v>
      </c>
      <c r="F2256" s="256" t="s">
        <v>11238</v>
      </c>
      <c r="G2256" s="256" t="s">
        <v>2824</v>
      </c>
      <c r="H2256" s="256" t="s">
        <v>2994</v>
      </c>
      <c r="I2256" s="256" t="s">
        <v>10292</v>
      </c>
    </row>
    <row r="2257" spans="1:9">
      <c r="A2257" s="256" t="s">
        <v>11240</v>
      </c>
      <c r="B2257" s="256" t="s">
        <v>11241</v>
      </c>
      <c r="C2257" s="256" t="s">
        <v>11242</v>
      </c>
      <c r="D2257" s="256" t="s">
        <v>2772</v>
      </c>
      <c r="E2257" s="433">
        <v>85104</v>
      </c>
      <c r="F2257" s="256" t="s">
        <v>11243</v>
      </c>
      <c r="G2257" s="256" t="s">
        <v>2761</v>
      </c>
      <c r="H2257" s="256" t="s">
        <v>2762</v>
      </c>
      <c r="I2257" s="256" t="s">
        <v>11244</v>
      </c>
    </row>
    <row r="2258" spans="1:9">
      <c r="A2258" s="256" t="s">
        <v>11245</v>
      </c>
      <c r="B2258" s="256" t="s">
        <v>11246</v>
      </c>
      <c r="C2258" s="256" t="s">
        <v>11247</v>
      </c>
      <c r="D2258" s="256" t="s">
        <v>5121</v>
      </c>
      <c r="E2258" s="433">
        <v>3101</v>
      </c>
      <c r="F2258" s="256" t="s">
        <v>11248</v>
      </c>
      <c r="G2258" s="256" t="s">
        <v>2732</v>
      </c>
      <c r="H2258" s="256" t="s">
        <v>2733</v>
      </c>
      <c r="I2258" s="256" t="s">
        <v>9508</v>
      </c>
    </row>
    <row r="2259" spans="1:9">
      <c r="A2259" s="256" t="s">
        <v>11249</v>
      </c>
      <c r="B2259" s="256" t="s">
        <v>11250</v>
      </c>
      <c r="C2259" s="256" t="s">
        <v>11251</v>
      </c>
      <c r="D2259" s="256" t="s">
        <v>8403</v>
      </c>
      <c r="E2259" s="433">
        <v>83151</v>
      </c>
      <c r="F2259" s="256" t="s">
        <v>3142</v>
      </c>
      <c r="G2259" s="256" t="s">
        <v>2732</v>
      </c>
      <c r="H2259" s="256" t="s">
        <v>2733</v>
      </c>
      <c r="I2259" s="256" t="s">
        <v>7063</v>
      </c>
    </row>
    <row r="2260" spans="1:9">
      <c r="A2260" s="256" t="s">
        <v>11252</v>
      </c>
      <c r="B2260" s="256" t="s">
        <v>11253</v>
      </c>
      <c r="C2260" s="256" t="s">
        <v>11254</v>
      </c>
      <c r="D2260" s="256" t="s">
        <v>97</v>
      </c>
      <c r="E2260" s="433">
        <v>4015</v>
      </c>
      <c r="F2260" s="256" t="s">
        <v>11255</v>
      </c>
      <c r="G2260" s="256" t="s">
        <v>2732</v>
      </c>
      <c r="H2260" s="256" t="s">
        <v>2733</v>
      </c>
      <c r="I2260" s="256" t="s">
        <v>11256</v>
      </c>
    </row>
    <row r="2261" spans="1:9">
      <c r="A2261" s="256" t="s">
        <v>11257</v>
      </c>
      <c r="B2261" s="256" t="s">
        <v>11258</v>
      </c>
      <c r="C2261" s="256" t="s">
        <v>11259</v>
      </c>
      <c r="D2261" s="256" t="s">
        <v>3243</v>
      </c>
      <c r="E2261" s="433">
        <v>7683</v>
      </c>
      <c r="F2261" s="256" t="s">
        <v>11260</v>
      </c>
      <c r="G2261" s="256" t="s">
        <v>2732</v>
      </c>
      <c r="H2261" s="256" t="s">
        <v>2733</v>
      </c>
      <c r="I2261" s="256" t="s">
        <v>11261</v>
      </c>
    </row>
    <row r="2262" spans="1:9">
      <c r="A2262" s="256" t="s">
        <v>11262</v>
      </c>
      <c r="B2262" s="256" t="s">
        <v>11263</v>
      </c>
      <c r="C2262" s="256" t="s">
        <v>11264</v>
      </c>
      <c r="D2262" s="256" t="s">
        <v>91</v>
      </c>
      <c r="E2262" s="433">
        <v>81105</v>
      </c>
      <c r="F2262" s="256" t="s">
        <v>11265</v>
      </c>
      <c r="G2262" s="256" t="s">
        <v>2761</v>
      </c>
      <c r="H2262" s="256" t="s">
        <v>2762</v>
      </c>
      <c r="I2262" s="256" t="s">
        <v>2810</v>
      </c>
    </row>
    <row r="2263" spans="1:9">
      <c r="A2263" s="256" t="s">
        <v>11266</v>
      </c>
      <c r="B2263" s="256" t="s">
        <v>11267</v>
      </c>
      <c r="C2263" s="256" t="s">
        <v>11268</v>
      </c>
      <c r="D2263" s="256" t="s">
        <v>5509</v>
      </c>
      <c r="E2263" s="433">
        <v>96301</v>
      </c>
      <c r="F2263" s="256" t="s">
        <v>11269</v>
      </c>
      <c r="G2263" s="256" t="s">
        <v>2732</v>
      </c>
      <c r="H2263" s="256" t="s">
        <v>2733</v>
      </c>
      <c r="I2263" s="256" t="s">
        <v>10327</v>
      </c>
    </row>
    <row r="2264" spans="1:9">
      <c r="A2264" s="256" t="s">
        <v>11270</v>
      </c>
      <c r="B2264" s="256" t="s">
        <v>11271</v>
      </c>
      <c r="C2264" s="256" t="s">
        <v>11272</v>
      </c>
      <c r="D2264" s="256" t="s">
        <v>91</v>
      </c>
      <c r="E2264" s="433">
        <v>81108</v>
      </c>
      <c r="F2264" s="256" t="s">
        <v>11273</v>
      </c>
      <c r="G2264" s="256" t="s">
        <v>2732</v>
      </c>
      <c r="H2264" s="256" t="s">
        <v>2733</v>
      </c>
      <c r="I2264" s="256" t="s">
        <v>11274</v>
      </c>
    </row>
    <row r="2265" spans="1:9">
      <c r="A2265" s="256" t="s">
        <v>11275</v>
      </c>
      <c r="B2265" s="256" t="s">
        <v>11276</v>
      </c>
      <c r="C2265" s="256" t="s">
        <v>11277</v>
      </c>
      <c r="D2265" s="256" t="s">
        <v>91</v>
      </c>
      <c r="E2265" s="433">
        <v>81108</v>
      </c>
      <c r="F2265" s="256" t="s">
        <v>11273</v>
      </c>
      <c r="G2265" s="256" t="s">
        <v>2732</v>
      </c>
      <c r="H2265" s="256" t="s">
        <v>2733</v>
      </c>
      <c r="I2265" s="256" t="s">
        <v>3143</v>
      </c>
    </row>
    <row r="2266" spans="1:9">
      <c r="A2266" s="256" t="s">
        <v>11278</v>
      </c>
      <c r="B2266" s="256" t="s">
        <v>11279</v>
      </c>
      <c r="C2266" s="256" t="s">
        <v>11280</v>
      </c>
      <c r="D2266" s="256" t="s">
        <v>91</v>
      </c>
      <c r="E2266" s="433">
        <v>81108</v>
      </c>
      <c r="F2266" s="256" t="s">
        <v>11273</v>
      </c>
      <c r="G2266" s="256" t="s">
        <v>2732</v>
      </c>
      <c r="H2266" s="256" t="s">
        <v>2733</v>
      </c>
      <c r="I2266" s="256" t="s">
        <v>3143</v>
      </c>
    </row>
    <row r="2267" spans="1:9">
      <c r="A2267" s="256" t="s">
        <v>11281</v>
      </c>
      <c r="B2267" s="256" t="s">
        <v>11282</v>
      </c>
      <c r="C2267" s="256" t="s">
        <v>11283</v>
      </c>
      <c r="D2267" s="256" t="s">
        <v>91</v>
      </c>
      <c r="E2267" s="433">
        <v>81108</v>
      </c>
      <c r="F2267" s="256" t="s">
        <v>11273</v>
      </c>
      <c r="G2267" s="256" t="s">
        <v>2732</v>
      </c>
      <c r="H2267" s="256" t="s">
        <v>2733</v>
      </c>
      <c r="I2267" s="256" t="s">
        <v>3143</v>
      </c>
    </row>
    <row r="2268" spans="1:9">
      <c r="A2268" s="256" t="s">
        <v>11284</v>
      </c>
      <c r="B2268" s="256" t="s">
        <v>11285</v>
      </c>
      <c r="C2268" s="256" t="s">
        <v>11286</v>
      </c>
      <c r="D2268" s="256" t="s">
        <v>91</v>
      </c>
      <c r="E2268" s="433">
        <v>81108</v>
      </c>
      <c r="F2268" s="256" t="s">
        <v>11273</v>
      </c>
      <c r="G2268" s="256" t="s">
        <v>2732</v>
      </c>
      <c r="H2268" s="256" t="s">
        <v>2733</v>
      </c>
      <c r="I2268" s="256" t="s">
        <v>2978</v>
      </c>
    </row>
    <row r="2269" spans="1:9">
      <c r="A2269" s="256" t="s">
        <v>11287</v>
      </c>
      <c r="B2269" s="256" t="s">
        <v>11288</v>
      </c>
      <c r="C2269" s="256" t="s">
        <v>11289</v>
      </c>
      <c r="D2269" s="256" t="s">
        <v>91</v>
      </c>
      <c r="E2269" s="433">
        <v>81108</v>
      </c>
      <c r="F2269" s="256" t="s">
        <v>11273</v>
      </c>
      <c r="G2269" s="256" t="s">
        <v>2732</v>
      </c>
      <c r="H2269" s="256" t="s">
        <v>2733</v>
      </c>
      <c r="I2269" s="256" t="s">
        <v>2978</v>
      </c>
    </row>
    <row r="2270" spans="1:9">
      <c r="A2270" s="256" t="s">
        <v>11290</v>
      </c>
      <c r="B2270" s="256" t="s">
        <v>11291</v>
      </c>
      <c r="C2270" s="256" t="s">
        <v>11292</v>
      </c>
      <c r="D2270" s="256" t="s">
        <v>91</v>
      </c>
      <c r="E2270" s="433">
        <v>81108</v>
      </c>
      <c r="F2270" s="256" t="s">
        <v>11273</v>
      </c>
      <c r="G2270" s="256" t="s">
        <v>2732</v>
      </c>
      <c r="H2270" s="256" t="s">
        <v>2733</v>
      </c>
      <c r="I2270" s="256" t="s">
        <v>2978</v>
      </c>
    </row>
    <row r="2271" spans="1:9">
      <c r="A2271" s="256" t="s">
        <v>11293</v>
      </c>
      <c r="B2271" s="256" t="s">
        <v>11294</v>
      </c>
      <c r="C2271" s="256" t="s">
        <v>11295</v>
      </c>
      <c r="D2271" s="256" t="s">
        <v>91</v>
      </c>
      <c r="E2271" s="433">
        <v>82109</v>
      </c>
      <c r="F2271" s="256" t="s">
        <v>11296</v>
      </c>
      <c r="G2271" s="256" t="s">
        <v>2732</v>
      </c>
      <c r="H2271" s="256" t="s">
        <v>3196</v>
      </c>
      <c r="I2271" s="256" t="s">
        <v>5253</v>
      </c>
    </row>
    <row r="2272" spans="1:9">
      <c r="A2272" s="256" t="s">
        <v>11297</v>
      </c>
      <c r="C2272" s="256" t="s">
        <v>11298</v>
      </c>
      <c r="D2272" s="256" t="s">
        <v>11299</v>
      </c>
      <c r="E2272" s="433">
        <v>83102</v>
      </c>
      <c r="F2272" s="256" t="s">
        <v>11300</v>
      </c>
      <c r="G2272" s="256" t="s">
        <v>2732</v>
      </c>
      <c r="H2272" s="256" t="s">
        <v>2733</v>
      </c>
      <c r="I2272" s="256" t="s">
        <v>9944</v>
      </c>
    </row>
    <row r="2273" spans="1:9">
      <c r="A2273" s="256" t="s">
        <v>11301</v>
      </c>
      <c r="C2273" s="256" t="s">
        <v>11302</v>
      </c>
      <c r="D2273" s="256" t="s">
        <v>11303</v>
      </c>
      <c r="E2273" s="433">
        <v>96233</v>
      </c>
      <c r="F2273" s="256" t="s">
        <v>11304</v>
      </c>
      <c r="G2273" s="256" t="s">
        <v>2732</v>
      </c>
      <c r="H2273" s="256" t="s">
        <v>2733</v>
      </c>
      <c r="I2273" s="256" t="s">
        <v>5511</v>
      </c>
    </row>
    <row r="2274" spans="1:9">
      <c r="A2274" s="256" t="s">
        <v>11305</v>
      </c>
      <c r="B2274" s="256" t="s">
        <v>11306</v>
      </c>
      <c r="C2274" s="256" t="s">
        <v>11307</v>
      </c>
      <c r="D2274" s="256" t="s">
        <v>3005</v>
      </c>
      <c r="E2274" s="433">
        <v>94001</v>
      </c>
      <c r="F2274" s="256" t="s">
        <v>11308</v>
      </c>
      <c r="G2274" s="256" t="s">
        <v>2824</v>
      </c>
      <c r="H2274" s="256" t="s">
        <v>2762</v>
      </c>
      <c r="I2274" s="256" t="s">
        <v>5026</v>
      </c>
    </row>
    <row r="2275" spans="1:9">
      <c r="A2275" s="256" t="s">
        <v>11309</v>
      </c>
      <c r="B2275" s="256" t="s">
        <v>11310</v>
      </c>
      <c r="C2275" s="256" t="s">
        <v>11311</v>
      </c>
      <c r="D2275" s="256" t="s">
        <v>11312</v>
      </c>
      <c r="E2275" s="433">
        <v>3843</v>
      </c>
      <c r="F2275" s="256" t="s">
        <v>11313</v>
      </c>
      <c r="G2275" s="256" t="s">
        <v>2732</v>
      </c>
      <c r="H2275" s="256" t="s">
        <v>2733</v>
      </c>
      <c r="I2275" s="256" t="s">
        <v>5846</v>
      </c>
    </row>
    <row r="2276" spans="1:9">
      <c r="A2276" s="256" t="s">
        <v>11314</v>
      </c>
      <c r="B2276" s="256" t="s">
        <v>11315</v>
      </c>
      <c r="C2276" s="256" t="s">
        <v>11316</v>
      </c>
      <c r="D2276" s="256" t="s">
        <v>4194</v>
      </c>
      <c r="E2276" s="433">
        <v>92521</v>
      </c>
      <c r="F2276" s="256" t="s">
        <v>11317</v>
      </c>
      <c r="G2276" s="256" t="s">
        <v>2732</v>
      </c>
      <c r="H2276" s="256" t="s">
        <v>2733</v>
      </c>
      <c r="I2276" s="256" t="s">
        <v>4026</v>
      </c>
    </row>
    <row r="2277" spans="1:9">
      <c r="A2277" s="256" t="s">
        <v>11318</v>
      </c>
      <c r="B2277" s="256" t="s">
        <v>11319</v>
      </c>
      <c r="C2277" s="256" t="s">
        <v>11320</v>
      </c>
      <c r="D2277" s="256" t="s">
        <v>4491</v>
      </c>
      <c r="E2277" s="433">
        <v>4001</v>
      </c>
      <c r="F2277" s="256" t="s">
        <v>11321</v>
      </c>
      <c r="G2277" s="256" t="s">
        <v>2732</v>
      </c>
      <c r="H2277" s="256" t="s">
        <v>2733</v>
      </c>
      <c r="I2277" s="256" t="s">
        <v>6013</v>
      </c>
    </row>
    <row r="2278" spans="1:9">
      <c r="A2278" s="256" t="s">
        <v>11322</v>
      </c>
      <c r="B2278" s="256" t="s">
        <v>11323</v>
      </c>
      <c r="C2278" s="256" t="s">
        <v>11324</v>
      </c>
      <c r="D2278" s="256" t="s">
        <v>5492</v>
      </c>
      <c r="E2278" s="433">
        <v>97901</v>
      </c>
      <c r="F2278" s="256" t="s">
        <v>11325</v>
      </c>
      <c r="G2278" s="256" t="s">
        <v>2761</v>
      </c>
      <c r="H2278" s="256" t="s">
        <v>2762</v>
      </c>
      <c r="I2278" s="256" t="s">
        <v>11326</v>
      </c>
    </row>
    <row r="2279" spans="1:9">
      <c r="A2279" s="256" t="s">
        <v>11327</v>
      </c>
      <c r="B2279" s="256" t="s">
        <v>11328</v>
      </c>
      <c r="C2279" s="256" t="s">
        <v>11329</v>
      </c>
      <c r="D2279" s="256" t="s">
        <v>4491</v>
      </c>
      <c r="E2279" s="433">
        <v>4001</v>
      </c>
      <c r="F2279" s="256" t="s">
        <v>8218</v>
      </c>
      <c r="G2279" s="256" t="s">
        <v>2824</v>
      </c>
      <c r="H2279" s="256" t="s">
        <v>2762</v>
      </c>
      <c r="I2279" s="256" t="s">
        <v>11330</v>
      </c>
    </row>
    <row r="2280" spans="1:9">
      <c r="A2280" s="256" t="s">
        <v>11331</v>
      </c>
      <c r="B2280" s="256" t="s">
        <v>11332</v>
      </c>
      <c r="C2280" s="256" t="s">
        <v>11333</v>
      </c>
      <c r="D2280" s="256" t="s">
        <v>11334</v>
      </c>
      <c r="E2280" s="433">
        <v>95154</v>
      </c>
      <c r="F2280" s="256" t="s">
        <v>11335</v>
      </c>
      <c r="G2280" s="256" t="s">
        <v>2824</v>
      </c>
      <c r="H2280" s="256" t="s">
        <v>2762</v>
      </c>
      <c r="I2280" s="256" t="s">
        <v>4235</v>
      </c>
    </row>
    <row r="2281" spans="1:9">
      <c r="A2281" s="256" t="s">
        <v>11336</v>
      </c>
      <c r="B2281" s="256" t="s">
        <v>11337</v>
      </c>
      <c r="C2281" s="256" t="s">
        <v>11338</v>
      </c>
      <c r="D2281" s="256" t="s">
        <v>11339</v>
      </c>
      <c r="E2281" s="433">
        <v>90029</v>
      </c>
      <c r="F2281" s="256" t="s">
        <v>11340</v>
      </c>
      <c r="G2281" s="256" t="s">
        <v>2761</v>
      </c>
      <c r="H2281" s="256" t="s">
        <v>2762</v>
      </c>
      <c r="I2281" s="256" t="s">
        <v>11341</v>
      </c>
    </row>
    <row r="2282" spans="1:9">
      <c r="A2282" s="256" t="s">
        <v>11342</v>
      </c>
      <c r="B2282" s="256" t="s">
        <v>11343</v>
      </c>
      <c r="C2282" s="256" t="s">
        <v>11344</v>
      </c>
      <c r="D2282" s="256" t="s">
        <v>2772</v>
      </c>
      <c r="E2282" s="433">
        <v>85101</v>
      </c>
      <c r="F2282" s="256" t="s">
        <v>11345</v>
      </c>
      <c r="G2282" s="256" t="s">
        <v>2732</v>
      </c>
      <c r="H2282" s="256" t="s">
        <v>3196</v>
      </c>
      <c r="I2282" s="256" t="s">
        <v>3360</v>
      </c>
    </row>
    <row r="2283" spans="1:9">
      <c r="A2283" s="256" t="s">
        <v>11346</v>
      </c>
      <c r="B2283" s="256" t="s">
        <v>11347</v>
      </c>
      <c r="C2283" s="256" t="s">
        <v>11348</v>
      </c>
      <c r="D2283" s="256" t="s">
        <v>11349</v>
      </c>
      <c r="E2283" s="433">
        <v>98053</v>
      </c>
      <c r="F2283" s="256" t="s">
        <v>11350</v>
      </c>
      <c r="G2283" s="256" t="s">
        <v>2732</v>
      </c>
      <c r="H2283" s="256" t="s">
        <v>2733</v>
      </c>
      <c r="I2283" s="256" t="s">
        <v>11351</v>
      </c>
    </row>
    <row r="2284" spans="1:9">
      <c r="A2284" s="256" t="s">
        <v>11352</v>
      </c>
      <c r="B2284" s="256" t="s">
        <v>11353</v>
      </c>
      <c r="C2284" s="256" t="s">
        <v>11354</v>
      </c>
      <c r="D2284" s="256" t="s">
        <v>97</v>
      </c>
      <c r="E2284" s="433">
        <v>4001</v>
      </c>
      <c r="F2284" s="256" t="s">
        <v>11355</v>
      </c>
      <c r="G2284" s="256" t="s">
        <v>2824</v>
      </c>
      <c r="H2284" s="256" t="s">
        <v>2994</v>
      </c>
      <c r="I2284" s="256" t="s">
        <v>5137</v>
      </c>
    </row>
    <row r="2285" spans="1:9">
      <c r="A2285" s="256" t="s">
        <v>11356</v>
      </c>
      <c r="B2285" s="256" t="s">
        <v>11353</v>
      </c>
      <c r="C2285" s="256" t="s">
        <v>11354</v>
      </c>
      <c r="D2285" s="256" t="s">
        <v>97</v>
      </c>
      <c r="E2285" s="433">
        <v>4001</v>
      </c>
      <c r="F2285" s="256" t="s">
        <v>11355</v>
      </c>
      <c r="G2285" s="256" t="s">
        <v>2824</v>
      </c>
      <c r="H2285" s="256" t="s">
        <v>2725</v>
      </c>
      <c r="I2285" s="256" t="s">
        <v>5137</v>
      </c>
    </row>
    <row r="2286" spans="1:9">
      <c r="A2286" s="256" t="s">
        <v>11357</v>
      </c>
      <c r="B2286" s="256" t="s">
        <v>11358</v>
      </c>
      <c r="C2286" s="256" t="s">
        <v>11359</v>
      </c>
      <c r="D2286" s="256" t="s">
        <v>11360</v>
      </c>
      <c r="E2286" s="433">
        <v>2302</v>
      </c>
      <c r="F2286" s="256" t="s">
        <v>11361</v>
      </c>
      <c r="G2286" s="256" t="s">
        <v>2824</v>
      </c>
      <c r="H2286" s="256" t="s">
        <v>2725</v>
      </c>
      <c r="I2286" s="256" t="s">
        <v>3909</v>
      </c>
    </row>
    <row r="2287" spans="1:9">
      <c r="A2287" s="256" t="s">
        <v>11362</v>
      </c>
      <c r="B2287" s="256" t="s">
        <v>11363</v>
      </c>
      <c r="C2287" s="256" t="s">
        <v>11364</v>
      </c>
      <c r="D2287" s="256" t="s">
        <v>91</v>
      </c>
      <c r="E2287" s="433">
        <v>81109</v>
      </c>
      <c r="F2287" s="256" t="s">
        <v>11365</v>
      </c>
      <c r="G2287" s="256" t="s">
        <v>2824</v>
      </c>
      <c r="H2287" s="256" t="s">
        <v>2725</v>
      </c>
      <c r="I2287" s="256" t="s">
        <v>11366</v>
      </c>
    </row>
    <row r="2288" spans="1:9">
      <c r="A2288" s="256" t="s">
        <v>11367</v>
      </c>
      <c r="B2288" s="256" t="s">
        <v>11363</v>
      </c>
      <c r="C2288" s="256" t="s">
        <v>11364</v>
      </c>
      <c r="D2288" s="256" t="s">
        <v>91</v>
      </c>
      <c r="E2288" s="433">
        <v>81109</v>
      </c>
      <c r="F2288" s="256" t="s">
        <v>11365</v>
      </c>
      <c r="G2288" s="256" t="s">
        <v>2824</v>
      </c>
      <c r="H2288" s="256" t="s">
        <v>2994</v>
      </c>
      <c r="I2288" s="256" t="s">
        <v>11366</v>
      </c>
    </row>
    <row r="2289" spans="1:9">
      <c r="A2289" s="256" t="s">
        <v>11368</v>
      </c>
      <c r="B2289" s="256" t="s">
        <v>11369</v>
      </c>
      <c r="C2289" s="256" t="s">
        <v>11370</v>
      </c>
      <c r="D2289" s="256" t="s">
        <v>11371</v>
      </c>
      <c r="E2289" s="433">
        <v>7301</v>
      </c>
      <c r="F2289" s="256" t="s">
        <v>515</v>
      </c>
      <c r="G2289" s="256" t="s">
        <v>2732</v>
      </c>
      <c r="H2289" s="256" t="s">
        <v>2733</v>
      </c>
      <c r="I2289" s="256" t="s">
        <v>7250</v>
      </c>
    </row>
    <row r="2290" spans="1:9">
      <c r="A2290" s="256" t="s">
        <v>11372</v>
      </c>
      <c r="B2290" s="256" t="s">
        <v>11373</v>
      </c>
      <c r="C2290" s="256" t="s">
        <v>11374</v>
      </c>
      <c r="D2290" s="256" t="s">
        <v>977</v>
      </c>
      <c r="E2290" s="433">
        <v>90031</v>
      </c>
      <c r="F2290" s="256" t="s">
        <v>11375</v>
      </c>
      <c r="G2290" s="256" t="s">
        <v>2824</v>
      </c>
      <c r="H2290" s="256" t="s">
        <v>2762</v>
      </c>
      <c r="I2290" s="256" t="s">
        <v>3190</v>
      </c>
    </row>
    <row r="2291" spans="1:9">
      <c r="A2291" s="256" t="s">
        <v>11376</v>
      </c>
      <c r="B2291" s="256" t="s">
        <v>11377</v>
      </c>
      <c r="C2291" s="256" t="s">
        <v>11378</v>
      </c>
      <c r="D2291" s="256" t="s">
        <v>5509</v>
      </c>
      <c r="E2291" s="433">
        <v>96301</v>
      </c>
      <c r="F2291" s="256" t="s">
        <v>11379</v>
      </c>
      <c r="G2291" s="256" t="s">
        <v>2732</v>
      </c>
      <c r="H2291" s="256" t="s">
        <v>2733</v>
      </c>
      <c r="I2291" s="256" t="s">
        <v>11380</v>
      </c>
    </row>
    <row r="2292" spans="1:9">
      <c r="A2292" s="256" t="s">
        <v>11381</v>
      </c>
      <c r="B2292" s="256" t="s">
        <v>11382</v>
      </c>
      <c r="C2292" s="256" t="s">
        <v>11383</v>
      </c>
      <c r="D2292" s="256" t="s">
        <v>574</v>
      </c>
      <c r="E2292" s="433">
        <v>99001</v>
      </c>
      <c r="F2292" s="256" t="s">
        <v>11384</v>
      </c>
      <c r="G2292" s="256" t="s">
        <v>2936</v>
      </c>
      <c r="H2292" s="256" t="s">
        <v>2937</v>
      </c>
      <c r="I2292" s="256" t="s">
        <v>11385</v>
      </c>
    </row>
    <row r="2293" spans="1:9">
      <c r="A2293" s="256" t="s">
        <v>11386</v>
      </c>
      <c r="B2293" s="256" t="s">
        <v>11387</v>
      </c>
      <c r="C2293" s="256" t="s">
        <v>11388</v>
      </c>
      <c r="D2293" s="256" t="s">
        <v>11389</v>
      </c>
      <c r="E2293" s="433">
        <v>9032</v>
      </c>
      <c r="F2293" s="256" t="s">
        <v>11390</v>
      </c>
      <c r="G2293" s="256" t="s">
        <v>2724</v>
      </c>
      <c r="H2293" s="256" t="s">
        <v>2835</v>
      </c>
      <c r="I2293" s="256" t="s">
        <v>11391</v>
      </c>
    </row>
    <row r="2294" spans="1:9">
      <c r="A2294" s="256" t="s">
        <v>11392</v>
      </c>
      <c r="B2294" s="256" t="s">
        <v>11393</v>
      </c>
      <c r="C2294" s="256" t="s">
        <v>11394</v>
      </c>
      <c r="D2294" s="256" t="s">
        <v>11395</v>
      </c>
      <c r="E2294" s="433">
        <v>2713</v>
      </c>
      <c r="F2294" s="256" t="s">
        <v>1784</v>
      </c>
      <c r="G2294" s="256" t="s">
        <v>2732</v>
      </c>
      <c r="H2294" s="256" t="s">
        <v>2733</v>
      </c>
      <c r="I2294" s="256" t="s">
        <v>11351</v>
      </c>
    </row>
    <row r="2295" spans="1:9">
      <c r="A2295" s="256" t="s">
        <v>11396</v>
      </c>
      <c r="B2295" s="256" t="s">
        <v>11397</v>
      </c>
      <c r="C2295" s="256" t="s">
        <v>11398</v>
      </c>
      <c r="D2295" s="256" t="s">
        <v>11399</v>
      </c>
      <c r="E2295" s="433">
        <v>95632</v>
      </c>
      <c r="F2295" s="256" t="s">
        <v>11400</v>
      </c>
      <c r="G2295" s="256" t="s">
        <v>2936</v>
      </c>
      <c r="H2295" s="256" t="s">
        <v>2937</v>
      </c>
      <c r="I2295" s="256" t="s">
        <v>9679</v>
      </c>
    </row>
    <row r="2296" spans="1:9">
      <c r="A2296" s="256" t="s">
        <v>11401</v>
      </c>
      <c r="B2296" s="256" t="s">
        <v>11402</v>
      </c>
      <c r="C2296" s="256" t="s">
        <v>11403</v>
      </c>
      <c r="D2296" s="256" t="s">
        <v>96</v>
      </c>
      <c r="E2296" s="433">
        <v>91701</v>
      </c>
      <c r="F2296" s="256" t="s">
        <v>11404</v>
      </c>
      <c r="G2296" s="256" t="s">
        <v>2732</v>
      </c>
      <c r="H2296" s="256" t="s">
        <v>2733</v>
      </c>
      <c r="I2296" s="256" t="s">
        <v>11405</v>
      </c>
    </row>
    <row r="2297" spans="1:9">
      <c r="A2297" s="256" t="s">
        <v>11406</v>
      </c>
      <c r="B2297" s="256" t="s">
        <v>11407</v>
      </c>
      <c r="C2297" s="256" t="s">
        <v>11408</v>
      </c>
      <c r="D2297" s="256" t="s">
        <v>1178</v>
      </c>
      <c r="E2297" s="433">
        <v>2201</v>
      </c>
      <c r="F2297" s="256" t="s">
        <v>11409</v>
      </c>
      <c r="G2297" s="256" t="s">
        <v>2824</v>
      </c>
      <c r="H2297" s="256" t="s">
        <v>2725</v>
      </c>
      <c r="I2297" s="256" t="s">
        <v>6276</v>
      </c>
    </row>
    <row r="2298" spans="1:9">
      <c r="A2298" s="256" t="s">
        <v>11410</v>
      </c>
      <c r="B2298" s="256" t="s">
        <v>11411</v>
      </c>
      <c r="C2298" s="256" t="s">
        <v>11412</v>
      </c>
      <c r="D2298" s="256" t="s">
        <v>91</v>
      </c>
      <c r="E2298" s="433">
        <v>82109</v>
      </c>
      <c r="F2298" s="256" t="s">
        <v>6353</v>
      </c>
      <c r="G2298" s="256" t="s">
        <v>2824</v>
      </c>
      <c r="H2298" s="256" t="s">
        <v>2994</v>
      </c>
      <c r="I2298" s="256" t="s">
        <v>3001</v>
      </c>
    </row>
    <row r="2299" spans="1:9">
      <c r="A2299" s="256" t="s">
        <v>11413</v>
      </c>
      <c r="B2299" s="256" t="s">
        <v>11411</v>
      </c>
      <c r="C2299" s="256" t="s">
        <v>11412</v>
      </c>
      <c r="D2299" s="256" t="s">
        <v>91</v>
      </c>
      <c r="E2299" s="433">
        <v>82109</v>
      </c>
      <c r="F2299" s="256" t="s">
        <v>6353</v>
      </c>
      <c r="G2299" s="256" t="s">
        <v>2824</v>
      </c>
      <c r="H2299" s="256" t="s">
        <v>2762</v>
      </c>
      <c r="I2299" s="256" t="s">
        <v>6081</v>
      </c>
    </row>
    <row r="2300" spans="1:9">
      <c r="A2300" s="256" t="s">
        <v>11414</v>
      </c>
      <c r="B2300" s="256" t="s">
        <v>11411</v>
      </c>
      <c r="C2300" s="256" t="s">
        <v>11412</v>
      </c>
      <c r="D2300" s="256" t="s">
        <v>91</v>
      </c>
      <c r="E2300" s="433">
        <v>82109</v>
      </c>
      <c r="F2300" s="256" t="s">
        <v>6353</v>
      </c>
      <c r="G2300" s="256" t="s">
        <v>2824</v>
      </c>
      <c r="H2300" s="256" t="s">
        <v>2725</v>
      </c>
      <c r="I2300" s="256" t="s">
        <v>3001</v>
      </c>
    </row>
    <row r="2301" spans="1:9">
      <c r="A2301" s="256" t="s">
        <v>11415</v>
      </c>
      <c r="B2301" s="256" t="s">
        <v>11416</v>
      </c>
      <c r="C2301" s="256" t="s">
        <v>11417</v>
      </c>
      <c r="D2301" s="256" t="s">
        <v>2982</v>
      </c>
      <c r="E2301" s="433">
        <v>81109</v>
      </c>
      <c r="F2301" s="256" t="s">
        <v>3158</v>
      </c>
      <c r="G2301" s="256" t="s">
        <v>2761</v>
      </c>
      <c r="H2301" s="256" t="s">
        <v>2994</v>
      </c>
      <c r="I2301" s="256" t="s">
        <v>11418</v>
      </c>
    </row>
    <row r="2302" spans="1:9">
      <c r="A2302" s="256" t="s">
        <v>11419</v>
      </c>
      <c r="C2302" s="256" t="s">
        <v>11420</v>
      </c>
      <c r="D2302" s="256" t="s">
        <v>269</v>
      </c>
      <c r="E2302" s="433">
        <v>8501</v>
      </c>
      <c r="F2302" s="256" t="s">
        <v>11421</v>
      </c>
      <c r="G2302" s="256" t="s">
        <v>2732</v>
      </c>
      <c r="H2302" s="256" t="s">
        <v>2733</v>
      </c>
      <c r="I2302" s="256" t="s">
        <v>6751</v>
      </c>
    </row>
    <row r="2303" spans="1:9">
      <c r="A2303" s="256" t="s">
        <v>11422</v>
      </c>
      <c r="B2303" s="256" t="s">
        <v>11423</v>
      </c>
      <c r="C2303" s="256" t="s">
        <v>11424</v>
      </c>
      <c r="D2303" s="256" t="s">
        <v>2301</v>
      </c>
      <c r="E2303" s="433">
        <v>98401</v>
      </c>
      <c r="F2303" s="256" t="s">
        <v>11425</v>
      </c>
      <c r="G2303" s="256" t="s">
        <v>2724</v>
      </c>
      <c r="H2303" s="256" t="s">
        <v>2835</v>
      </c>
      <c r="I2303" s="256" t="s">
        <v>4026</v>
      </c>
    </row>
    <row r="2304" spans="1:9">
      <c r="A2304" s="256" t="s">
        <v>11426</v>
      </c>
      <c r="B2304" s="256" t="s">
        <v>11427</v>
      </c>
      <c r="C2304" s="256" t="s">
        <v>11428</v>
      </c>
      <c r="D2304" s="256" t="s">
        <v>11429</v>
      </c>
      <c r="E2304" s="433">
        <v>97401</v>
      </c>
      <c r="F2304" s="256" t="s">
        <v>11430</v>
      </c>
      <c r="G2304" s="256" t="s">
        <v>2724</v>
      </c>
      <c r="H2304" s="256" t="s">
        <v>2835</v>
      </c>
      <c r="I2304" s="256" t="s">
        <v>11431</v>
      </c>
    </row>
    <row r="2305" spans="1:9">
      <c r="A2305" s="256" t="s">
        <v>11432</v>
      </c>
      <c r="B2305" s="256" t="s">
        <v>11433</v>
      </c>
      <c r="C2305" s="256" t="s">
        <v>11434</v>
      </c>
      <c r="D2305" s="256" t="s">
        <v>11435</v>
      </c>
      <c r="E2305" s="433">
        <v>96653</v>
      </c>
      <c r="F2305" s="256" t="s">
        <v>11436</v>
      </c>
      <c r="G2305" s="256" t="s">
        <v>2724</v>
      </c>
      <c r="H2305" s="256" t="s">
        <v>2835</v>
      </c>
      <c r="I2305" s="256" t="s">
        <v>11437</v>
      </c>
    </row>
    <row r="2306" spans="1:9">
      <c r="A2306" s="256" t="s">
        <v>11438</v>
      </c>
      <c r="B2306" s="256" t="s">
        <v>11439</v>
      </c>
      <c r="C2306" s="256" t="s">
        <v>11440</v>
      </c>
      <c r="D2306" s="256" t="s">
        <v>11441</v>
      </c>
      <c r="E2306" s="433">
        <v>91325</v>
      </c>
      <c r="F2306" s="256" t="s">
        <v>11442</v>
      </c>
      <c r="G2306" s="256" t="s">
        <v>2732</v>
      </c>
      <c r="H2306" s="256" t="s">
        <v>2733</v>
      </c>
      <c r="I2306" s="256" t="s">
        <v>11443</v>
      </c>
    </row>
    <row r="2307" spans="1:9">
      <c r="A2307" s="256" t="s">
        <v>11444</v>
      </c>
      <c r="B2307" s="256" t="s">
        <v>11445</v>
      </c>
      <c r="C2307" s="256" t="s">
        <v>11446</v>
      </c>
      <c r="D2307" s="256" t="s">
        <v>508</v>
      </c>
      <c r="E2307" s="433">
        <v>94501</v>
      </c>
      <c r="F2307" s="256" t="s">
        <v>11447</v>
      </c>
      <c r="G2307" s="256" t="s">
        <v>2936</v>
      </c>
      <c r="H2307" s="256" t="s">
        <v>2937</v>
      </c>
      <c r="I2307" s="256" t="s">
        <v>11448</v>
      </c>
    </row>
    <row r="2308" spans="1:9">
      <c r="A2308" s="256" t="s">
        <v>11449</v>
      </c>
      <c r="C2308" s="256" t="s">
        <v>11450</v>
      </c>
      <c r="D2308" s="256" t="s">
        <v>11451</v>
      </c>
      <c r="E2308" s="433">
        <v>4405</v>
      </c>
      <c r="F2308" s="256" t="s">
        <v>11452</v>
      </c>
      <c r="G2308" s="256" t="s">
        <v>2732</v>
      </c>
      <c r="H2308" s="256" t="s">
        <v>2733</v>
      </c>
      <c r="I2308" s="256" t="s">
        <v>11453</v>
      </c>
    </row>
    <row r="2309" spans="1:9">
      <c r="A2309" s="256" t="s">
        <v>11454</v>
      </c>
      <c r="B2309" s="256" t="s">
        <v>11455</v>
      </c>
      <c r="C2309" s="256" t="s">
        <v>11456</v>
      </c>
      <c r="D2309" s="256" t="s">
        <v>1178</v>
      </c>
      <c r="E2309" s="433">
        <v>2201</v>
      </c>
      <c r="F2309" s="256" t="s">
        <v>11457</v>
      </c>
      <c r="G2309" s="256" t="s">
        <v>2724</v>
      </c>
      <c r="H2309" s="256" t="s">
        <v>2835</v>
      </c>
      <c r="I2309" s="256" t="s">
        <v>4941</v>
      </c>
    </row>
    <row r="2310" spans="1:9">
      <c r="A2310" s="256" t="s">
        <v>11458</v>
      </c>
      <c r="B2310" s="256" t="s">
        <v>11459</v>
      </c>
      <c r="C2310" s="256" t="s">
        <v>11460</v>
      </c>
      <c r="D2310" s="256" t="s">
        <v>1178</v>
      </c>
      <c r="E2310" s="433">
        <v>2201</v>
      </c>
      <c r="F2310" s="256" t="s">
        <v>11461</v>
      </c>
      <c r="G2310" s="256" t="s">
        <v>2936</v>
      </c>
      <c r="H2310" s="256" t="s">
        <v>2937</v>
      </c>
      <c r="I2310" s="256" t="s">
        <v>3256</v>
      </c>
    </row>
    <row r="2311" spans="1:9">
      <c r="A2311" s="256" t="s">
        <v>11462</v>
      </c>
      <c r="B2311" s="256" t="s">
        <v>11463</v>
      </c>
      <c r="C2311" s="256" t="s">
        <v>11464</v>
      </c>
      <c r="D2311" s="256" t="s">
        <v>9993</v>
      </c>
      <c r="E2311" s="433">
        <v>96701</v>
      </c>
      <c r="F2311" s="256" t="s">
        <v>11465</v>
      </c>
      <c r="G2311" s="256" t="s">
        <v>2732</v>
      </c>
      <c r="H2311" s="256" t="s">
        <v>2733</v>
      </c>
      <c r="I2311" s="256" t="s">
        <v>6292</v>
      </c>
    </row>
    <row r="2312" spans="1:9">
      <c r="A2312" s="256" t="s">
        <v>11466</v>
      </c>
      <c r="B2312" s="256" t="s">
        <v>11467</v>
      </c>
      <c r="C2312" s="256" t="s">
        <v>11468</v>
      </c>
      <c r="D2312" s="256" t="s">
        <v>11469</v>
      </c>
      <c r="E2312" s="433">
        <v>92571</v>
      </c>
      <c r="F2312" s="256" t="s">
        <v>11470</v>
      </c>
      <c r="G2312" s="256" t="s">
        <v>2794</v>
      </c>
      <c r="H2312" s="256" t="s">
        <v>2725</v>
      </c>
      <c r="I2312" s="256" t="s">
        <v>5026</v>
      </c>
    </row>
    <row r="2313" spans="1:9">
      <c r="A2313" s="256" t="s">
        <v>11471</v>
      </c>
      <c r="B2313" s="256" t="s">
        <v>11472</v>
      </c>
      <c r="C2313" s="256" t="s">
        <v>11473</v>
      </c>
      <c r="D2313" s="256" t="s">
        <v>6423</v>
      </c>
      <c r="E2313" s="433">
        <v>4001</v>
      </c>
      <c r="F2313" s="256" t="s">
        <v>11474</v>
      </c>
      <c r="G2313" s="256" t="s">
        <v>2724</v>
      </c>
      <c r="H2313" s="256" t="s">
        <v>2762</v>
      </c>
      <c r="I2313" s="256" t="s">
        <v>11475</v>
      </c>
    </row>
    <row r="2314" spans="1:9">
      <c r="A2314" s="256" t="s">
        <v>11471</v>
      </c>
      <c r="B2314" s="256" t="s">
        <v>11472</v>
      </c>
      <c r="C2314" s="256" t="s">
        <v>11473</v>
      </c>
      <c r="D2314" s="256" t="s">
        <v>6423</v>
      </c>
      <c r="E2314" s="433">
        <v>4001</v>
      </c>
      <c r="F2314" s="256" t="s">
        <v>11474</v>
      </c>
      <c r="G2314" s="256" t="s">
        <v>2761</v>
      </c>
      <c r="H2314" s="256" t="s">
        <v>2762</v>
      </c>
      <c r="I2314" s="256" t="s">
        <v>11476</v>
      </c>
    </row>
    <row r="2315" spans="1:9">
      <c r="A2315" s="256" t="s">
        <v>11477</v>
      </c>
      <c r="B2315" s="256" t="s">
        <v>11478</v>
      </c>
      <c r="C2315" s="256" t="s">
        <v>11479</v>
      </c>
      <c r="D2315" s="256" t="s">
        <v>91</v>
      </c>
      <c r="E2315" s="433">
        <v>81104</v>
      </c>
      <c r="F2315" s="256" t="s">
        <v>11480</v>
      </c>
      <c r="G2315" s="256" t="s">
        <v>2732</v>
      </c>
      <c r="H2315" s="256" t="s">
        <v>2733</v>
      </c>
      <c r="I2315" s="256" t="s">
        <v>11385</v>
      </c>
    </row>
    <row r="2316" spans="1:9">
      <c r="A2316" s="256" t="s">
        <v>11481</v>
      </c>
      <c r="C2316" s="256" t="s">
        <v>11482</v>
      </c>
      <c r="D2316" s="256" t="s">
        <v>11483</v>
      </c>
      <c r="E2316" s="433">
        <v>73925</v>
      </c>
      <c r="F2316" s="256" t="s">
        <v>11484</v>
      </c>
      <c r="G2316" s="256" t="s">
        <v>2780</v>
      </c>
      <c r="H2316" s="256" t="s">
        <v>2847</v>
      </c>
      <c r="I2316" s="256" t="s">
        <v>7652</v>
      </c>
    </row>
    <row r="2317" spans="1:9">
      <c r="A2317" s="256" t="s">
        <v>11485</v>
      </c>
      <c r="B2317" s="256" t="s">
        <v>11486</v>
      </c>
      <c r="C2317" s="256" t="s">
        <v>11487</v>
      </c>
      <c r="D2317" s="256" t="s">
        <v>177</v>
      </c>
      <c r="E2317" s="433">
        <v>5951</v>
      </c>
      <c r="F2317" s="256" t="s">
        <v>11488</v>
      </c>
      <c r="G2317" s="256" t="s">
        <v>2732</v>
      </c>
      <c r="H2317" s="256" t="s">
        <v>2733</v>
      </c>
      <c r="I2317" s="256" t="s">
        <v>8930</v>
      </c>
    </row>
    <row r="2318" spans="1:9">
      <c r="A2318" s="256" t="s">
        <v>11489</v>
      </c>
      <c r="B2318" s="256" t="s">
        <v>11490</v>
      </c>
      <c r="C2318" s="256" t="s">
        <v>11491</v>
      </c>
      <c r="D2318" s="256" t="s">
        <v>2982</v>
      </c>
      <c r="E2318" s="433">
        <v>81101</v>
      </c>
      <c r="F2318" s="256" t="s">
        <v>11492</v>
      </c>
      <c r="G2318" s="256" t="s">
        <v>2824</v>
      </c>
      <c r="H2318" s="256" t="s">
        <v>2762</v>
      </c>
      <c r="I2318" s="256" t="s">
        <v>11071</v>
      </c>
    </row>
    <row r="2319" spans="1:9">
      <c r="A2319" s="256" t="s">
        <v>11493</v>
      </c>
      <c r="B2319" s="256" t="s">
        <v>11494</v>
      </c>
      <c r="C2319" s="256" t="s">
        <v>11495</v>
      </c>
      <c r="D2319" s="256" t="s">
        <v>5897</v>
      </c>
      <c r="E2319" s="433">
        <v>98505</v>
      </c>
      <c r="F2319" s="256" t="s">
        <v>2093</v>
      </c>
      <c r="G2319" s="256" t="s">
        <v>2732</v>
      </c>
      <c r="H2319" s="256" t="s">
        <v>2733</v>
      </c>
      <c r="I2319" s="256" t="s">
        <v>11496</v>
      </c>
    </row>
    <row r="2320" spans="1:9">
      <c r="A2320" s="256" t="s">
        <v>11497</v>
      </c>
      <c r="B2320" s="256" t="s">
        <v>11498</v>
      </c>
      <c r="C2320" s="256" t="s">
        <v>11499</v>
      </c>
      <c r="D2320" s="256" t="s">
        <v>11500</v>
      </c>
      <c r="E2320" s="433">
        <v>91307</v>
      </c>
      <c r="F2320" s="256" t="s">
        <v>11501</v>
      </c>
      <c r="G2320" s="256" t="s">
        <v>2724</v>
      </c>
      <c r="H2320" s="256" t="s">
        <v>2812</v>
      </c>
      <c r="I2320" s="256" t="s">
        <v>5713</v>
      </c>
    </row>
    <row r="2321" spans="1:9">
      <c r="A2321" s="256" t="s">
        <v>11497</v>
      </c>
      <c r="B2321" s="256" t="s">
        <v>11498</v>
      </c>
      <c r="C2321" s="256" t="s">
        <v>11499</v>
      </c>
      <c r="D2321" s="256" t="s">
        <v>11500</v>
      </c>
      <c r="E2321" s="433">
        <v>91307</v>
      </c>
      <c r="F2321" s="256" t="s">
        <v>11501</v>
      </c>
      <c r="G2321" s="256" t="s">
        <v>2724</v>
      </c>
      <c r="H2321" s="256" t="s">
        <v>2835</v>
      </c>
      <c r="I2321" s="256" t="s">
        <v>11502</v>
      </c>
    </row>
    <row r="2322" spans="1:9">
      <c r="A2322" s="256" t="s">
        <v>11503</v>
      </c>
      <c r="B2322" s="256" t="s">
        <v>11504</v>
      </c>
      <c r="C2322" s="256" t="s">
        <v>11505</v>
      </c>
      <c r="D2322" s="256" t="s">
        <v>97</v>
      </c>
      <c r="E2322" s="433">
        <v>4011</v>
      </c>
      <c r="F2322" s="256" t="s">
        <v>11506</v>
      </c>
      <c r="G2322" s="256" t="s">
        <v>2732</v>
      </c>
      <c r="H2322" s="256" t="s">
        <v>2733</v>
      </c>
      <c r="I2322" s="256" t="s">
        <v>3633</v>
      </c>
    </row>
    <row r="2323" spans="1:9">
      <c r="A2323" s="256" t="s">
        <v>11507</v>
      </c>
      <c r="B2323" s="256" t="s">
        <v>11508</v>
      </c>
      <c r="C2323" s="256" t="s">
        <v>11509</v>
      </c>
      <c r="D2323" s="256" t="s">
        <v>11510</v>
      </c>
      <c r="E2323" s="433">
        <v>4419</v>
      </c>
      <c r="F2323" s="256" t="s">
        <v>11511</v>
      </c>
      <c r="G2323" s="256" t="s">
        <v>2732</v>
      </c>
      <c r="H2323" s="256" t="s">
        <v>2733</v>
      </c>
      <c r="I2323" s="256" t="s">
        <v>11512</v>
      </c>
    </row>
    <row r="2324" spans="1:9">
      <c r="A2324" s="256" t="s">
        <v>11513</v>
      </c>
      <c r="B2324" s="256" t="s">
        <v>11514</v>
      </c>
      <c r="C2324" s="256" t="s">
        <v>11515</v>
      </c>
      <c r="D2324" s="256" t="s">
        <v>11516</v>
      </c>
      <c r="E2324" s="433">
        <v>97247</v>
      </c>
      <c r="F2324" s="256" t="s">
        <v>11517</v>
      </c>
      <c r="G2324" s="256" t="s">
        <v>2724</v>
      </c>
      <c r="H2324" s="256" t="s">
        <v>2835</v>
      </c>
      <c r="I2324" s="256" t="s">
        <v>6312</v>
      </c>
    </row>
    <row r="2325" spans="1:9">
      <c r="A2325" s="256" t="s">
        <v>11518</v>
      </c>
      <c r="B2325" s="256" t="s">
        <v>11519</v>
      </c>
      <c r="C2325" s="256" t="s">
        <v>11520</v>
      </c>
      <c r="D2325" s="256" t="s">
        <v>5492</v>
      </c>
      <c r="E2325" s="433">
        <v>97901</v>
      </c>
      <c r="F2325" s="256" t="s">
        <v>11521</v>
      </c>
      <c r="G2325" s="256" t="s">
        <v>2761</v>
      </c>
      <c r="H2325" s="256" t="s">
        <v>2725</v>
      </c>
      <c r="I2325" s="256" t="s">
        <v>5669</v>
      </c>
    </row>
    <row r="2326" spans="1:9">
      <c r="A2326" s="256" t="s">
        <v>11522</v>
      </c>
      <c r="B2326" s="256" t="s">
        <v>11523</v>
      </c>
      <c r="C2326" s="256" t="s">
        <v>11524</v>
      </c>
      <c r="D2326" s="256" t="s">
        <v>91</v>
      </c>
      <c r="E2326" s="433">
        <v>84105</v>
      </c>
      <c r="F2326" s="256" t="s">
        <v>10308</v>
      </c>
      <c r="G2326" s="256" t="s">
        <v>2724</v>
      </c>
      <c r="H2326" s="256" t="s">
        <v>2762</v>
      </c>
      <c r="I2326" s="256" t="s">
        <v>5890</v>
      </c>
    </row>
    <row r="2327" spans="1:9">
      <c r="A2327" s="256" t="s">
        <v>11522</v>
      </c>
      <c r="B2327" s="256" t="s">
        <v>11523</v>
      </c>
      <c r="C2327" s="256" t="s">
        <v>11524</v>
      </c>
      <c r="D2327" s="256" t="s">
        <v>91</v>
      </c>
      <c r="E2327" s="433">
        <v>84105</v>
      </c>
      <c r="F2327" s="256" t="s">
        <v>10308</v>
      </c>
      <c r="G2327" s="256" t="s">
        <v>2794</v>
      </c>
      <c r="H2327" s="256" t="s">
        <v>2762</v>
      </c>
      <c r="I2327" s="256" t="s">
        <v>11525</v>
      </c>
    </row>
    <row r="2328" spans="1:9">
      <c r="A2328" s="256" t="s">
        <v>11526</v>
      </c>
      <c r="B2328" s="256" t="s">
        <v>11527</v>
      </c>
      <c r="C2328" s="256" t="s">
        <v>11528</v>
      </c>
      <c r="D2328" s="256" t="s">
        <v>2149</v>
      </c>
      <c r="E2328" s="433">
        <v>92601</v>
      </c>
      <c r="F2328" s="256" t="s">
        <v>11529</v>
      </c>
      <c r="G2328" s="256" t="s">
        <v>2780</v>
      </c>
      <c r="H2328" s="256" t="s">
        <v>2781</v>
      </c>
      <c r="I2328" s="256" t="s">
        <v>5526</v>
      </c>
    </row>
    <row r="2329" spans="1:9">
      <c r="A2329" s="256" t="s">
        <v>11530</v>
      </c>
      <c r="B2329" s="256" t="s">
        <v>11527</v>
      </c>
      <c r="C2329" s="256" t="s">
        <v>11528</v>
      </c>
      <c r="D2329" s="256" t="s">
        <v>2149</v>
      </c>
      <c r="E2329" s="433">
        <v>92601</v>
      </c>
      <c r="F2329" s="256" t="s">
        <v>11529</v>
      </c>
      <c r="G2329" s="256" t="s">
        <v>2936</v>
      </c>
      <c r="H2329" s="256" t="s">
        <v>4186</v>
      </c>
      <c r="I2329" s="256" t="s">
        <v>11531</v>
      </c>
    </row>
    <row r="2330" spans="1:9">
      <c r="A2330" s="256" t="s">
        <v>11532</v>
      </c>
      <c r="B2330" s="256" t="s">
        <v>11527</v>
      </c>
      <c r="C2330" s="256" t="s">
        <v>11528</v>
      </c>
      <c r="D2330" s="256" t="s">
        <v>2149</v>
      </c>
      <c r="E2330" s="433">
        <v>92601</v>
      </c>
      <c r="F2330" s="256" t="s">
        <v>11529</v>
      </c>
      <c r="G2330" s="256" t="s">
        <v>2732</v>
      </c>
      <c r="H2330" s="256" t="s">
        <v>3196</v>
      </c>
      <c r="I2330" s="256" t="s">
        <v>5526</v>
      </c>
    </row>
    <row r="2331" spans="1:9">
      <c r="A2331" s="256" t="s">
        <v>11533</v>
      </c>
      <c r="B2331" s="256" t="s">
        <v>11534</v>
      </c>
      <c r="C2331" s="256" t="s">
        <v>11535</v>
      </c>
      <c r="D2331" s="256" t="s">
        <v>91</v>
      </c>
      <c r="E2331" s="433">
        <v>81106</v>
      </c>
      <c r="F2331" s="256" t="s">
        <v>11536</v>
      </c>
      <c r="G2331" s="256" t="s">
        <v>2724</v>
      </c>
      <c r="H2331" s="256" t="s">
        <v>2762</v>
      </c>
      <c r="I2331" s="256" t="s">
        <v>11537</v>
      </c>
    </row>
    <row r="2332" spans="1:9">
      <c r="A2332" s="256" t="s">
        <v>11538</v>
      </c>
      <c r="B2332" s="256" t="s">
        <v>11539</v>
      </c>
      <c r="C2332" s="256" t="s">
        <v>11540</v>
      </c>
      <c r="D2332" s="256" t="s">
        <v>579</v>
      </c>
      <c r="E2332" s="433">
        <v>91101</v>
      </c>
      <c r="F2332" s="256" t="s">
        <v>11541</v>
      </c>
      <c r="G2332" s="256" t="s">
        <v>2732</v>
      </c>
      <c r="H2332" s="256" t="s">
        <v>2733</v>
      </c>
      <c r="I2332" s="256" t="s">
        <v>11542</v>
      </c>
    </row>
    <row r="2333" spans="1:9">
      <c r="A2333" s="256" t="s">
        <v>11543</v>
      </c>
      <c r="B2333" s="256" t="s">
        <v>11544</v>
      </c>
      <c r="C2333" s="256" t="s">
        <v>11545</v>
      </c>
      <c r="D2333" s="256" t="s">
        <v>579</v>
      </c>
      <c r="E2333" s="433">
        <v>91101</v>
      </c>
      <c r="F2333" s="256" t="s">
        <v>11546</v>
      </c>
      <c r="G2333" s="256" t="s">
        <v>2732</v>
      </c>
      <c r="H2333" s="256" t="s">
        <v>2733</v>
      </c>
      <c r="I2333" s="256" t="s">
        <v>7514</v>
      </c>
    </row>
    <row r="2334" spans="1:9">
      <c r="A2334" s="256" t="s">
        <v>11547</v>
      </c>
      <c r="B2334" s="256" t="s">
        <v>11548</v>
      </c>
      <c r="C2334" s="256" t="s">
        <v>11549</v>
      </c>
      <c r="D2334" s="256" t="s">
        <v>579</v>
      </c>
      <c r="E2334" s="433">
        <v>91101</v>
      </c>
      <c r="F2334" s="256" t="s">
        <v>11546</v>
      </c>
      <c r="G2334" s="256" t="s">
        <v>2732</v>
      </c>
      <c r="H2334" s="256" t="s">
        <v>2733</v>
      </c>
      <c r="I2334" s="256" t="s">
        <v>11550</v>
      </c>
    </row>
    <row r="2335" spans="1:9">
      <c r="A2335" s="256" t="s">
        <v>11551</v>
      </c>
      <c r="B2335" s="256" t="s">
        <v>11552</v>
      </c>
      <c r="C2335" s="256" t="s">
        <v>11553</v>
      </c>
      <c r="D2335" s="256" t="s">
        <v>4266</v>
      </c>
      <c r="E2335" s="433">
        <v>90044</v>
      </c>
      <c r="F2335" s="256" t="s">
        <v>11554</v>
      </c>
      <c r="G2335" s="256" t="s">
        <v>2936</v>
      </c>
      <c r="H2335" s="256" t="s">
        <v>2937</v>
      </c>
      <c r="I2335" s="256" t="s">
        <v>3461</v>
      </c>
    </row>
    <row r="2336" spans="1:9">
      <c r="A2336" s="256" t="s">
        <v>11555</v>
      </c>
      <c r="B2336" s="256" t="s">
        <v>11556</v>
      </c>
      <c r="C2336" s="256" t="s">
        <v>11557</v>
      </c>
      <c r="D2336" s="256" t="s">
        <v>95</v>
      </c>
      <c r="E2336" s="433">
        <v>92101</v>
      </c>
      <c r="F2336" s="256" t="s">
        <v>11558</v>
      </c>
      <c r="G2336" s="256" t="s">
        <v>2780</v>
      </c>
      <c r="H2336" s="256" t="s">
        <v>2847</v>
      </c>
      <c r="I2336" s="256" t="s">
        <v>11559</v>
      </c>
    </row>
    <row r="2337" spans="1:9">
      <c r="A2337" s="256" t="s">
        <v>11560</v>
      </c>
      <c r="B2337" s="256" t="s">
        <v>11556</v>
      </c>
      <c r="C2337" s="256" t="s">
        <v>11557</v>
      </c>
      <c r="D2337" s="256" t="s">
        <v>95</v>
      </c>
      <c r="E2337" s="433">
        <v>92101</v>
      </c>
      <c r="F2337" s="256" t="s">
        <v>11558</v>
      </c>
      <c r="G2337" s="256" t="s">
        <v>2732</v>
      </c>
      <c r="H2337" s="256" t="s">
        <v>2733</v>
      </c>
      <c r="I2337" s="256" t="s">
        <v>5396</v>
      </c>
    </row>
    <row r="2338" spans="1:9">
      <c r="A2338" s="256" t="s">
        <v>11561</v>
      </c>
      <c r="B2338" s="256" t="s">
        <v>11562</v>
      </c>
      <c r="C2338" s="256" t="s">
        <v>11563</v>
      </c>
      <c r="D2338" s="256" t="s">
        <v>91</v>
      </c>
      <c r="E2338" s="433">
        <v>83105</v>
      </c>
      <c r="F2338" s="256" t="s">
        <v>3142</v>
      </c>
      <c r="G2338" s="256" t="s">
        <v>2732</v>
      </c>
      <c r="H2338" s="256" t="s">
        <v>2733</v>
      </c>
      <c r="I2338" s="256" t="s">
        <v>8649</v>
      </c>
    </row>
    <row r="2339" spans="1:9">
      <c r="A2339" s="256" t="s">
        <v>11564</v>
      </c>
      <c r="B2339" s="256" t="s">
        <v>11565</v>
      </c>
      <c r="C2339" s="256" t="s">
        <v>11566</v>
      </c>
      <c r="D2339" s="256" t="s">
        <v>5524</v>
      </c>
      <c r="E2339" s="433">
        <v>93003</v>
      </c>
      <c r="F2339" s="256" t="s">
        <v>11567</v>
      </c>
      <c r="G2339" s="256" t="s">
        <v>2761</v>
      </c>
      <c r="H2339" s="256" t="s">
        <v>2762</v>
      </c>
      <c r="I2339" s="256" t="s">
        <v>11568</v>
      </c>
    </row>
    <row r="2340" spans="1:9">
      <c r="A2340" s="256" t="s">
        <v>11569</v>
      </c>
      <c r="C2340" s="256" t="s">
        <v>11570</v>
      </c>
      <c r="D2340" s="256" t="s">
        <v>99</v>
      </c>
      <c r="E2340" s="433">
        <v>94901</v>
      </c>
      <c r="F2340" s="256" t="s">
        <v>11571</v>
      </c>
      <c r="G2340" s="256" t="s">
        <v>2732</v>
      </c>
      <c r="H2340" s="256" t="s">
        <v>2733</v>
      </c>
      <c r="I2340" s="256" t="s">
        <v>10072</v>
      </c>
    </row>
    <row r="2341" spans="1:9">
      <c r="A2341" s="256" t="s">
        <v>11572</v>
      </c>
      <c r="B2341" s="256" t="s">
        <v>11573</v>
      </c>
      <c r="C2341" s="256" t="s">
        <v>11574</v>
      </c>
      <c r="D2341" s="256" t="s">
        <v>2754</v>
      </c>
      <c r="E2341" s="433">
        <v>2617</v>
      </c>
      <c r="F2341" s="256" t="s">
        <v>10783</v>
      </c>
      <c r="G2341" s="256" t="s">
        <v>2732</v>
      </c>
      <c r="H2341" s="256" t="s">
        <v>2733</v>
      </c>
      <c r="I2341" s="256" t="s">
        <v>5075</v>
      </c>
    </row>
    <row r="2342" spans="1:9">
      <c r="A2342" s="256" t="s">
        <v>11575</v>
      </c>
      <c r="B2342" s="256" t="s">
        <v>11576</v>
      </c>
      <c r="C2342" s="256" t="s">
        <v>11577</v>
      </c>
      <c r="D2342" s="256" t="s">
        <v>11578</v>
      </c>
      <c r="E2342" s="433">
        <v>85110</v>
      </c>
      <c r="F2342" s="256" t="s">
        <v>11579</v>
      </c>
      <c r="G2342" s="256" t="s">
        <v>2761</v>
      </c>
      <c r="H2342" s="256" t="s">
        <v>2762</v>
      </c>
      <c r="I2342" s="256" t="s">
        <v>11580</v>
      </c>
    </row>
    <row r="2343" spans="1:9">
      <c r="A2343" s="256" t="s">
        <v>11581</v>
      </c>
      <c r="B2343" s="256" t="s">
        <v>11582</v>
      </c>
      <c r="C2343" s="256" t="s">
        <v>11583</v>
      </c>
      <c r="D2343" s="256" t="s">
        <v>11584</v>
      </c>
      <c r="E2343" s="433">
        <v>2956</v>
      </c>
      <c r="F2343" s="256" t="s">
        <v>11585</v>
      </c>
      <c r="G2343" s="256" t="s">
        <v>2936</v>
      </c>
      <c r="H2343" s="256" t="s">
        <v>2937</v>
      </c>
      <c r="I2343" s="256" t="s">
        <v>8660</v>
      </c>
    </row>
    <row r="2344" spans="1:9">
      <c r="A2344" s="256" t="s">
        <v>11586</v>
      </c>
      <c r="B2344" s="256" t="s">
        <v>11587</v>
      </c>
      <c r="C2344" s="256" t="s">
        <v>11588</v>
      </c>
      <c r="D2344" s="256" t="s">
        <v>7791</v>
      </c>
      <c r="E2344" s="433">
        <v>97668</v>
      </c>
      <c r="F2344" s="256" t="s">
        <v>11589</v>
      </c>
      <c r="G2344" s="256" t="s">
        <v>2732</v>
      </c>
      <c r="H2344" s="256" t="s">
        <v>2733</v>
      </c>
      <c r="I2344" s="256" t="s">
        <v>3508</v>
      </c>
    </row>
    <row r="2345" spans="1:9">
      <c r="A2345" s="256" t="s">
        <v>11590</v>
      </c>
      <c r="B2345" s="256" t="s">
        <v>11591</v>
      </c>
      <c r="C2345" s="256" t="s">
        <v>11592</v>
      </c>
      <c r="D2345" s="256" t="s">
        <v>91</v>
      </c>
      <c r="E2345" s="433">
        <v>83102</v>
      </c>
      <c r="F2345" s="256" t="s">
        <v>11593</v>
      </c>
      <c r="G2345" s="256" t="s">
        <v>2761</v>
      </c>
      <c r="H2345" s="256" t="s">
        <v>2762</v>
      </c>
      <c r="I2345" s="256" t="s">
        <v>11594</v>
      </c>
    </row>
    <row r="2346" spans="1:9">
      <c r="A2346" s="256" t="s">
        <v>11595</v>
      </c>
      <c r="B2346" s="256" t="s">
        <v>11596</v>
      </c>
      <c r="C2346" s="256" t="s">
        <v>11597</v>
      </c>
      <c r="D2346" s="256" t="s">
        <v>11598</v>
      </c>
      <c r="E2346" s="433">
        <v>8605</v>
      </c>
      <c r="F2346" s="256" t="s">
        <v>2000</v>
      </c>
      <c r="G2346" s="256" t="s">
        <v>2780</v>
      </c>
      <c r="H2346" s="256" t="s">
        <v>2847</v>
      </c>
      <c r="I2346" s="256" t="s">
        <v>4648</v>
      </c>
    </row>
    <row r="2347" spans="1:9">
      <c r="A2347" s="256" t="s">
        <v>11599</v>
      </c>
      <c r="B2347" s="256" t="s">
        <v>11596</v>
      </c>
      <c r="C2347" s="256" t="s">
        <v>11597</v>
      </c>
      <c r="D2347" s="256" t="s">
        <v>11598</v>
      </c>
      <c r="E2347" s="433">
        <v>8605</v>
      </c>
      <c r="F2347" s="256" t="s">
        <v>2000</v>
      </c>
      <c r="G2347" s="256" t="s">
        <v>2780</v>
      </c>
      <c r="H2347" s="256" t="s">
        <v>2781</v>
      </c>
      <c r="I2347" s="256" t="s">
        <v>10590</v>
      </c>
    </row>
    <row r="2348" spans="1:9">
      <c r="A2348" s="256" t="s">
        <v>11600</v>
      </c>
      <c r="B2348" s="256" t="s">
        <v>11596</v>
      </c>
      <c r="C2348" s="256" t="s">
        <v>11597</v>
      </c>
      <c r="D2348" s="256" t="s">
        <v>11598</v>
      </c>
      <c r="E2348" s="433">
        <v>8605</v>
      </c>
      <c r="F2348" s="256" t="s">
        <v>2000</v>
      </c>
      <c r="G2348" s="256" t="s">
        <v>2732</v>
      </c>
      <c r="H2348" s="256" t="s">
        <v>2733</v>
      </c>
      <c r="I2348" s="256" t="s">
        <v>11601</v>
      </c>
    </row>
    <row r="2349" spans="1:9">
      <c r="A2349" s="256" t="s">
        <v>11602</v>
      </c>
      <c r="B2349" s="256" t="s">
        <v>11603</v>
      </c>
      <c r="C2349" s="256" t="s">
        <v>11604</v>
      </c>
      <c r="D2349" s="256" t="s">
        <v>2966</v>
      </c>
      <c r="E2349" s="433">
        <v>1401</v>
      </c>
      <c r="F2349" s="256" t="s">
        <v>2967</v>
      </c>
      <c r="G2349" s="256" t="s">
        <v>2732</v>
      </c>
      <c r="H2349" s="256" t="s">
        <v>2733</v>
      </c>
      <c r="I2349" s="256" t="s">
        <v>5987</v>
      </c>
    </row>
    <row r="2350" spans="1:9">
      <c r="A2350" s="256" t="s">
        <v>11605</v>
      </c>
      <c r="B2350" s="256" t="s">
        <v>11606</v>
      </c>
      <c r="C2350" s="256" t="s">
        <v>11607</v>
      </c>
      <c r="D2350" s="256" t="s">
        <v>5743</v>
      </c>
      <c r="E2350" s="433">
        <v>7301</v>
      </c>
      <c r="F2350" s="256" t="s">
        <v>11608</v>
      </c>
      <c r="G2350" s="256" t="s">
        <v>2780</v>
      </c>
      <c r="H2350" s="256" t="s">
        <v>2847</v>
      </c>
      <c r="I2350" s="256" t="s">
        <v>3762</v>
      </c>
    </row>
    <row r="2351" spans="1:9">
      <c r="A2351" s="256" t="s">
        <v>11609</v>
      </c>
      <c r="B2351" s="256" t="s">
        <v>11606</v>
      </c>
      <c r="C2351" s="256" t="s">
        <v>11607</v>
      </c>
      <c r="D2351" s="256" t="s">
        <v>5743</v>
      </c>
      <c r="E2351" s="433">
        <v>7301</v>
      </c>
      <c r="F2351" s="256" t="s">
        <v>11608</v>
      </c>
      <c r="G2351" s="256" t="s">
        <v>2780</v>
      </c>
      <c r="H2351" s="256" t="s">
        <v>2781</v>
      </c>
      <c r="I2351" s="256" t="s">
        <v>11610</v>
      </c>
    </row>
    <row r="2352" spans="1:9">
      <c r="A2352" s="256" t="s">
        <v>11611</v>
      </c>
      <c r="B2352" s="256" t="s">
        <v>11606</v>
      </c>
      <c r="C2352" s="256" t="s">
        <v>11607</v>
      </c>
      <c r="D2352" s="256" t="s">
        <v>5743</v>
      </c>
      <c r="E2352" s="433">
        <v>7301</v>
      </c>
      <c r="F2352" s="256" t="s">
        <v>11608</v>
      </c>
      <c r="G2352" s="256" t="s">
        <v>2732</v>
      </c>
      <c r="H2352" s="256" t="s">
        <v>2733</v>
      </c>
      <c r="I2352" s="256" t="s">
        <v>11610</v>
      </c>
    </row>
    <row r="2353" spans="1:9">
      <c r="A2353" s="256" t="s">
        <v>11612</v>
      </c>
      <c r="B2353" s="256" t="s">
        <v>11613</v>
      </c>
      <c r="C2353" s="256" t="s">
        <v>11614</v>
      </c>
      <c r="D2353" s="256" t="s">
        <v>91</v>
      </c>
      <c r="E2353" s="433">
        <v>82108</v>
      </c>
      <c r="F2353" s="256" t="s">
        <v>11615</v>
      </c>
      <c r="G2353" s="256" t="s">
        <v>2732</v>
      </c>
      <c r="H2353" s="256" t="s">
        <v>2733</v>
      </c>
      <c r="I2353" s="256" t="s">
        <v>11616</v>
      </c>
    </row>
    <row r="2354" spans="1:9">
      <c r="A2354" s="256" t="s">
        <v>11617</v>
      </c>
      <c r="B2354" s="256" t="s">
        <v>11618</v>
      </c>
      <c r="C2354" s="256" t="s">
        <v>11619</v>
      </c>
      <c r="D2354" s="256" t="s">
        <v>95</v>
      </c>
      <c r="E2354" s="433">
        <v>92101</v>
      </c>
      <c r="F2354" s="256" t="s">
        <v>11620</v>
      </c>
      <c r="G2354" s="256" t="s">
        <v>2761</v>
      </c>
      <c r="H2354" s="256" t="s">
        <v>2762</v>
      </c>
      <c r="I2354" s="256" t="s">
        <v>11621</v>
      </c>
    </row>
    <row r="2355" spans="1:9">
      <c r="A2355" s="256" t="s">
        <v>11622</v>
      </c>
      <c r="C2355" s="256" t="s">
        <v>11623</v>
      </c>
      <c r="D2355" s="256" t="s">
        <v>11624</v>
      </c>
      <c r="E2355" s="433">
        <v>7253</v>
      </c>
      <c r="F2355" s="256" t="s">
        <v>1228</v>
      </c>
      <c r="G2355" s="256" t="s">
        <v>2732</v>
      </c>
      <c r="H2355" s="256" t="s">
        <v>2733</v>
      </c>
      <c r="I2355" s="256" t="s">
        <v>11625</v>
      </c>
    </row>
    <row r="2356" spans="1:9">
      <c r="A2356" s="256" t="s">
        <v>11626</v>
      </c>
      <c r="B2356" s="256" t="s">
        <v>11627</v>
      </c>
      <c r="C2356" s="256" t="s">
        <v>11628</v>
      </c>
      <c r="D2356" s="256" t="s">
        <v>91</v>
      </c>
      <c r="E2356" s="433">
        <v>82101</v>
      </c>
      <c r="F2356" s="256" t="s">
        <v>11629</v>
      </c>
      <c r="G2356" s="256" t="s">
        <v>2724</v>
      </c>
      <c r="H2356" s="256" t="s">
        <v>2762</v>
      </c>
      <c r="I2356" s="256" t="s">
        <v>10352</v>
      </c>
    </row>
    <row r="2357" spans="1:9">
      <c r="A2357" s="256" t="s">
        <v>11626</v>
      </c>
      <c r="B2357" s="256" t="s">
        <v>11627</v>
      </c>
      <c r="C2357" s="256" t="s">
        <v>11628</v>
      </c>
      <c r="D2357" s="256" t="s">
        <v>91</v>
      </c>
      <c r="E2357" s="433">
        <v>82101</v>
      </c>
      <c r="F2357" s="256" t="s">
        <v>11629</v>
      </c>
      <c r="G2357" s="256" t="s">
        <v>2761</v>
      </c>
      <c r="H2357" s="256" t="s">
        <v>2762</v>
      </c>
      <c r="I2357" s="256" t="s">
        <v>10715</v>
      </c>
    </row>
    <row r="2358" spans="1:9">
      <c r="A2358" s="256" t="s">
        <v>11630</v>
      </c>
      <c r="B2358" s="256" t="s">
        <v>11631</v>
      </c>
      <c r="C2358" s="256" t="s">
        <v>11632</v>
      </c>
      <c r="D2358" s="256" t="s">
        <v>269</v>
      </c>
      <c r="E2358" s="433">
        <v>8631</v>
      </c>
      <c r="F2358" s="256" t="s">
        <v>11633</v>
      </c>
      <c r="G2358" s="256" t="s">
        <v>2761</v>
      </c>
      <c r="H2358" s="256" t="s">
        <v>2762</v>
      </c>
      <c r="I2358" s="256" t="s">
        <v>11634</v>
      </c>
    </row>
    <row r="2359" spans="1:9">
      <c r="A2359" s="256" t="s">
        <v>11635</v>
      </c>
      <c r="B2359" s="256" t="s">
        <v>11636</v>
      </c>
      <c r="C2359" s="256" t="s">
        <v>11637</v>
      </c>
      <c r="D2359" s="256" t="s">
        <v>3471</v>
      </c>
      <c r="E2359" s="433">
        <v>6542</v>
      </c>
      <c r="F2359" s="256" t="s">
        <v>11638</v>
      </c>
      <c r="G2359" s="256" t="s">
        <v>2936</v>
      </c>
      <c r="H2359" s="256" t="s">
        <v>2937</v>
      </c>
      <c r="I2359" s="256" t="s">
        <v>11639</v>
      </c>
    </row>
    <row r="2360" spans="1:9">
      <c r="A2360" s="256" t="s">
        <v>11640</v>
      </c>
      <c r="B2360" s="256" t="s">
        <v>11641</v>
      </c>
      <c r="C2360" s="256" t="s">
        <v>11642</v>
      </c>
      <c r="D2360" s="256" t="s">
        <v>2792</v>
      </c>
      <c r="E2360" s="433">
        <v>84104</v>
      </c>
      <c r="F2360" s="256" t="s">
        <v>7818</v>
      </c>
      <c r="G2360" s="256" t="s">
        <v>2761</v>
      </c>
      <c r="H2360" s="256" t="s">
        <v>2762</v>
      </c>
      <c r="I2360" s="256" t="s">
        <v>11643</v>
      </c>
    </row>
    <row r="2361" spans="1:9">
      <c r="A2361" s="256" t="s">
        <v>11644</v>
      </c>
      <c r="B2361" s="256" t="s">
        <v>11645</v>
      </c>
      <c r="C2361" s="256" t="s">
        <v>11646</v>
      </c>
      <c r="D2361" s="256" t="s">
        <v>5651</v>
      </c>
      <c r="E2361" s="433">
        <v>4001</v>
      </c>
      <c r="F2361" s="256" t="s">
        <v>10463</v>
      </c>
      <c r="G2361" s="256" t="s">
        <v>2761</v>
      </c>
      <c r="H2361" s="256" t="s">
        <v>2762</v>
      </c>
      <c r="I2361" s="256" t="s">
        <v>11647</v>
      </c>
    </row>
    <row r="2362" spans="1:9">
      <c r="A2362" s="256" t="s">
        <v>11644</v>
      </c>
      <c r="B2362" s="256" t="s">
        <v>11645</v>
      </c>
      <c r="C2362" s="256" t="s">
        <v>11646</v>
      </c>
      <c r="D2362" s="256" t="s">
        <v>5651</v>
      </c>
      <c r="E2362" s="433">
        <v>4001</v>
      </c>
      <c r="F2362" s="256" t="s">
        <v>10463</v>
      </c>
      <c r="G2362" s="256" t="s">
        <v>2724</v>
      </c>
      <c r="H2362" s="256" t="s">
        <v>2762</v>
      </c>
      <c r="I2362" s="256" t="s">
        <v>11648</v>
      </c>
    </row>
    <row r="2363" spans="1:9">
      <c r="A2363" s="256" t="s">
        <v>11644</v>
      </c>
      <c r="B2363" s="256" t="s">
        <v>11645</v>
      </c>
      <c r="C2363" s="256" t="s">
        <v>11646</v>
      </c>
      <c r="D2363" s="256" t="s">
        <v>5651</v>
      </c>
      <c r="E2363" s="433">
        <v>4001</v>
      </c>
      <c r="F2363" s="256" t="s">
        <v>10463</v>
      </c>
      <c r="G2363" s="256" t="s">
        <v>2794</v>
      </c>
      <c r="H2363" s="256" t="s">
        <v>2762</v>
      </c>
      <c r="I2363" s="256" t="s">
        <v>11649</v>
      </c>
    </row>
    <row r="2364" spans="1:9">
      <c r="A2364" s="256" t="s">
        <v>11650</v>
      </c>
      <c r="B2364" s="256" t="s">
        <v>11651</v>
      </c>
      <c r="C2364" s="256" t="s">
        <v>11652</v>
      </c>
      <c r="D2364" s="256" t="s">
        <v>11653</v>
      </c>
      <c r="E2364" s="433">
        <v>93563</v>
      </c>
      <c r="F2364" s="256" t="s">
        <v>11654</v>
      </c>
      <c r="G2364" s="256" t="s">
        <v>2936</v>
      </c>
      <c r="H2364" s="256" t="s">
        <v>2937</v>
      </c>
      <c r="I2364" s="256" t="s">
        <v>4973</v>
      </c>
    </row>
    <row r="2365" spans="1:9">
      <c r="A2365" s="256" t="s">
        <v>11655</v>
      </c>
      <c r="B2365" s="256" t="s">
        <v>11656</v>
      </c>
      <c r="C2365" s="256" t="s">
        <v>11657</v>
      </c>
      <c r="D2365" s="256" t="s">
        <v>3065</v>
      </c>
      <c r="E2365" s="433">
        <v>6601</v>
      </c>
      <c r="F2365" s="256" t="s">
        <v>11658</v>
      </c>
      <c r="G2365" s="256" t="s">
        <v>2732</v>
      </c>
      <c r="H2365" s="256" t="s">
        <v>2733</v>
      </c>
      <c r="I2365" s="256" t="s">
        <v>2902</v>
      </c>
    </row>
    <row r="2366" spans="1:9">
      <c r="A2366" s="256" t="s">
        <v>11659</v>
      </c>
      <c r="B2366" s="256" t="s">
        <v>11660</v>
      </c>
      <c r="C2366" s="256" t="s">
        <v>11661</v>
      </c>
      <c r="D2366" s="256" t="s">
        <v>5055</v>
      </c>
      <c r="E2366" s="433">
        <v>93101</v>
      </c>
      <c r="F2366" s="256" t="s">
        <v>11662</v>
      </c>
      <c r="G2366" s="256" t="s">
        <v>2936</v>
      </c>
      <c r="H2366" s="256" t="s">
        <v>2937</v>
      </c>
      <c r="I2366" s="256" t="s">
        <v>11663</v>
      </c>
    </row>
    <row r="2367" spans="1:9">
      <c r="A2367" s="256" t="s">
        <v>11664</v>
      </c>
      <c r="B2367" s="256" t="s">
        <v>11665</v>
      </c>
      <c r="C2367" s="256" t="s">
        <v>11666</v>
      </c>
      <c r="D2367" s="256" t="s">
        <v>9522</v>
      </c>
      <c r="E2367" s="433">
        <v>5401</v>
      </c>
      <c r="F2367" s="256" t="s">
        <v>11667</v>
      </c>
      <c r="G2367" s="256" t="s">
        <v>2936</v>
      </c>
      <c r="H2367" s="256" t="s">
        <v>2937</v>
      </c>
      <c r="I2367" s="256" t="s">
        <v>11668</v>
      </c>
    </row>
    <row r="2368" spans="1:9">
      <c r="A2368" s="256" t="s">
        <v>11669</v>
      </c>
      <c r="B2368" s="256" t="s">
        <v>11670</v>
      </c>
      <c r="C2368" s="256" t="s">
        <v>11671</v>
      </c>
      <c r="D2368" s="256" t="s">
        <v>6689</v>
      </c>
      <c r="E2368" s="433">
        <v>6401</v>
      </c>
      <c r="F2368" s="256" t="s">
        <v>11672</v>
      </c>
      <c r="G2368" s="256" t="s">
        <v>2732</v>
      </c>
      <c r="H2368" s="256" t="s">
        <v>2733</v>
      </c>
      <c r="I2368" s="256" t="s">
        <v>11673</v>
      </c>
    </row>
    <row r="2369" spans="1:9">
      <c r="A2369" s="256" t="s">
        <v>11674</v>
      </c>
      <c r="B2369" s="256" t="s">
        <v>11675</v>
      </c>
      <c r="C2369" s="256" t="s">
        <v>11676</v>
      </c>
      <c r="D2369" s="256" t="s">
        <v>2888</v>
      </c>
      <c r="E2369" s="433">
        <v>2001</v>
      </c>
      <c r="F2369" s="256" t="s">
        <v>11677</v>
      </c>
      <c r="G2369" s="256" t="s">
        <v>2732</v>
      </c>
      <c r="H2369" s="256" t="s">
        <v>2733</v>
      </c>
      <c r="I2369" s="256" t="s">
        <v>3233</v>
      </c>
    </row>
    <row r="2370" spans="1:9">
      <c r="A2370" s="256" t="s">
        <v>11678</v>
      </c>
      <c r="B2370" s="256" t="s">
        <v>11679</v>
      </c>
      <c r="C2370" s="256" t="s">
        <v>11680</v>
      </c>
      <c r="D2370" s="256" t="s">
        <v>8141</v>
      </c>
      <c r="E2370" s="433">
        <v>92205</v>
      </c>
      <c r="F2370" s="256" t="s">
        <v>11681</v>
      </c>
      <c r="G2370" s="256" t="s">
        <v>2724</v>
      </c>
      <c r="H2370" s="256" t="s">
        <v>2835</v>
      </c>
      <c r="I2370" s="256" t="s">
        <v>11682</v>
      </c>
    </row>
    <row r="2371" spans="1:9">
      <c r="A2371" s="256" t="s">
        <v>11683</v>
      </c>
      <c r="B2371" s="256" t="s">
        <v>11684</v>
      </c>
      <c r="C2371" s="256" t="s">
        <v>11685</v>
      </c>
      <c r="D2371" s="256" t="s">
        <v>11686</v>
      </c>
      <c r="E2371" s="433">
        <v>5916</v>
      </c>
      <c r="F2371" s="256" t="s">
        <v>11687</v>
      </c>
      <c r="G2371" s="256" t="s">
        <v>2724</v>
      </c>
      <c r="H2371" s="256" t="s">
        <v>2835</v>
      </c>
      <c r="I2371" s="256" t="s">
        <v>4299</v>
      </c>
    </row>
    <row r="2372" spans="1:9">
      <c r="A2372" s="256" t="s">
        <v>11688</v>
      </c>
      <c r="B2372" s="256" t="s">
        <v>11689</v>
      </c>
      <c r="C2372" s="256" t="s">
        <v>11690</v>
      </c>
      <c r="D2372" s="256" t="s">
        <v>11691</v>
      </c>
      <c r="E2372" s="433">
        <v>8212</v>
      </c>
      <c r="F2372" s="256" t="s">
        <v>11692</v>
      </c>
      <c r="G2372" s="256" t="s">
        <v>2732</v>
      </c>
      <c r="H2372" s="256" t="s">
        <v>2733</v>
      </c>
      <c r="I2372" s="256" t="s">
        <v>9869</v>
      </c>
    </row>
    <row r="2373" spans="1:9">
      <c r="A2373" s="256" t="s">
        <v>11693</v>
      </c>
      <c r="B2373" s="256" t="s">
        <v>11694</v>
      </c>
      <c r="C2373" s="256" t="s">
        <v>11695</v>
      </c>
      <c r="D2373" s="256" t="s">
        <v>11696</v>
      </c>
      <c r="E2373" s="433">
        <v>3853</v>
      </c>
      <c r="F2373" s="256" t="s">
        <v>11697</v>
      </c>
      <c r="G2373" s="256" t="s">
        <v>2732</v>
      </c>
      <c r="H2373" s="256" t="s">
        <v>2733</v>
      </c>
      <c r="I2373" s="256" t="s">
        <v>11698</v>
      </c>
    </row>
    <row r="2374" spans="1:9">
      <c r="A2374" s="256" t="s">
        <v>11699</v>
      </c>
      <c r="B2374" s="256" t="s">
        <v>11700</v>
      </c>
      <c r="C2374" s="256" t="s">
        <v>11701</v>
      </c>
      <c r="D2374" s="256" t="s">
        <v>4233</v>
      </c>
      <c r="E2374" s="433">
        <v>2743</v>
      </c>
      <c r="F2374" s="256" t="s">
        <v>11702</v>
      </c>
      <c r="G2374" s="256" t="s">
        <v>2936</v>
      </c>
      <c r="H2374" s="256" t="s">
        <v>2937</v>
      </c>
      <c r="I2374" s="256" t="s">
        <v>11703</v>
      </c>
    </row>
    <row r="2375" spans="1:9">
      <c r="A2375" s="256" t="s">
        <v>11704</v>
      </c>
      <c r="B2375" s="256" t="s">
        <v>11705</v>
      </c>
      <c r="C2375" s="256" t="s">
        <v>11706</v>
      </c>
      <c r="D2375" s="256" t="s">
        <v>11707</v>
      </c>
      <c r="E2375" s="433">
        <v>90801</v>
      </c>
      <c r="F2375" s="256" t="s">
        <v>11708</v>
      </c>
      <c r="G2375" s="256" t="s">
        <v>2761</v>
      </c>
      <c r="H2375" s="256" t="s">
        <v>2725</v>
      </c>
      <c r="I2375" s="256" t="s">
        <v>5538</v>
      </c>
    </row>
    <row r="2376" spans="1:9">
      <c r="A2376" s="256" t="s">
        <v>11704</v>
      </c>
      <c r="B2376" s="256" t="s">
        <v>11705</v>
      </c>
      <c r="C2376" s="256" t="s">
        <v>11706</v>
      </c>
      <c r="D2376" s="256" t="s">
        <v>11707</v>
      </c>
      <c r="E2376" s="433">
        <v>90801</v>
      </c>
      <c r="F2376" s="256" t="s">
        <v>11708</v>
      </c>
      <c r="G2376" s="256" t="s">
        <v>2794</v>
      </c>
      <c r="H2376" s="256" t="s">
        <v>2725</v>
      </c>
      <c r="I2376" s="256" t="s">
        <v>5538</v>
      </c>
    </row>
    <row r="2377" spans="1:9">
      <c r="A2377" s="256" t="s">
        <v>11709</v>
      </c>
      <c r="B2377" s="256" t="s">
        <v>11710</v>
      </c>
      <c r="C2377" s="256" t="s">
        <v>11711</v>
      </c>
      <c r="D2377" s="256" t="s">
        <v>3034</v>
      </c>
      <c r="E2377" s="433">
        <v>92003</v>
      </c>
      <c r="F2377" s="256" t="s">
        <v>11712</v>
      </c>
      <c r="G2377" s="256" t="s">
        <v>2761</v>
      </c>
      <c r="H2377" s="256" t="s">
        <v>2762</v>
      </c>
      <c r="I2377" s="256" t="s">
        <v>6321</v>
      </c>
    </row>
    <row r="2378" spans="1:9">
      <c r="A2378" s="256" t="s">
        <v>11713</v>
      </c>
      <c r="B2378" s="256" t="s">
        <v>11714</v>
      </c>
      <c r="C2378" s="256" t="s">
        <v>11715</v>
      </c>
      <c r="D2378" s="256" t="s">
        <v>508</v>
      </c>
      <c r="E2378" s="433">
        <v>94501</v>
      </c>
      <c r="F2378" s="256" t="s">
        <v>8385</v>
      </c>
      <c r="G2378" s="256" t="s">
        <v>2824</v>
      </c>
      <c r="H2378" s="256" t="s">
        <v>2762</v>
      </c>
      <c r="I2378" s="256" t="s">
        <v>11716</v>
      </c>
    </row>
    <row r="2379" spans="1:9">
      <c r="A2379" s="256" t="s">
        <v>11717</v>
      </c>
      <c r="B2379" s="256" t="s">
        <v>11718</v>
      </c>
      <c r="C2379" s="256" t="s">
        <v>11719</v>
      </c>
      <c r="D2379" s="256" t="s">
        <v>11720</v>
      </c>
      <c r="E2379" s="433">
        <v>34350</v>
      </c>
      <c r="F2379" s="256" t="s">
        <v>11721</v>
      </c>
      <c r="G2379" s="256" t="s">
        <v>2936</v>
      </c>
      <c r="H2379" s="256" t="s">
        <v>2937</v>
      </c>
      <c r="I2379" s="256" t="s">
        <v>11722</v>
      </c>
    </row>
    <row r="2380" spans="1:9">
      <c r="A2380" s="256" t="s">
        <v>11723</v>
      </c>
      <c r="B2380" s="256" t="s">
        <v>11724</v>
      </c>
      <c r="C2380" s="256" t="s">
        <v>11725</v>
      </c>
      <c r="D2380" s="256" t="s">
        <v>3926</v>
      </c>
      <c r="E2380" s="433">
        <v>90021</v>
      </c>
      <c r="F2380" s="256" t="s">
        <v>11726</v>
      </c>
      <c r="G2380" s="256" t="s">
        <v>2761</v>
      </c>
      <c r="H2380" s="256" t="s">
        <v>2725</v>
      </c>
      <c r="I2380" s="256" t="s">
        <v>4079</v>
      </c>
    </row>
    <row r="2381" spans="1:9">
      <c r="A2381" s="256" t="s">
        <v>11727</v>
      </c>
      <c r="B2381" s="256" t="s">
        <v>11728</v>
      </c>
      <c r="C2381" s="256" t="s">
        <v>11729</v>
      </c>
      <c r="D2381" s="256" t="s">
        <v>100</v>
      </c>
      <c r="E2381" s="433">
        <v>3601</v>
      </c>
      <c r="F2381" s="256" t="s">
        <v>11730</v>
      </c>
      <c r="G2381" s="256" t="s">
        <v>2732</v>
      </c>
      <c r="H2381" s="256" t="s">
        <v>2733</v>
      </c>
      <c r="I2381" s="256" t="s">
        <v>8918</v>
      </c>
    </row>
    <row r="2382" spans="1:9">
      <c r="A2382" s="256" t="s">
        <v>11731</v>
      </c>
      <c r="B2382" s="256" t="s">
        <v>11732</v>
      </c>
      <c r="C2382" s="256" t="s">
        <v>11733</v>
      </c>
      <c r="D2382" s="256" t="s">
        <v>11734</v>
      </c>
      <c r="E2382" s="433">
        <v>4014</v>
      </c>
      <c r="F2382" s="256" t="s">
        <v>11735</v>
      </c>
      <c r="G2382" s="256" t="s">
        <v>2761</v>
      </c>
      <c r="H2382" s="256" t="s">
        <v>2762</v>
      </c>
      <c r="I2382" s="256" t="s">
        <v>11736</v>
      </c>
    </row>
    <row r="2383" spans="1:9">
      <c r="A2383" s="256" t="s">
        <v>11737</v>
      </c>
      <c r="B2383" s="256" t="s">
        <v>11738</v>
      </c>
      <c r="C2383" s="256" t="s">
        <v>11739</v>
      </c>
      <c r="D2383" s="256" t="s">
        <v>5869</v>
      </c>
      <c r="E2383" s="433">
        <v>2401</v>
      </c>
      <c r="F2383" s="256" t="s">
        <v>5870</v>
      </c>
      <c r="G2383" s="256" t="s">
        <v>2824</v>
      </c>
      <c r="H2383" s="256" t="s">
        <v>2812</v>
      </c>
      <c r="I2383" s="256" t="s">
        <v>11740</v>
      </c>
    </row>
    <row r="2384" spans="1:9">
      <c r="A2384" s="256" t="s">
        <v>11741</v>
      </c>
      <c r="B2384" s="256" t="s">
        <v>11742</v>
      </c>
      <c r="C2384" s="256" t="s">
        <v>11743</v>
      </c>
      <c r="D2384" s="256" t="s">
        <v>709</v>
      </c>
      <c r="E2384" s="433">
        <v>90101</v>
      </c>
      <c r="F2384" s="256" t="s">
        <v>11744</v>
      </c>
      <c r="G2384" s="256" t="s">
        <v>2761</v>
      </c>
      <c r="H2384" s="256" t="s">
        <v>2762</v>
      </c>
      <c r="I2384" s="256" t="s">
        <v>7711</v>
      </c>
    </row>
    <row r="2385" spans="1:9">
      <c r="A2385" s="256" t="s">
        <v>11745</v>
      </c>
      <c r="B2385" s="256" t="s">
        <v>11742</v>
      </c>
      <c r="C2385" s="256" t="s">
        <v>11743</v>
      </c>
      <c r="D2385" s="256" t="s">
        <v>709</v>
      </c>
      <c r="E2385" s="433">
        <v>90101</v>
      </c>
      <c r="F2385" s="256" t="s">
        <v>11744</v>
      </c>
      <c r="G2385" s="256" t="s">
        <v>2761</v>
      </c>
      <c r="H2385" s="256" t="s">
        <v>2725</v>
      </c>
      <c r="I2385" s="256" t="s">
        <v>8930</v>
      </c>
    </row>
    <row r="2386" spans="1:9">
      <c r="A2386" s="256" t="s">
        <v>11746</v>
      </c>
      <c r="B2386" s="256" t="s">
        <v>11742</v>
      </c>
      <c r="C2386" s="256" t="s">
        <v>11743</v>
      </c>
      <c r="D2386" s="256" t="s">
        <v>709</v>
      </c>
      <c r="E2386" s="433">
        <v>90101</v>
      </c>
      <c r="F2386" s="256" t="s">
        <v>11744</v>
      </c>
      <c r="G2386" s="256" t="s">
        <v>2761</v>
      </c>
      <c r="H2386" s="256" t="s">
        <v>2994</v>
      </c>
      <c r="I2386" s="256" t="s">
        <v>8930</v>
      </c>
    </row>
    <row r="2387" spans="1:9">
      <c r="A2387" s="256" t="s">
        <v>11747</v>
      </c>
      <c r="B2387" s="256" t="s">
        <v>11748</v>
      </c>
      <c r="C2387" s="256" t="s">
        <v>11749</v>
      </c>
      <c r="D2387" s="256" t="s">
        <v>5121</v>
      </c>
      <c r="E2387" s="433">
        <v>3101</v>
      </c>
      <c r="F2387" s="256" t="s">
        <v>11750</v>
      </c>
      <c r="G2387" s="256" t="s">
        <v>2732</v>
      </c>
      <c r="H2387" s="256" t="s">
        <v>3196</v>
      </c>
      <c r="I2387" s="256" t="s">
        <v>11751</v>
      </c>
    </row>
    <row r="2388" spans="1:9">
      <c r="A2388" s="256" t="s">
        <v>11752</v>
      </c>
      <c r="B2388" s="256" t="s">
        <v>11748</v>
      </c>
      <c r="C2388" s="256" t="s">
        <v>11749</v>
      </c>
      <c r="D2388" s="256" t="s">
        <v>5121</v>
      </c>
      <c r="E2388" s="433">
        <v>3101</v>
      </c>
      <c r="F2388" s="256" t="s">
        <v>11750</v>
      </c>
      <c r="G2388" s="256" t="s">
        <v>2732</v>
      </c>
      <c r="H2388" s="256" t="s">
        <v>2733</v>
      </c>
      <c r="I2388" s="256" t="s">
        <v>11753</v>
      </c>
    </row>
    <row r="2389" spans="1:9">
      <c r="A2389" s="256" t="s">
        <v>11754</v>
      </c>
      <c r="B2389" s="256" t="s">
        <v>11755</v>
      </c>
      <c r="C2389" s="256" t="s">
        <v>11756</v>
      </c>
      <c r="D2389" s="256" t="s">
        <v>11757</v>
      </c>
      <c r="E2389" s="433">
        <v>4943</v>
      </c>
      <c r="F2389" s="256" t="s">
        <v>11758</v>
      </c>
      <c r="G2389" s="256" t="s">
        <v>2724</v>
      </c>
      <c r="H2389" s="256" t="s">
        <v>2762</v>
      </c>
      <c r="I2389" s="256" t="s">
        <v>11759</v>
      </c>
    </row>
    <row r="2390" spans="1:9">
      <c r="A2390" s="256" t="s">
        <v>11754</v>
      </c>
      <c r="B2390" s="256" t="s">
        <v>11755</v>
      </c>
      <c r="C2390" s="256" t="s">
        <v>11756</v>
      </c>
      <c r="D2390" s="256" t="s">
        <v>11757</v>
      </c>
      <c r="E2390" s="433">
        <v>4943</v>
      </c>
      <c r="F2390" s="256" t="s">
        <v>11758</v>
      </c>
      <c r="G2390" s="256" t="s">
        <v>2761</v>
      </c>
      <c r="H2390" s="256" t="s">
        <v>2762</v>
      </c>
      <c r="I2390" s="256" t="s">
        <v>11760</v>
      </c>
    </row>
    <row r="2391" spans="1:9">
      <c r="A2391" s="256" t="s">
        <v>11761</v>
      </c>
      <c r="B2391" s="256" t="s">
        <v>11762</v>
      </c>
      <c r="C2391" s="256" t="s">
        <v>11763</v>
      </c>
      <c r="D2391" s="256" t="s">
        <v>574</v>
      </c>
      <c r="E2391" s="433">
        <v>99001</v>
      </c>
      <c r="F2391" s="256" t="s">
        <v>11764</v>
      </c>
      <c r="G2391" s="256" t="s">
        <v>2732</v>
      </c>
      <c r="H2391" s="256" t="s">
        <v>2733</v>
      </c>
      <c r="I2391" s="256" t="s">
        <v>5207</v>
      </c>
    </row>
    <row r="2392" spans="1:9">
      <c r="A2392" s="256" t="s">
        <v>11765</v>
      </c>
      <c r="B2392" s="256" t="s">
        <v>11766</v>
      </c>
      <c r="C2392" s="256" t="s">
        <v>11767</v>
      </c>
      <c r="D2392" s="256" t="s">
        <v>5121</v>
      </c>
      <c r="E2392" s="433">
        <v>3101</v>
      </c>
      <c r="F2392" s="256" t="s">
        <v>11768</v>
      </c>
      <c r="G2392" s="256" t="s">
        <v>2732</v>
      </c>
      <c r="H2392" s="256" t="s">
        <v>2733</v>
      </c>
      <c r="I2392" s="256" t="s">
        <v>11769</v>
      </c>
    </row>
    <row r="2393" spans="1:9">
      <c r="A2393" s="256" t="s">
        <v>11770</v>
      </c>
      <c r="B2393" s="256" t="s">
        <v>11771</v>
      </c>
      <c r="C2393" s="256" t="s">
        <v>11772</v>
      </c>
      <c r="D2393" s="256" t="s">
        <v>100</v>
      </c>
      <c r="E2393" s="433">
        <v>3601</v>
      </c>
      <c r="F2393" s="256" t="s">
        <v>4215</v>
      </c>
      <c r="G2393" s="256" t="s">
        <v>2732</v>
      </c>
      <c r="H2393" s="256" t="s">
        <v>2733</v>
      </c>
      <c r="I2393" s="256" t="s">
        <v>3119</v>
      </c>
    </row>
    <row r="2394" spans="1:9">
      <c r="A2394" s="256" t="s">
        <v>11773</v>
      </c>
      <c r="B2394" s="256" t="s">
        <v>11774</v>
      </c>
      <c r="C2394" s="256" t="s">
        <v>11775</v>
      </c>
      <c r="D2394" s="256" t="s">
        <v>901</v>
      </c>
      <c r="E2394" s="433">
        <v>3861</v>
      </c>
      <c r="F2394" s="256" t="s">
        <v>11776</v>
      </c>
      <c r="G2394" s="256" t="s">
        <v>2732</v>
      </c>
      <c r="H2394" s="256" t="s">
        <v>2733</v>
      </c>
      <c r="I2394" s="256" t="s">
        <v>4262</v>
      </c>
    </row>
    <row r="2395" spans="1:9">
      <c r="A2395" s="256" t="s">
        <v>11777</v>
      </c>
      <c r="B2395" s="256" t="s">
        <v>11778</v>
      </c>
      <c r="C2395" s="256" t="s">
        <v>11779</v>
      </c>
      <c r="D2395" s="256" t="s">
        <v>5453</v>
      </c>
      <c r="E2395" s="433">
        <v>2951</v>
      </c>
      <c r="F2395" s="256" t="s">
        <v>11780</v>
      </c>
      <c r="G2395" s="256" t="s">
        <v>2936</v>
      </c>
      <c r="H2395" s="256" t="s">
        <v>2937</v>
      </c>
      <c r="I2395" s="256" t="s">
        <v>11781</v>
      </c>
    </row>
    <row r="2396" spans="1:9">
      <c r="A2396" s="256" t="s">
        <v>11782</v>
      </c>
      <c r="B2396" s="256" t="s">
        <v>11783</v>
      </c>
      <c r="C2396" s="256" t="s">
        <v>11784</v>
      </c>
      <c r="D2396" s="256" t="s">
        <v>11785</v>
      </c>
      <c r="E2396" s="433">
        <v>4011</v>
      </c>
      <c r="F2396" s="256" t="s">
        <v>11786</v>
      </c>
      <c r="G2396" s="256" t="s">
        <v>2732</v>
      </c>
      <c r="H2396" s="256" t="s">
        <v>2733</v>
      </c>
      <c r="I2396" s="256" t="s">
        <v>11787</v>
      </c>
    </row>
    <row r="2397" spans="1:9">
      <c r="A2397" s="256" t="s">
        <v>11788</v>
      </c>
      <c r="B2397" s="256" t="s">
        <v>11789</v>
      </c>
      <c r="C2397" s="256" t="s">
        <v>11790</v>
      </c>
      <c r="D2397" s="256" t="s">
        <v>11791</v>
      </c>
      <c r="E2397" s="433">
        <v>91641</v>
      </c>
      <c r="F2397" s="256" t="s">
        <v>11792</v>
      </c>
      <c r="G2397" s="256" t="s">
        <v>2761</v>
      </c>
      <c r="H2397" s="256" t="s">
        <v>2762</v>
      </c>
      <c r="I2397" s="256" t="s">
        <v>11793</v>
      </c>
    </row>
    <row r="2398" spans="1:9">
      <c r="A2398" s="256" t="s">
        <v>11794</v>
      </c>
      <c r="B2398" s="256" t="s">
        <v>11795</v>
      </c>
      <c r="C2398" s="256" t="s">
        <v>11796</v>
      </c>
      <c r="D2398" s="256" t="s">
        <v>6749</v>
      </c>
      <c r="E2398" s="433">
        <v>4011</v>
      </c>
      <c r="F2398" s="256" t="s">
        <v>11797</v>
      </c>
      <c r="G2398" s="256" t="s">
        <v>2724</v>
      </c>
      <c r="H2398" s="256" t="s">
        <v>2835</v>
      </c>
      <c r="I2398" s="256" t="s">
        <v>11798</v>
      </c>
    </row>
    <row r="2399" spans="1:9">
      <c r="A2399" s="256" t="s">
        <v>11799</v>
      </c>
      <c r="B2399" s="256" t="s">
        <v>11800</v>
      </c>
      <c r="C2399" s="256" t="s">
        <v>11801</v>
      </c>
      <c r="D2399" s="256" t="s">
        <v>4194</v>
      </c>
      <c r="E2399" s="433">
        <v>92521</v>
      </c>
      <c r="F2399" s="256" t="s">
        <v>11802</v>
      </c>
      <c r="G2399" s="256" t="s">
        <v>2761</v>
      </c>
      <c r="H2399" s="256" t="s">
        <v>2762</v>
      </c>
      <c r="I2399" s="256" t="s">
        <v>11803</v>
      </c>
    </row>
    <row r="2400" spans="1:9">
      <c r="A2400" s="256" t="s">
        <v>11804</v>
      </c>
      <c r="C2400" s="256" t="s">
        <v>11805</v>
      </c>
      <c r="D2400" s="256" t="s">
        <v>6310</v>
      </c>
      <c r="E2400" s="433">
        <v>96901</v>
      </c>
      <c r="F2400" s="256" t="s">
        <v>11806</v>
      </c>
      <c r="G2400" s="256" t="s">
        <v>2732</v>
      </c>
      <c r="H2400" s="256" t="s">
        <v>2733</v>
      </c>
      <c r="I2400" s="256" t="s">
        <v>3329</v>
      </c>
    </row>
    <row r="2401" spans="1:9">
      <c r="A2401" s="256" t="s">
        <v>11807</v>
      </c>
      <c r="B2401" s="256" t="s">
        <v>11808</v>
      </c>
      <c r="C2401" s="256" t="s">
        <v>11809</v>
      </c>
      <c r="D2401" s="256" t="s">
        <v>91</v>
      </c>
      <c r="E2401" s="433">
        <v>82101</v>
      </c>
      <c r="F2401" s="256" t="s">
        <v>11810</v>
      </c>
      <c r="G2401" s="256" t="s">
        <v>2761</v>
      </c>
      <c r="H2401" s="256" t="s">
        <v>2762</v>
      </c>
      <c r="I2401" s="256" t="s">
        <v>4037</v>
      </c>
    </row>
    <row r="2402" spans="1:9">
      <c r="A2402" s="256" t="s">
        <v>11807</v>
      </c>
      <c r="B2402" s="256" t="s">
        <v>11808</v>
      </c>
      <c r="C2402" s="256" t="s">
        <v>11809</v>
      </c>
      <c r="D2402" s="256" t="s">
        <v>91</v>
      </c>
      <c r="E2402" s="433">
        <v>82101</v>
      </c>
      <c r="F2402" s="256" t="s">
        <v>11810</v>
      </c>
      <c r="G2402" s="256" t="s">
        <v>2724</v>
      </c>
      <c r="H2402" s="256" t="s">
        <v>2762</v>
      </c>
      <c r="I2402" s="256" t="s">
        <v>11811</v>
      </c>
    </row>
    <row r="2403" spans="1:9">
      <c r="A2403" s="256" t="s">
        <v>11812</v>
      </c>
      <c r="C2403" s="256" t="s">
        <v>11813</v>
      </c>
      <c r="D2403" s="256" t="s">
        <v>579</v>
      </c>
      <c r="E2403" s="433">
        <v>91101</v>
      </c>
      <c r="F2403" s="256" t="s">
        <v>11814</v>
      </c>
      <c r="G2403" s="256" t="s">
        <v>2732</v>
      </c>
      <c r="H2403" s="256" t="s">
        <v>2733</v>
      </c>
      <c r="I2403" s="256" t="s">
        <v>11815</v>
      </c>
    </row>
    <row r="2404" spans="1:9">
      <c r="A2404" s="256" t="s">
        <v>11816</v>
      </c>
      <c r="B2404" s="256" t="s">
        <v>11817</v>
      </c>
      <c r="C2404" s="256" t="s">
        <v>11818</v>
      </c>
      <c r="D2404" s="256" t="s">
        <v>91</v>
      </c>
      <c r="E2404" s="433">
        <v>82107</v>
      </c>
      <c r="F2404" s="256" t="s">
        <v>11819</v>
      </c>
      <c r="G2404" s="256" t="s">
        <v>2724</v>
      </c>
      <c r="H2404" s="256" t="s">
        <v>2762</v>
      </c>
      <c r="I2404" s="256" t="s">
        <v>11820</v>
      </c>
    </row>
    <row r="2405" spans="1:9">
      <c r="A2405" s="256" t="s">
        <v>11821</v>
      </c>
      <c r="B2405" s="256" t="s">
        <v>11822</v>
      </c>
      <c r="C2405" s="256" t="s">
        <v>11823</v>
      </c>
      <c r="D2405" s="256" t="s">
        <v>579</v>
      </c>
      <c r="E2405" s="433">
        <v>91105</v>
      </c>
      <c r="F2405" s="256" t="s">
        <v>11824</v>
      </c>
      <c r="G2405" s="256" t="s">
        <v>2936</v>
      </c>
      <c r="H2405" s="256" t="s">
        <v>2937</v>
      </c>
      <c r="I2405" s="256" t="s">
        <v>5065</v>
      </c>
    </row>
    <row r="2406" spans="1:9">
      <c r="A2406" s="256" t="s">
        <v>11825</v>
      </c>
      <c r="B2406" s="256" t="s">
        <v>11826</v>
      </c>
      <c r="C2406" s="256" t="s">
        <v>11827</v>
      </c>
      <c r="D2406" s="256" t="s">
        <v>91</v>
      </c>
      <c r="E2406" s="433">
        <v>82108</v>
      </c>
      <c r="F2406" s="256" t="s">
        <v>11828</v>
      </c>
      <c r="G2406" s="256" t="s">
        <v>2724</v>
      </c>
      <c r="H2406" s="256" t="s">
        <v>2812</v>
      </c>
      <c r="I2406" s="256" t="s">
        <v>11829</v>
      </c>
    </row>
    <row r="2407" spans="1:9">
      <c r="A2407" s="256" t="s">
        <v>11830</v>
      </c>
      <c r="B2407" s="256" t="s">
        <v>11831</v>
      </c>
      <c r="C2407" s="256" t="s">
        <v>11832</v>
      </c>
      <c r="D2407" s="256" t="s">
        <v>9599</v>
      </c>
      <c r="E2407" s="433">
        <v>95212</v>
      </c>
      <c r="F2407" s="256" t="s">
        <v>11833</v>
      </c>
      <c r="G2407" s="256" t="s">
        <v>2824</v>
      </c>
      <c r="H2407" s="256" t="s">
        <v>2725</v>
      </c>
      <c r="I2407" s="256" t="s">
        <v>3097</v>
      </c>
    </row>
    <row r="2408" spans="1:9">
      <c r="A2408" s="256" t="s">
        <v>11834</v>
      </c>
      <c r="B2408" s="256" t="s">
        <v>11835</v>
      </c>
      <c r="C2408" s="256" t="s">
        <v>11836</v>
      </c>
      <c r="D2408" s="256" t="s">
        <v>91</v>
      </c>
      <c r="E2408" s="433">
        <v>83104</v>
      </c>
      <c r="F2408" s="256" t="s">
        <v>3859</v>
      </c>
      <c r="G2408" s="256" t="s">
        <v>2732</v>
      </c>
      <c r="H2408" s="256" t="s">
        <v>2733</v>
      </c>
      <c r="I2408" s="256" t="s">
        <v>6532</v>
      </c>
    </row>
    <row r="2409" spans="1:9">
      <c r="A2409" s="256" t="s">
        <v>11837</v>
      </c>
      <c r="B2409" s="256" t="s">
        <v>11838</v>
      </c>
      <c r="C2409" s="256" t="s">
        <v>11839</v>
      </c>
      <c r="D2409" s="256" t="s">
        <v>571</v>
      </c>
      <c r="E2409" s="433">
        <v>90501</v>
      </c>
      <c r="F2409" s="256" t="s">
        <v>6755</v>
      </c>
      <c r="G2409" s="256" t="s">
        <v>2732</v>
      </c>
      <c r="H2409" s="256" t="s">
        <v>2733</v>
      </c>
      <c r="I2409" s="256" t="s">
        <v>6756</v>
      </c>
    </row>
    <row r="2410" spans="1:9">
      <c r="A2410" s="256" t="s">
        <v>11840</v>
      </c>
      <c r="B2410" s="256" t="s">
        <v>11841</v>
      </c>
      <c r="C2410" s="256" t="s">
        <v>11842</v>
      </c>
      <c r="D2410" s="256" t="s">
        <v>91</v>
      </c>
      <c r="E2410" s="433">
        <v>83151</v>
      </c>
      <c r="F2410" s="256" t="s">
        <v>3142</v>
      </c>
      <c r="G2410" s="256" t="s">
        <v>2732</v>
      </c>
      <c r="H2410" s="256" t="s">
        <v>2733</v>
      </c>
      <c r="I2410" s="256" t="s">
        <v>8649</v>
      </c>
    </row>
    <row r="2411" spans="1:9">
      <c r="A2411" s="256" t="s">
        <v>11843</v>
      </c>
      <c r="B2411" s="256" t="s">
        <v>11844</v>
      </c>
      <c r="C2411" s="256" t="s">
        <v>11845</v>
      </c>
      <c r="D2411" s="256" t="s">
        <v>91</v>
      </c>
      <c r="E2411" s="433">
        <v>82104</v>
      </c>
      <c r="F2411" s="256" t="s">
        <v>11846</v>
      </c>
      <c r="G2411" s="256" t="s">
        <v>2732</v>
      </c>
      <c r="H2411" s="256" t="s">
        <v>2733</v>
      </c>
      <c r="I2411" s="256" t="s">
        <v>11847</v>
      </c>
    </row>
    <row r="2412" spans="1:9">
      <c r="A2412" s="256" t="s">
        <v>11848</v>
      </c>
      <c r="B2412" s="256" t="s">
        <v>11849</v>
      </c>
      <c r="C2412" s="256" t="s">
        <v>11850</v>
      </c>
      <c r="D2412" s="256" t="s">
        <v>2862</v>
      </c>
      <c r="E2412" s="433">
        <v>83101</v>
      </c>
      <c r="F2412" s="256" t="s">
        <v>11851</v>
      </c>
      <c r="G2412" s="256" t="s">
        <v>2732</v>
      </c>
      <c r="H2412" s="256" t="s">
        <v>2733</v>
      </c>
      <c r="I2412" s="256" t="s">
        <v>11852</v>
      </c>
    </row>
    <row r="2413" spans="1:9">
      <c r="A2413" s="256" t="s">
        <v>11853</v>
      </c>
      <c r="C2413" s="256" t="s">
        <v>11854</v>
      </c>
      <c r="D2413" s="256" t="s">
        <v>5338</v>
      </c>
      <c r="E2413" s="433">
        <v>14000</v>
      </c>
      <c r="F2413" s="256" t="s">
        <v>11855</v>
      </c>
      <c r="G2413" s="256" t="s">
        <v>2732</v>
      </c>
      <c r="H2413" s="256" t="s">
        <v>2733</v>
      </c>
      <c r="I2413" s="256" t="s">
        <v>11856</v>
      </c>
    </row>
    <row r="2414" spans="1:9">
      <c r="A2414" s="256" t="s">
        <v>11857</v>
      </c>
      <c r="B2414" s="256" t="s">
        <v>11858</v>
      </c>
      <c r="C2414" s="256" t="s">
        <v>11859</v>
      </c>
      <c r="D2414" s="256" t="s">
        <v>2982</v>
      </c>
      <c r="E2414" s="433">
        <v>81103</v>
      </c>
      <c r="F2414" s="256" t="s">
        <v>11860</v>
      </c>
      <c r="G2414" s="256" t="s">
        <v>2824</v>
      </c>
      <c r="H2414" s="256" t="s">
        <v>2725</v>
      </c>
      <c r="I2414" s="256" t="s">
        <v>10327</v>
      </c>
    </row>
    <row r="2415" spans="1:9">
      <c r="A2415" s="256" t="s">
        <v>11861</v>
      </c>
      <c r="B2415" s="256" t="s">
        <v>11862</v>
      </c>
      <c r="C2415" s="256" t="s">
        <v>11863</v>
      </c>
      <c r="D2415" s="256" t="s">
        <v>97</v>
      </c>
      <c r="E2415" s="433">
        <v>4001</v>
      </c>
      <c r="F2415" s="256" t="s">
        <v>11864</v>
      </c>
      <c r="G2415" s="256" t="s">
        <v>2732</v>
      </c>
      <c r="H2415" s="256" t="s">
        <v>2733</v>
      </c>
      <c r="I2415" s="256" t="s">
        <v>8354</v>
      </c>
    </row>
    <row r="2416" spans="1:9">
      <c r="A2416" s="256" t="s">
        <v>11865</v>
      </c>
      <c r="B2416" s="256" t="s">
        <v>11866</v>
      </c>
      <c r="C2416" s="256" t="s">
        <v>11867</v>
      </c>
      <c r="D2416" s="256" t="s">
        <v>2888</v>
      </c>
      <c r="E2416" s="433">
        <v>2001</v>
      </c>
      <c r="F2416" s="256" t="s">
        <v>11868</v>
      </c>
      <c r="G2416" s="256" t="s">
        <v>2936</v>
      </c>
      <c r="H2416" s="256" t="s">
        <v>2937</v>
      </c>
      <c r="I2416" s="256" t="s">
        <v>8502</v>
      </c>
    </row>
    <row r="2417" spans="1:9">
      <c r="A2417" s="256" t="s">
        <v>11869</v>
      </c>
      <c r="B2417" s="256" t="s">
        <v>11870</v>
      </c>
      <c r="C2417" s="256" t="s">
        <v>11871</v>
      </c>
      <c r="D2417" s="256" t="s">
        <v>91</v>
      </c>
      <c r="E2417" s="433">
        <v>82101</v>
      </c>
      <c r="F2417" s="256" t="s">
        <v>11872</v>
      </c>
      <c r="G2417" s="256" t="s">
        <v>2724</v>
      </c>
      <c r="H2417" s="256" t="s">
        <v>2762</v>
      </c>
      <c r="I2417" s="256" t="s">
        <v>3013</v>
      </c>
    </row>
    <row r="2418" spans="1:9">
      <c r="A2418" s="256" t="s">
        <v>11873</v>
      </c>
      <c r="B2418" s="256" t="s">
        <v>11874</v>
      </c>
      <c r="C2418" s="256" t="s">
        <v>11875</v>
      </c>
      <c r="D2418" s="256" t="s">
        <v>91</v>
      </c>
      <c r="E2418" s="433">
        <v>82107</v>
      </c>
      <c r="F2418" s="256" t="s">
        <v>11876</v>
      </c>
      <c r="G2418" s="256" t="s">
        <v>2732</v>
      </c>
      <c r="H2418" s="256" t="s">
        <v>2733</v>
      </c>
      <c r="I2418" s="256" t="s">
        <v>11877</v>
      </c>
    </row>
    <row r="2419" spans="1:9">
      <c r="A2419" s="256" t="s">
        <v>11878</v>
      </c>
      <c r="B2419" s="256" t="s">
        <v>11879</v>
      </c>
      <c r="C2419" s="256" t="s">
        <v>11880</v>
      </c>
      <c r="D2419" s="256" t="s">
        <v>11881</v>
      </c>
      <c r="E2419" s="433">
        <v>1305</v>
      </c>
      <c r="F2419" s="256" t="s">
        <v>11882</v>
      </c>
      <c r="G2419" s="256" t="s">
        <v>2794</v>
      </c>
      <c r="H2419" s="256" t="s">
        <v>2725</v>
      </c>
      <c r="I2419" s="256" t="s">
        <v>11883</v>
      </c>
    </row>
    <row r="2420" spans="1:9">
      <c r="A2420" s="256" t="s">
        <v>11884</v>
      </c>
      <c r="B2420" s="256" t="s">
        <v>11885</v>
      </c>
      <c r="C2420" s="256" t="s">
        <v>11886</v>
      </c>
      <c r="D2420" s="256" t="s">
        <v>2754</v>
      </c>
      <c r="E2420" s="433">
        <v>2601</v>
      </c>
      <c r="F2420" s="256" t="s">
        <v>11887</v>
      </c>
      <c r="G2420" s="256" t="s">
        <v>2761</v>
      </c>
      <c r="H2420" s="256" t="s">
        <v>2762</v>
      </c>
      <c r="I2420" s="256" t="s">
        <v>11888</v>
      </c>
    </row>
    <row r="2421" spans="1:9">
      <c r="A2421" s="256" t="s">
        <v>11889</v>
      </c>
      <c r="B2421" s="256" t="s">
        <v>11890</v>
      </c>
      <c r="C2421" s="256" t="s">
        <v>11891</v>
      </c>
      <c r="D2421" s="256" t="s">
        <v>508</v>
      </c>
      <c r="E2421" s="433">
        <v>94501</v>
      </c>
      <c r="F2421" s="256" t="s">
        <v>11892</v>
      </c>
      <c r="G2421" s="256" t="s">
        <v>2794</v>
      </c>
      <c r="H2421" s="256" t="s">
        <v>2725</v>
      </c>
      <c r="I2421" s="256" t="s">
        <v>11893</v>
      </c>
    </row>
    <row r="2422" spans="1:9">
      <c r="A2422" s="256" t="s">
        <v>11894</v>
      </c>
      <c r="B2422" s="256" t="s">
        <v>11895</v>
      </c>
      <c r="C2422" s="256" t="s">
        <v>11896</v>
      </c>
      <c r="D2422" s="256" t="s">
        <v>8644</v>
      </c>
      <c r="E2422" s="433">
        <v>2947</v>
      </c>
      <c r="F2422" s="256" t="s">
        <v>11897</v>
      </c>
      <c r="G2422" s="256" t="s">
        <v>2732</v>
      </c>
      <c r="H2422" s="256" t="s">
        <v>2733</v>
      </c>
      <c r="I2422" s="256" t="s">
        <v>3996</v>
      </c>
    </row>
    <row r="2423" spans="1:9">
      <c r="A2423" s="256" t="s">
        <v>11898</v>
      </c>
      <c r="B2423" s="256" t="s">
        <v>11899</v>
      </c>
      <c r="C2423" s="256" t="s">
        <v>11900</v>
      </c>
      <c r="D2423" s="256" t="s">
        <v>3400</v>
      </c>
      <c r="E2423" s="433">
        <v>1701</v>
      </c>
      <c r="F2423" s="256" t="s">
        <v>11901</v>
      </c>
      <c r="G2423" s="256" t="s">
        <v>2732</v>
      </c>
      <c r="H2423" s="256" t="s">
        <v>2733</v>
      </c>
      <c r="I2423" s="256" t="s">
        <v>2813</v>
      </c>
    </row>
    <row r="2424" spans="1:9">
      <c r="A2424" s="256" t="s">
        <v>11902</v>
      </c>
      <c r="B2424" s="256" t="s">
        <v>11899</v>
      </c>
      <c r="C2424" s="256" t="s">
        <v>11900</v>
      </c>
      <c r="D2424" s="256" t="s">
        <v>3400</v>
      </c>
      <c r="E2424" s="433">
        <v>1701</v>
      </c>
      <c r="F2424" s="256" t="s">
        <v>11901</v>
      </c>
      <c r="G2424" s="256" t="s">
        <v>2732</v>
      </c>
      <c r="H2424" s="256" t="s">
        <v>3196</v>
      </c>
      <c r="I2424" s="256" t="s">
        <v>5479</v>
      </c>
    </row>
    <row r="2425" spans="1:9">
      <c r="A2425" s="256" t="s">
        <v>11903</v>
      </c>
      <c r="B2425" s="256" t="s">
        <v>11904</v>
      </c>
      <c r="C2425" s="256" t="s">
        <v>11905</v>
      </c>
      <c r="D2425" s="256" t="s">
        <v>95</v>
      </c>
      <c r="E2425" s="433">
        <v>92101</v>
      </c>
      <c r="F2425" s="256" t="s">
        <v>11906</v>
      </c>
      <c r="G2425" s="256" t="s">
        <v>2732</v>
      </c>
      <c r="H2425" s="256" t="s">
        <v>2733</v>
      </c>
      <c r="I2425" s="256" t="s">
        <v>8720</v>
      </c>
    </row>
    <row r="2426" spans="1:9">
      <c r="A2426" s="256" t="s">
        <v>11907</v>
      </c>
      <c r="B2426" s="256" t="s">
        <v>11908</v>
      </c>
      <c r="C2426" s="256" t="s">
        <v>11909</v>
      </c>
      <c r="D2426" s="256" t="s">
        <v>91</v>
      </c>
      <c r="E2426" s="433">
        <v>85101</v>
      </c>
      <c r="F2426" s="256" t="s">
        <v>11910</v>
      </c>
      <c r="G2426" s="256" t="s">
        <v>2732</v>
      </c>
      <c r="H2426" s="256" t="s">
        <v>2733</v>
      </c>
      <c r="I2426" s="256" t="s">
        <v>11911</v>
      </c>
    </row>
    <row r="2427" spans="1:9">
      <c r="A2427" s="256" t="s">
        <v>11912</v>
      </c>
      <c r="C2427" s="256" t="s">
        <v>11913</v>
      </c>
      <c r="D2427" s="256" t="s">
        <v>11914</v>
      </c>
      <c r="E2427" s="433">
        <v>84106</v>
      </c>
      <c r="F2427" s="256" t="s">
        <v>11915</v>
      </c>
      <c r="G2427" s="256" t="s">
        <v>2732</v>
      </c>
      <c r="H2427" s="256" t="s">
        <v>2733</v>
      </c>
      <c r="I2427" s="256" t="s">
        <v>3663</v>
      </c>
    </row>
    <row r="2428" spans="1:9">
      <c r="A2428" s="256" t="s">
        <v>11916</v>
      </c>
      <c r="B2428" s="256" t="s">
        <v>11917</v>
      </c>
      <c r="C2428" s="256" t="s">
        <v>11918</v>
      </c>
      <c r="D2428" s="256" t="s">
        <v>2982</v>
      </c>
      <c r="E2428" s="433">
        <v>81108</v>
      </c>
      <c r="F2428" s="256" t="s">
        <v>11919</v>
      </c>
      <c r="G2428" s="256" t="s">
        <v>2732</v>
      </c>
      <c r="H2428" s="256" t="s">
        <v>2733</v>
      </c>
      <c r="I2428" s="256" t="s">
        <v>3578</v>
      </c>
    </row>
    <row r="2429" spans="1:9">
      <c r="A2429" s="256" t="s">
        <v>11920</v>
      </c>
      <c r="C2429" s="256" t="s">
        <v>11921</v>
      </c>
      <c r="D2429" s="256" t="s">
        <v>11922</v>
      </c>
      <c r="E2429" s="433">
        <v>12800</v>
      </c>
      <c r="F2429" s="256" t="s">
        <v>11923</v>
      </c>
      <c r="G2429" s="256" t="s">
        <v>2936</v>
      </c>
      <c r="H2429" s="256" t="s">
        <v>2937</v>
      </c>
      <c r="I2429" s="256" t="s">
        <v>11924</v>
      </c>
    </row>
    <row r="2430" spans="1:9">
      <c r="A2430" s="256" t="s">
        <v>11925</v>
      </c>
      <c r="B2430" s="256" t="s">
        <v>11926</v>
      </c>
      <c r="C2430" s="256" t="s">
        <v>11927</v>
      </c>
      <c r="D2430" s="256" t="s">
        <v>1178</v>
      </c>
      <c r="E2430" s="433">
        <v>2201</v>
      </c>
      <c r="F2430" s="256" t="s">
        <v>11928</v>
      </c>
      <c r="G2430" s="256" t="s">
        <v>2732</v>
      </c>
      <c r="H2430" s="256" t="s">
        <v>2733</v>
      </c>
      <c r="I2430" s="256" t="s">
        <v>10392</v>
      </c>
    </row>
    <row r="2431" spans="1:9">
      <c r="A2431" s="256" t="s">
        <v>11929</v>
      </c>
      <c r="B2431" s="256" t="s">
        <v>11930</v>
      </c>
      <c r="C2431" s="256" t="s">
        <v>11931</v>
      </c>
      <c r="D2431" s="256" t="s">
        <v>1258</v>
      </c>
      <c r="E2431" s="433">
        <v>92701</v>
      </c>
      <c r="F2431" s="256" t="s">
        <v>11932</v>
      </c>
      <c r="G2431" s="256" t="s">
        <v>2732</v>
      </c>
      <c r="H2431" s="256" t="s">
        <v>2733</v>
      </c>
      <c r="I2431" s="256" t="s">
        <v>11933</v>
      </c>
    </row>
    <row r="2432" spans="1:9">
      <c r="A2432" s="256" t="s">
        <v>11934</v>
      </c>
      <c r="B2432" s="256" t="s">
        <v>11935</v>
      </c>
      <c r="C2432" s="256" t="s">
        <v>11936</v>
      </c>
      <c r="D2432" s="256" t="s">
        <v>91</v>
      </c>
      <c r="E2432" s="433">
        <v>83151</v>
      </c>
      <c r="F2432" s="256" t="s">
        <v>2977</v>
      </c>
      <c r="G2432" s="256" t="s">
        <v>2732</v>
      </c>
      <c r="H2432" s="256" t="s">
        <v>2733</v>
      </c>
      <c r="I2432" s="256" t="s">
        <v>4020</v>
      </c>
    </row>
    <row r="2433" spans="1:9">
      <c r="A2433" s="256" t="s">
        <v>11937</v>
      </c>
      <c r="B2433" s="256" t="s">
        <v>11938</v>
      </c>
      <c r="C2433" s="256" t="s">
        <v>11939</v>
      </c>
      <c r="D2433" s="256" t="s">
        <v>5199</v>
      </c>
      <c r="E2433" s="433">
        <v>83151</v>
      </c>
      <c r="F2433" s="256" t="s">
        <v>11940</v>
      </c>
      <c r="G2433" s="256" t="s">
        <v>2732</v>
      </c>
      <c r="H2433" s="256" t="s">
        <v>2733</v>
      </c>
      <c r="I2433" s="256" t="s">
        <v>3573</v>
      </c>
    </row>
    <row r="2434" spans="1:9">
      <c r="A2434" s="256" t="s">
        <v>11941</v>
      </c>
      <c r="B2434" s="256" t="s">
        <v>11942</v>
      </c>
      <c r="C2434" s="256" t="s">
        <v>11943</v>
      </c>
      <c r="D2434" s="256" t="s">
        <v>98</v>
      </c>
      <c r="E2434" s="433">
        <v>8005</v>
      </c>
      <c r="F2434" s="256" t="s">
        <v>11944</v>
      </c>
      <c r="G2434" s="256" t="s">
        <v>2761</v>
      </c>
      <c r="H2434" s="256" t="s">
        <v>2762</v>
      </c>
      <c r="I2434" s="256" t="s">
        <v>11820</v>
      </c>
    </row>
    <row r="2435" spans="1:9">
      <c r="A2435" s="256" t="s">
        <v>11945</v>
      </c>
      <c r="B2435" s="256" t="s">
        <v>11946</v>
      </c>
      <c r="C2435" s="256" t="s">
        <v>11947</v>
      </c>
      <c r="D2435" s="256" t="s">
        <v>2982</v>
      </c>
      <c r="E2435" s="433">
        <v>81006</v>
      </c>
      <c r="F2435" s="256" t="s">
        <v>11228</v>
      </c>
      <c r="G2435" s="256" t="s">
        <v>2724</v>
      </c>
      <c r="H2435" s="256" t="s">
        <v>2762</v>
      </c>
      <c r="I2435" s="256" t="s">
        <v>11948</v>
      </c>
    </row>
    <row r="2436" spans="1:9">
      <c r="A2436" s="256" t="s">
        <v>11949</v>
      </c>
      <c r="B2436" s="256" t="s">
        <v>11946</v>
      </c>
      <c r="C2436" s="256" t="s">
        <v>11947</v>
      </c>
      <c r="D2436" s="256" t="s">
        <v>2982</v>
      </c>
      <c r="E2436" s="433">
        <v>81006</v>
      </c>
      <c r="F2436" s="256" t="s">
        <v>11228</v>
      </c>
      <c r="G2436" s="256" t="s">
        <v>2824</v>
      </c>
      <c r="H2436" s="256" t="s">
        <v>2725</v>
      </c>
      <c r="I2436" s="256" t="s">
        <v>5538</v>
      </c>
    </row>
    <row r="2437" spans="1:9">
      <c r="A2437" s="256" t="s">
        <v>11950</v>
      </c>
      <c r="C2437" s="256" t="s">
        <v>11951</v>
      </c>
      <c r="D2437" s="256" t="s">
        <v>11952</v>
      </c>
      <c r="E2437" s="256" t="s">
        <v>11953</v>
      </c>
      <c r="F2437" s="256" t="s">
        <v>11954</v>
      </c>
      <c r="G2437" s="256" t="s">
        <v>2780</v>
      </c>
      <c r="H2437" s="256" t="s">
        <v>2847</v>
      </c>
      <c r="I2437" s="256" t="s">
        <v>11955</v>
      </c>
    </row>
    <row r="2438" spans="1:9">
      <c r="A2438" s="256" t="s">
        <v>11956</v>
      </c>
      <c r="C2438" s="256" t="s">
        <v>11957</v>
      </c>
      <c r="D2438" s="256" t="s">
        <v>11958</v>
      </c>
      <c r="E2438" s="433">
        <v>1204</v>
      </c>
      <c r="F2438" s="256" t="s">
        <v>11959</v>
      </c>
      <c r="G2438" s="256" t="s">
        <v>2780</v>
      </c>
      <c r="H2438" s="256" t="s">
        <v>2847</v>
      </c>
      <c r="I2438" s="256" t="s">
        <v>11960</v>
      </c>
    </row>
    <row r="2439" spans="1:9">
      <c r="A2439" s="256" t="s">
        <v>11961</v>
      </c>
      <c r="C2439" s="256" t="s">
        <v>11957</v>
      </c>
      <c r="D2439" s="256" t="s">
        <v>11958</v>
      </c>
      <c r="E2439" s="433">
        <v>1204</v>
      </c>
      <c r="F2439" s="256" t="s">
        <v>11959</v>
      </c>
      <c r="G2439" s="256" t="s">
        <v>2732</v>
      </c>
      <c r="H2439" s="256" t="s">
        <v>2733</v>
      </c>
      <c r="I2439" s="256" t="s">
        <v>11962</v>
      </c>
    </row>
    <row r="2440" spans="1:9">
      <c r="A2440" s="256" t="s">
        <v>11963</v>
      </c>
      <c r="B2440" s="256" t="s">
        <v>11964</v>
      </c>
      <c r="C2440" s="256" t="s">
        <v>11965</v>
      </c>
      <c r="D2440" s="256" t="s">
        <v>91</v>
      </c>
      <c r="E2440" s="433">
        <v>81106</v>
      </c>
      <c r="F2440" s="256" t="s">
        <v>11966</v>
      </c>
      <c r="G2440" s="256" t="s">
        <v>2780</v>
      </c>
      <c r="H2440" s="256" t="s">
        <v>2847</v>
      </c>
      <c r="I2440" s="256" t="s">
        <v>3633</v>
      </c>
    </row>
    <row r="2441" spans="1:9">
      <c r="A2441" s="256" t="s">
        <v>11967</v>
      </c>
      <c r="B2441" s="256" t="s">
        <v>11968</v>
      </c>
      <c r="C2441" s="256" t="s">
        <v>11969</v>
      </c>
      <c r="D2441" s="256" t="s">
        <v>91</v>
      </c>
      <c r="E2441" s="433">
        <v>82108</v>
      </c>
      <c r="F2441" s="256" t="s">
        <v>11970</v>
      </c>
      <c r="G2441" s="256" t="s">
        <v>2761</v>
      </c>
      <c r="H2441" s="256" t="s">
        <v>2762</v>
      </c>
      <c r="I2441" s="256" t="s">
        <v>11971</v>
      </c>
    </row>
    <row r="2442" spans="1:9">
      <c r="A2442" s="256" t="s">
        <v>11972</v>
      </c>
      <c r="B2442" s="256" t="s">
        <v>11973</v>
      </c>
      <c r="C2442" s="256" t="s">
        <v>11974</v>
      </c>
      <c r="D2442" s="256" t="s">
        <v>98</v>
      </c>
      <c r="E2442" s="433">
        <v>8001</v>
      </c>
      <c r="F2442" s="256" t="s">
        <v>11975</v>
      </c>
      <c r="G2442" s="256" t="s">
        <v>2936</v>
      </c>
      <c r="H2442" s="256" t="s">
        <v>2937</v>
      </c>
      <c r="I2442" s="256" t="s">
        <v>11976</v>
      </c>
    </row>
    <row r="2443" spans="1:9">
      <c r="A2443" s="256" t="s">
        <v>11977</v>
      </c>
      <c r="B2443" s="256" t="s">
        <v>11978</v>
      </c>
      <c r="C2443" s="256" t="s">
        <v>11979</v>
      </c>
      <c r="D2443" s="256" t="s">
        <v>4694</v>
      </c>
      <c r="E2443" s="433">
        <v>92041</v>
      </c>
      <c r="F2443" s="256" t="s">
        <v>6799</v>
      </c>
      <c r="G2443" s="256" t="s">
        <v>2824</v>
      </c>
      <c r="H2443" s="256" t="s">
        <v>2812</v>
      </c>
      <c r="I2443" s="256" t="s">
        <v>11980</v>
      </c>
    </row>
    <row r="2444" spans="1:9">
      <c r="A2444" s="256" t="s">
        <v>11981</v>
      </c>
      <c r="B2444" s="256" t="s">
        <v>11978</v>
      </c>
      <c r="C2444" s="256" t="s">
        <v>11979</v>
      </c>
      <c r="D2444" s="256" t="s">
        <v>4694</v>
      </c>
      <c r="E2444" s="433">
        <v>92041</v>
      </c>
      <c r="F2444" s="256" t="s">
        <v>6799</v>
      </c>
      <c r="G2444" s="256" t="s">
        <v>2824</v>
      </c>
      <c r="H2444" s="256" t="s">
        <v>2725</v>
      </c>
      <c r="I2444" s="256" t="s">
        <v>6595</v>
      </c>
    </row>
    <row r="2445" spans="1:9">
      <c r="A2445" s="256" t="s">
        <v>11982</v>
      </c>
      <c r="B2445" s="256" t="s">
        <v>11978</v>
      </c>
      <c r="C2445" s="256" t="s">
        <v>11979</v>
      </c>
      <c r="D2445" s="256" t="s">
        <v>4694</v>
      </c>
      <c r="E2445" s="433">
        <v>92041</v>
      </c>
      <c r="F2445" s="256" t="s">
        <v>6799</v>
      </c>
      <c r="G2445" s="256" t="s">
        <v>2824</v>
      </c>
      <c r="H2445" s="256" t="s">
        <v>2994</v>
      </c>
      <c r="I2445" s="256" t="s">
        <v>6604</v>
      </c>
    </row>
    <row r="2446" spans="1:9">
      <c r="A2446" s="256" t="s">
        <v>11983</v>
      </c>
      <c r="B2446" s="256" t="s">
        <v>11984</v>
      </c>
      <c r="C2446" s="256" t="s">
        <v>11985</v>
      </c>
      <c r="D2446" s="256" t="s">
        <v>5328</v>
      </c>
      <c r="E2446" s="433">
        <v>1</v>
      </c>
      <c r="F2446" s="256" t="s">
        <v>11986</v>
      </c>
      <c r="G2446" s="256" t="s">
        <v>2732</v>
      </c>
      <c r="H2446" s="256" t="s">
        <v>2733</v>
      </c>
      <c r="I2446" s="256" t="s">
        <v>11987</v>
      </c>
    </row>
    <row r="2447" spans="1:9">
      <c r="A2447" s="256" t="s">
        <v>11988</v>
      </c>
      <c r="B2447" s="256" t="s">
        <v>11989</v>
      </c>
      <c r="C2447" s="256" t="s">
        <v>11990</v>
      </c>
      <c r="D2447" s="256" t="s">
        <v>91</v>
      </c>
      <c r="E2447" s="433">
        <v>82003</v>
      </c>
      <c r="F2447" s="256" t="s">
        <v>11991</v>
      </c>
      <c r="G2447" s="256" t="s">
        <v>2732</v>
      </c>
      <c r="H2447" s="256" t="s">
        <v>3196</v>
      </c>
      <c r="I2447" s="256" t="s">
        <v>3520</v>
      </c>
    </row>
    <row r="2448" spans="1:9">
      <c r="A2448" s="256" t="s">
        <v>11992</v>
      </c>
      <c r="B2448" s="256" t="s">
        <v>11993</v>
      </c>
      <c r="C2448" s="256" t="s">
        <v>11994</v>
      </c>
      <c r="D2448" s="256" t="s">
        <v>91</v>
      </c>
      <c r="E2448" s="433">
        <v>81944</v>
      </c>
      <c r="F2448" s="256" t="s">
        <v>11995</v>
      </c>
      <c r="G2448" s="256" t="s">
        <v>2732</v>
      </c>
      <c r="H2448" s="256" t="s">
        <v>3196</v>
      </c>
      <c r="I2448" s="256" t="s">
        <v>10226</v>
      </c>
    </row>
    <row r="2449" spans="1:9">
      <c r="A2449" s="256" t="s">
        <v>11996</v>
      </c>
      <c r="B2449" s="256" t="s">
        <v>11993</v>
      </c>
      <c r="C2449" s="256" t="s">
        <v>11994</v>
      </c>
      <c r="D2449" s="256" t="s">
        <v>91</v>
      </c>
      <c r="E2449" s="433">
        <v>81944</v>
      </c>
      <c r="F2449" s="256" t="s">
        <v>11995</v>
      </c>
      <c r="G2449" s="256" t="s">
        <v>2824</v>
      </c>
      <c r="H2449" s="256" t="s">
        <v>2725</v>
      </c>
      <c r="I2449" s="256" t="s">
        <v>3097</v>
      </c>
    </row>
    <row r="2450" spans="1:9">
      <c r="A2450" s="256" t="s">
        <v>11997</v>
      </c>
      <c r="B2450" s="256" t="s">
        <v>11998</v>
      </c>
      <c r="C2450" s="256" t="s">
        <v>11999</v>
      </c>
      <c r="D2450" s="256" t="s">
        <v>99</v>
      </c>
      <c r="E2450" s="433">
        <v>94901</v>
      </c>
      <c r="F2450" s="256" t="s">
        <v>12000</v>
      </c>
      <c r="G2450" s="256" t="s">
        <v>2732</v>
      </c>
      <c r="H2450" s="256" t="s">
        <v>3196</v>
      </c>
      <c r="I2450" s="256" t="s">
        <v>12001</v>
      </c>
    </row>
    <row r="2451" spans="1:9">
      <c r="A2451" s="256" t="s">
        <v>12002</v>
      </c>
      <c r="B2451" s="256" t="s">
        <v>11998</v>
      </c>
      <c r="C2451" s="256" t="s">
        <v>11999</v>
      </c>
      <c r="D2451" s="256" t="s">
        <v>99</v>
      </c>
      <c r="E2451" s="433">
        <v>94901</v>
      </c>
      <c r="F2451" s="256" t="s">
        <v>12000</v>
      </c>
      <c r="G2451" s="256" t="s">
        <v>2780</v>
      </c>
      <c r="H2451" s="256" t="s">
        <v>2781</v>
      </c>
      <c r="I2451" s="256" t="s">
        <v>10448</v>
      </c>
    </row>
    <row r="2452" spans="1:9">
      <c r="A2452" s="256" t="s">
        <v>12003</v>
      </c>
      <c r="B2452" s="256" t="s">
        <v>11998</v>
      </c>
      <c r="C2452" s="256" t="s">
        <v>11999</v>
      </c>
      <c r="D2452" s="256" t="s">
        <v>99</v>
      </c>
      <c r="E2452" s="433">
        <v>94901</v>
      </c>
      <c r="F2452" s="256" t="s">
        <v>12000</v>
      </c>
      <c r="G2452" s="256" t="s">
        <v>2732</v>
      </c>
      <c r="H2452" s="256" t="s">
        <v>2733</v>
      </c>
      <c r="I2452" s="256" t="s">
        <v>12004</v>
      </c>
    </row>
    <row r="2453" spans="1:9">
      <c r="A2453" s="256" t="s">
        <v>12005</v>
      </c>
      <c r="B2453" s="256" t="s">
        <v>12006</v>
      </c>
      <c r="C2453" s="256" t="s">
        <v>12007</v>
      </c>
      <c r="D2453" s="256" t="s">
        <v>6467</v>
      </c>
      <c r="E2453" s="433">
        <v>93201</v>
      </c>
      <c r="F2453" s="256" t="s">
        <v>12008</v>
      </c>
      <c r="G2453" s="256" t="s">
        <v>2780</v>
      </c>
      <c r="H2453" s="256" t="s">
        <v>2781</v>
      </c>
      <c r="I2453" s="256" t="s">
        <v>5713</v>
      </c>
    </row>
    <row r="2454" spans="1:9">
      <c r="A2454" s="256" t="s">
        <v>12009</v>
      </c>
      <c r="B2454" s="256" t="s">
        <v>12010</v>
      </c>
      <c r="C2454" s="256" t="s">
        <v>12011</v>
      </c>
      <c r="D2454" s="256" t="s">
        <v>4549</v>
      </c>
      <c r="E2454" s="433">
        <v>91441</v>
      </c>
      <c r="F2454" s="256" t="s">
        <v>12012</v>
      </c>
      <c r="G2454" s="256" t="s">
        <v>2724</v>
      </c>
      <c r="H2454" s="256" t="s">
        <v>2835</v>
      </c>
      <c r="I2454" s="256" t="s">
        <v>12013</v>
      </c>
    </row>
    <row r="2455" spans="1:9">
      <c r="A2455" s="256" t="s">
        <v>12014</v>
      </c>
      <c r="B2455" s="256" t="s">
        <v>12015</v>
      </c>
      <c r="C2455" s="256" t="s">
        <v>12016</v>
      </c>
      <c r="D2455" s="256" t="s">
        <v>571</v>
      </c>
      <c r="E2455" s="433">
        <v>90501</v>
      </c>
      <c r="F2455" s="256" t="s">
        <v>12017</v>
      </c>
      <c r="G2455" s="256" t="s">
        <v>2794</v>
      </c>
      <c r="H2455" s="256" t="s">
        <v>2762</v>
      </c>
      <c r="I2455" s="256" t="s">
        <v>2798</v>
      </c>
    </row>
    <row r="2456" spans="1:9">
      <c r="A2456" s="256" t="s">
        <v>12018</v>
      </c>
      <c r="C2456" s="256" t="s">
        <v>12019</v>
      </c>
      <c r="D2456" s="256" t="s">
        <v>3524</v>
      </c>
      <c r="E2456" s="433">
        <v>1210</v>
      </c>
      <c r="F2456" s="256" t="s">
        <v>12020</v>
      </c>
      <c r="G2456" s="256" t="s">
        <v>2732</v>
      </c>
      <c r="H2456" s="256" t="s">
        <v>2733</v>
      </c>
      <c r="I2456" s="256" t="s">
        <v>12021</v>
      </c>
    </row>
    <row r="2457" spans="1:9">
      <c r="A2457" s="256" t="s">
        <v>12022</v>
      </c>
      <c r="B2457" s="256" t="s">
        <v>12023</v>
      </c>
      <c r="C2457" s="256" t="s">
        <v>12024</v>
      </c>
      <c r="D2457" s="256" t="s">
        <v>12025</v>
      </c>
      <c r="E2457" s="433">
        <v>6300</v>
      </c>
      <c r="F2457" s="256" t="s">
        <v>12026</v>
      </c>
      <c r="G2457" s="256" t="s">
        <v>2780</v>
      </c>
      <c r="H2457" s="256" t="s">
        <v>2847</v>
      </c>
      <c r="I2457" s="256" t="s">
        <v>12027</v>
      </c>
    </row>
    <row r="2458" spans="1:9">
      <c r="A2458" s="256" t="s">
        <v>12028</v>
      </c>
      <c r="B2458" s="256" t="s">
        <v>12029</v>
      </c>
      <c r="C2458" s="256" t="s">
        <v>12030</v>
      </c>
      <c r="D2458" s="256" t="s">
        <v>91</v>
      </c>
      <c r="E2458" s="433">
        <v>81108</v>
      </c>
      <c r="F2458" s="256" t="s">
        <v>12031</v>
      </c>
      <c r="G2458" s="256" t="s">
        <v>2732</v>
      </c>
      <c r="H2458" s="256" t="s">
        <v>2733</v>
      </c>
      <c r="I2458" s="256" t="s">
        <v>12032</v>
      </c>
    </row>
    <row r="2459" spans="1:9">
      <c r="A2459" s="256" t="s">
        <v>12033</v>
      </c>
      <c r="B2459" s="256" t="s">
        <v>12029</v>
      </c>
      <c r="C2459" s="256" t="s">
        <v>12030</v>
      </c>
      <c r="D2459" s="256" t="s">
        <v>91</v>
      </c>
      <c r="E2459" s="433">
        <v>81108</v>
      </c>
      <c r="F2459" s="256" t="s">
        <v>12031</v>
      </c>
      <c r="G2459" s="256" t="s">
        <v>2780</v>
      </c>
      <c r="H2459" s="256" t="s">
        <v>2847</v>
      </c>
      <c r="I2459" s="256" t="s">
        <v>12034</v>
      </c>
    </row>
    <row r="2460" spans="1:9">
      <c r="A2460" s="256" t="s">
        <v>12035</v>
      </c>
      <c r="B2460" s="256" t="s">
        <v>12036</v>
      </c>
      <c r="C2460" s="256" t="s">
        <v>12037</v>
      </c>
      <c r="D2460" s="256" t="s">
        <v>7678</v>
      </c>
      <c r="E2460" s="433">
        <v>94603</v>
      </c>
      <c r="F2460" s="256" t="s">
        <v>12038</v>
      </c>
      <c r="G2460" s="256" t="s">
        <v>2824</v>
      </c>
      <c r="H2460" s="256" t="s">
        <v>2762</v>
      </c>
      <c r="I2460" s="256" t="s">
        <v>12039</v>
      </c>
    </row>
    <row r="2461" spans="1:9">
      <c r="A2461" s="256" t="s">
        <v>12040</v>
      </c>
      <c r="B2461" s="256" t="s">
        <v>12041</v>
      </c>
      <c r="C2461" s="256" t="s">
        <v>12042</v>
      </c>
      <c r="D2461" s="256" t="s">
        <v>6766</v>
      </c>
      <c r="E2461" s="433">
        <v>2601</v>
      </c>
      <c r="F2461" s="256" t="s">
        <v>12043</v>
      </c>
      <c r="G2461" s="256" t="s">
        <v>2732</v>
      </c>
      <c r="H2461" s="256" t="s">
        <v>2733</v>
      </c>
      <c r="I2461" s="256" t="s">
        <v>4200</v>
      </c>
    </row>
    <row r="2462" spans="1:9">
      <c r="A2462" s="256" t="s">
        <v>12044</v>
      </c>
      <c r="C2462" s="256" t="s">
        <v>12045</v>
      </c>
      <c r="D2462" s="256" t="s">
        <v>152</v>
      </c>
      <c r="E2462" s="433">
        <v>11217</v>
      </c>
      <c r="F2462" s="256" t="s">
        <v>12046</v>
      </c>
      <c r="G2462" s="256" t="s">
        <v>2936</v>
      </c>
      <c r="H2462" s="256" t="s">
        <v>2937</v>
      </c>
      <c r="I2462" s="256" t="s">
        <v>12047</v>
      </c>
    </row>
    <row r="2463" spans="1:9">
      <c r="A2463" s="256" t="s">
        <v>12048</v>
      </c>
      <c r="B2463" s="256" t="s">
        <v>12049</v>
      </c>
      <c r="C2463" s="256" t="s">
        <v>12050</v>
      </c>
      <c r="D2463" s="256" t="s">
        <v>4233</v>
      </c>
      <c r="E2463" s="433">
        <v>2743</v>
      </c>
      <c r="F2463" s="256" t="s">
        <v>12051</v>
      </c>
      <c r="G2463" s="256" t="s">
        <v>2936</v>
      </c>
      <c r="H2463" s="256" t="s">
        <v>2937</v>
      </c>
      <c r="I2463" s="256" t="s">
        <v>12052</v>
      </c>
    </row>
    <row r="2464" spans="1:9">
      <c r="A2464" s="256" t="s">
        <v>12053</v>
      </c>
      <c r="B2464" s="256" t="s">
        <v>12054</v>
      </c>
      <c r="C2464" s="256" t="s">
        <v>12055</v>
      </c>
      <c r="D2464" s="256" t="s">
        <v>6164</v>
      </c>
      <c r="E2464" s="433">
        <v>90028</v>
      </c>
      <c r="F2464" s="256" t="s">
        <v>12056</v>
      </c>
      <c r="G2464" s="256" t="s">
        <v>2761</v>
      </c>
      <c r="H2464" s="256" t="s">
        <v>2725</v>
      </c>
      <c r="I2464" s="256" t="s">
        <v>3310</v>
      </c>
    </row>
    <row r="2465" spans="1:9">
      <c r="A2465" s="256" t="s">
        <v>12057</v>
      </c>
      <c r="B2465" s="256" t="s">
        <v>12058</v>
      </c>
      <c r="C2465" s="256" t="s">
        <v>12059</v>
      </c>
      <c r="D2465" s="256" t="s">
        <v>93</v>
      </c>
      <c r="E2465" s="433">
        <v>1161</v>
      </c>
      <c r="F2465" s="256" t="s">
        <v>12060</v>
      </c>
      <c r="G2465" s="256" t="s">
        <v>2732</v>
      </c>
      <c r="H2465" s="256" t="s">
        <v>2733</v>
      </c>
      <c r="I2465" s="256" t="s">
        <v>12061</v>
      </c>
    </row>
    <row r="2466" spans="1:9">
      <c r="A2466" s="256" t="s">
        <v>12062</v>
      </c>
      <c r="B2466" s="256" t="s">
        <v>12058</v>
      </c>
      <c r="C2466" s="256" t="s">
        <v>12059</v>
      </c>
      <c r="D2466" s="256" t="s">
        <v>93</v>
      </c>
      <c r="E2466" s="433">
        <v>1161</v>
      </c>
      <c r="F2466" s="256" t="s">
        <v>12060</v>
      </c>
      <c r="G2466" s="256" t="s">
        <v>2732</v>
      </c>
      <c r="H2466" s="256" t="s">
        <v>3196</v>
      </c>
      <c r="I2466" s="256" t="s">
        <v>12063</v>
      </c>
    </row>
    <row r="2467" spans="1:9">
      <c r="A2467" s="256" t="s">
        <v>12064</v>
      </c>
      <c r="B2467" s="256" t="s">
        <v>12065</v>
      </c>
      <c r="C2467" s="256" t="s">
        <v>12066</v>
      </c>
      <c r="D2467" s="256" t="s">
        <v>3597</v>
      </c>
      <c r="E2467" s="433">
        <v>4001</v>
      </c>
      <c r="F2467" s="256" t="s">
        <v>12067</v>
      </c>
      <c r="G2467" s="256" t="s">
        <v>2936</v>
      </c>
      <c r="H2467" s="256" t="s">
        <v>2937</v>
      </c>
      <c r="I2467" s="256" t="s">
        <v>7875</v>
      </c>
    </row>
    <row r="2468" spans="1:9">
      <c r="A2468" s="256" t="s">
        <v>12068</v>
      </c>
      <c r="C2468" s="256" t="s">
        <v>12069</v>
      </c>
      <c r="D2468" s="256" t="s">
        <v>8986</v>
      </c>
      <c r="E2468" s="433">
        <v>1120</v>
      </c>
      <c r="F2468" s="256" t="s">
        <v>12070</v>
      </c>
      <c r="G2468" s="256" t="s">
        <v>2780</v>
      </c>
      <c r="H2468" s="256" t="s">
        <v>2847</v>
      </c>
      <c r="I2468" s="256" t="s">
        <v>12071</v>
      </c>
    </row>
    <row r="2469" spans="1:9">
      <c r="A2469" s="256" t="s">
        <v>12072</v>
      </c>
      <c r="B2469" s="256" t="s">
        <v>12073</v>
      </c>
      <c r="C2469" s="256" t="s">
        <v>12074</v>
      </c>
      <c r="D2469" s="256" t="s">
        <v>9522</v>
      </c>
      <c r="E2469" s="433">
        <v>5401</v>
      </c>
      <c r="F2469" s="256" t="s">
        <v>12075</v>
      </c>
      <c r="G2469" s="256" t="s">
        <v>2732</v>
      </c>
      <c r="H2469" s="256" t="s">
        <v>2733</v>
      </c>
      <c r="I2469" s="256" t="s">
        <v>12076</v>
      </c>
    </row>
    <row r="2470" spans="1:9">
      <c r="A2470" s="256" t="s">
        <v>12077</v>
      </c>
      <c r="B2470" s="256" t="s">
        <v>12078</v>
      </c>
      <c r="C2470" s="256" t="s">
        <v>12079</v>
      </c>
      <c r="D2470" s="256" t="s">
        <v>12080</v>
      </c>
      <c r="E2470" s="433">
        <v>2341</v>
      </c>
      <c r="F2470" s="256" t="s">
        <v>12081</v>
      </c>
      <c r="G2470" s="256" t="s">
        <v>2936</v>
      </c>
      <c r="H2470" s="256" t="s">
        <v>2937</v>
      </c>
      <c r="I2470" s="256" t="s">
        <v>4825</v>
      </c>
    </row>
    <row r="2471" spans="1:9">
      <c r="A2471" s="256" t="s">
        <v>12082</v>
      </c>
      <c r="B2471" s="256" t="s">
        <v>12083</v>
      </c>
      <c r="C2471" s="256" t="s">
        <v>12084</v>
      </c>
      <c r="D2471" s="256" t="s">
        <v>2416</v>
      </c>
      <c r="E2471" s="433">
        <v>8006</v>
      </c>
      <c r="F2471" s="256" t="s">
        <v>12085</v>
      </c>
      <c r="G2471" s="256" t="s">
        <v>2732</v>
      </c>
      <c r="H2471" s="256" t="s">
        <v>2733</v>
      </c>
      <c r="I2471" s="256" t="s">
        <v>12086</v>
      </c>
    </row>
    <row r="2472" spans="1:9">
      <c r="A2472" s="256" t="s">
        <v>12087</v>
      </c>
      <c r="B2472" s="256" t="s">
        <v>12088</v>
      </c>
      <c r="C2472" s="256" t="s">
        <v>12089</v>
      </c>
      <c r="D2472" s="256" t="s">
        <v>4024</v>
      </c>
      <c r="E2472" s="433">
        <v>97611</v>
      </c>
      <c r="F2472" s="256" t="s">
        <v>12090</v>
      </c>
      <c r="G2472" s="256" t="s">
        <v>2732</v>
      </c>
      <c r="H2472" s="256" t="s">
        <v>2733</v>
      </c>
      <c r="I2472" s="256" t="s">
        <v>6046</v>
      </c>
    </row>
    <row r="2473" spans="1:9">
      <c r="A2473" s="256" t="s">
        <v>12091</v>
      </c>
      <c r="B2473" s="256" t="s">
        <v>12092</v>
      </c>
      <c r="C2473" s="256" t="s">
        <v>12093</v>
      </c>
      <c r="D2473" s="256" t="s">
        <v>1298</v>
      </c>
      <c r="E2473" s="433">
        <v>90301</v>
      </c>
      <c r="F2473" s="256" t="s">
        <v>12094</v>
      </c>
      <c r="G2473" s="256" t="s">
        <v>2761</v>
      </c>
      <c r="H2473" s="256" t="s">
        <v>2762</v>
      </c>
      <c r="I2473" s="256" t="s">
        <v>12095</v>
      </c>
    </row>
    <row r="2474" spans="1:9">
      <c r="A2474" s="256" t="s">
        <v>12096</v>
      </c>
      <c r="B2474" s="256" t="s">
        <v>12097</v>
      </c>
      <c r="C2474" s="256" t="s">
        <v>12098</v>
      </c>
      <c r="D2474" s="256" t="s">
        <v>2078</v>
      </c>
      <c r="E2474" s="433">
        <v>91451</v>
      </c>
      <c r="F2474" s="256" t="s">
        <v>12099</v>
      </c>
      <c r="G2474" s="256" t="s">
        <v>2724</v>
      </c>
      <c r="H2474" s="256" t="s">
        <v>2812</v>
      </c>
      <c r="I2474" s="256" t="s">
        <v>5511</v>
      </c>
    </row>
    <row r="2475" spans="1:9">
      <c r="A2475" s="256" t="s">
        <v>12100</v>
      </c>
      <c r="B2475" s="256" t="s">
        <v>12097</v>
      </c>
      <c r="C2475" s="256" t="s">
        <v>12098</v>
      </c>
      <c r="D2475" s="256" t="s">
        <v>2078</v>
      </c>
      <c r="E2475" s="433">
        <v>91451</v>
      </c>
      <c r="F2475" s="256" t="s">
        <v>12099</v>
      </c>
      <c r="G2475" s="256" t="s">
        <v>2724</v>
      </c>
      <c r="H2475" s="256" t="s">
        <v>2835</v>
      </c>
      <c r="I2475" s="256" t="s">
        <v>12101</v>
      </c>
    </row>
    <row r="2476" spans="1:9">
      <c r="A2476" s="256" t="s">
        <v>12102</v>
      </c>
      <c r="B2476" s="256" t="s">
        <v>12103</v>
      </c>
      <c r="C2476" s="256" t="s">
        <v>12104</v>
      </c>
      <c r="D2476" s="256" t="s">
        <v>2862</v>
      </c>
      <c r="E2476" s="433">
        <v>83104</v>
      </c>
      <c r="F2476" s="256" t="s">
        <v>7048</v>
      </c>
      <c r="G2476" s="256" t="s">
        <v>2732</v>
      </c>
      <c r="H2476" s="256" t="s">
        <v>2733</v>
      </c>
      <c r="I2476" s="256" t="s">
        <v>11385</v>
      </c>
    </row>
    <row r="2477" spans="1:9">
      <c r="A2477" s="256" t="s">
        <v>12105</v>
      </c>
      <c r="B2477" s="256" t="s">
        <v>12103</v>
      </c>
      <c r="C2477" s="256" t="s">
        <v>12104</v>
      </c>
      <c r="D2477" s="256" t="s">
        <v>2862</v>
      </c>
      <c r="E2477" s="433">
        <v>83104</v>
      </c>
      <c r="F2477" s="256" t="s">
        <v>7048</v>
      </c>
      <c r="G2477" s="256" t="s">
        <v>2936</v>
      </c>
      <c r="H2477" s="256" t="s">
        <v>4186</v>
      </c>
      <c r="I2477" s="256" t="s">
        <v>5273</v>
      </c>
    </row>
    <row r="2478" spans="1:9">
      <c r="A2478" s="256" t="s">
        <v>12106</v>
      </c>
      <c r="B2478" s="256" t="s">
        <v>12103</v>
      </c>
      <c r="C2478" s="256" t="s">
        <v>12104</v>
      </c>
      <c r="D2478" s="256" t="s">
        <v>2862</v>
      </c>
      <c r="E2478" s="433">
        <v>83104</v>
      </c>
      <c r="F2478" s="256" t="s">
        <v>7048</v>
      </c>
      <c r="G2478" s="256" t="s">
        <v>2732</v>
      </c>
      <c r="H2478" s="256" t="s">
        <v>3196</v>
      </c>
      <c r="I2478" s="256" t="s">
        <v>12107</v>
      </c>
    </row>
    <row r="2479" spans="1:9">
      <c r="A2479" s="256" t="s">
        <v>12108</v>
      </c>
      <c r="B2479" s="256" t="s">
        <v>12103</v>
      </c>
      <c r="C2479" s="256" t="s">
        <v>12104</v>
      </c>
      <c r="D2479" s="256" t="s">
        <v>2862</v>
      </c>
      <c r="E2479" s="433">
        <v>83104</v>
      </c>
      <c r="F2479" s="256" t="s">
        <v>7048</v>
      </c>
      <c r="G2479" s="256" t="s">
        <v>2936</v>
      </c>
      <c r="H2479" s="256" t="s">
        <v>2937</v>
      </c>
      <c r="I2479" s="256" t="s">
        <v>12109</v>
      </c>
    </row>
    <row r="2480" spans="1:9">
      <c r="A2480" s="256" t="s">
        <v>12110</v>
      </c>
      <c r="B2480" s="256" t="s">
        <v>12103</v>
      </c>
      <c r="C2480" s="256" t="s">
        <v>12104</v>
      </c>
      <c r="D2480" s="256" t="s">
        <v>2862</v>
      </c>
      <c r="E2480" s="433">
        <v>83104</v>
      </c>
      <c r="F2480" s="256" t="s">
        <v>7048</v>
      </c>
      <c r="G2480" s="256" t="s">
        <v>2780</v>
      </c>
      <c r="H2480" s="256" t="s">
        <v>2781</v>
      </c>
      <c r="I2480" s="256" t="s">
        <v>5273</v>
      </c>
    </row>
    <row r="2481" spans="1:9">
      <c r="A2481" s="256" t="s">
        <v>12111</v>
      </c>
      <c r="B2481" s="256" t="s">
        <v>12112</v>
      </c>
      <c r="C2481" s="256" t="s">
        <v>12113</v>
      </c>
      <c r="D2481" s="256" t="s">
        <v>2862</v>
      </c>
      <c r="E2481" s="433">
        <v>83104</v>
      </c>
      <c r="F2481" s="256" t="s">
        <v>12114</v>
      </c>
      <c r="G2481" s="256" t="s">
        <v>2936</v>
      </c>
      <c r="H2481" s="256" t="s">
        <v>2937</v>
      </c>
      <c r="I2481" s="256" t="s">
        <v>12115</v>
      </c>
    </row>
    <row r="2482" spans="1:9">
      <c r="A2482" s="256" t="s">
        <v>12116</v>
      </c>
      <c r="B2482" s="256" t="s">
        <v>12117</v>
      </c>
      <c r="C2482" s="256" t="s">
        <v>12118</v>
      </c>
      <c r="D2482" s="256" t="s">
        <v>5492</v>
      </c>
      <c r="E2482" s="433">
        <v>97901</v>
      </c>
      <c r="F2482" s="256" t="s">
        <v>12119</v>
      </c>
      <c r="G2482" s="256" t="s">
        <v>2724</v>
      </c>
      <c r="H2482" s="256" t="s">
        <v>2762</v>
      </c>
      <c r="I2482" s="256" t="s">
        <v>8664</v>
      </c>
    </row>
    <row r="2483" spans="1:9">
      <c r="A2483" s="256" t="s">
        <v>12120</v>
      </c>
      <c r="B2483" s="256" t="s">
        <v>12121</v>
      </c>
      <c r="C2483" s="256" t="s">
        <v>12122</v>
      </c>
      <c r="D2483" s="256" t="s">
        <v>1213</v>
      </c>
      <c r="E2483" s="433">
        <v>5311</v>
      </c>
      <c r="F2483" s="256" t="s">
        <v>12123</v>
      </c>
      <c r="G2483" s="256" t="s">
        <v>2732</v>
      </c>
      <c r="H2483" s="256" t="s">
        <v>2733</v>
      </c>
      <c r="I2483" s="256" t="s">
        <v>4064</v>
      </c>
    </row>
    <row r="2484" spans="1:9">
      <c r="A2484" s="256" t="s">
        <v>12124</v>
      </c>
      <c r="B2484" s="256" t="s">
        <v>12125</v>
      </c>
      <c r="C2484" s="256" t="s">
        <v>12126</v>
      </c>
      <c r="D2484" s="256" t="s">
        <v>6689</v>
      </c>
      <c r="E2484" s="433">
        <v>6401</v>
      </c>
      <c r="F2484" s="256" t="s">
        <v>12127</v>
      </c>
      <c r="G2484" s="256" t="s">
        <v>2732</v>
      </c>
      <c r="H2484" s="256" t="s">
        <v>2733</v>
      </c>
      <c r="I2484" s="256" t="s">
        <v>12128</v>
      </c>
    </row>
    <row r="2485" spans="1:9">
      <c r="A2485" s="256" t="s">
        <v>12129</v>
      </c>
      <c r="B2485" s="256" t="s">
        <v>12130</v>
      </c>
      <c r="C2485" s="256" t="s">
        <v>12131</v>
      </c>
      <c r="D2485" s="256" t="s">
        <v>4773</v>
      </c>
      <c r="E2485" s="433">
        <v>90024</v>
      </c>
      <c r="F2485" s="256" t="s">
        <v>12132</v>
      </c>
      <c r="G2485" s="256" t="s">
        <v>2732</v>
      </c>
      <c r="H2485" s="256" t="s">
        <v>2733</v>
      </c>
      <c r="I2485" s="256" t="s">
        <v>12133</v>
      </c>
    </row>
    <row r="2486" spans="1:9">
      <c r="A2486" s="256" t="s">
        <v>12134</v>
      </c>
      <c r="B2486" s="256" t="s">
        <v>12135</v>
      </c>
      <c r="C2486" s="256" t="s">
        <v>12136</v>
      </c>
      <c r="D2486" s="256" t="s">
        <v>4428</v>
      </c>
      <c r="E2486" s="433">
        <v>1841</v>
      </c>
      <c r="F2486" s="256" t="s">
        <v>12137</v>
      </c>
      <c r="G2486" s="256" t="s">
        <v>2732</v>
      </c>
      <c r="H2486" s="256" t="s">
        <v>2733</v>
      </c>
      <c r="I2486" s="256" t="s">
        <v>12138</v>
      </c>
    </row>
    <row r="2487" spans="1:9">
      <c r="A2487" s="256" t="s">
        <v>12139</v>
      </c>
      <c r="B2487" s="256" t="s">
        <v>12140</v>
      </c>
      <c r="C2487" s="256" t="s">
        <v>12141</v>
      </c>
      <c r="D2487" s="256" t="s">
        <v>12142</v>
      </c>
      <c r="E2487" s="433">
        <v>3901</v>
      </c>
      <c r="F2487" s="256" t="s">
        <v>12143</v>
      </c>
      <c r="G2487" s="256" t="s">
        <v>2724</v>
      </c>
      <c r="H2487" s="256" t="s">
        <v>2835</v>
      </c>
      <c r="I2487" s="256" t="s">
        <v>12144</v>
      </c>
    </row>
    <row r="2488" spans="1:9">
      <c r="A2488" s="256" t="s">
        <v>12145</v>
      </c>
      <c r="B2488" s="256" t="s">
        <v>12146</v>
      </c>
      <c r="C2488" s="256" t="s">
        <v>12147</v>
      </c>
      <c r="D2488" s="256" t="s">
        <v>101</v>
      </c>
      <c r="E2488" s="433">
        <v>97401</v>
      </c>
      <c r="F2488" s="256" t="s">
        <v>12148</v>
      </c>
      <c r="G2488" s="256" t="s">
        <v>2732</v>
      </c>
      <c r="H2488" s="256" t="s">
        <v>2733</v>
      </c>
      <c r="I2488" s="256" t="s">
        <v>12149</v>
      </c>
    </row>
    <row r="2489" spans="1:9">
      <c r="A2489" s="256" t="s">
        <v>12150</v>
      </c>
      <c r="B2489" s="256" t="s">
        <v>12151</v>
      </c>
      <c r="C2489" s="256" t="s">
        <v>12152</v>
      </c>
      <c r="D2489" s="256" t="s">
        <v>6903</v>
      </c>
      <c r="E2489" s="433">
        <v>8901</v>
      </c>
      <c r="F2489" s="256" t="s">
        <v>12153</v>
      </c>
      <c r="G2489" s="256" t="s">
        <v>2936</v>
      </c>
      <c r="H2489" s="256" t="s">
        <v>2937</v>
      </c>
      <c r="I2489" s="256" t="s">
        <v>12154</v>
      </c>
    </row>
    <row r="2490" spans="1:9">
      <c r="A2490" s="256" t="s">
        <v>12155</v>
      </c>
      <c r="B2490" s="256" t="s">
        <v>12156</v>
      </c>
      <c r="C2490" s="256" t="s">
        <v>12157</v>
      </c>
      <c r="D2490" s="256" t="s">
        <v>8107</v>
      </c>
      <c r="E2490" s="433">
        <v>82107</v>
      </c>
      <c r="F2490" s="256" t="s">
        <v>12158</v>
      </c>
      <c r="G2490" s="256" t="s">
        <v>2761</v>
      </c>
      <c r="H2490" s="256" t="s">
        <v>2762</v>
      </c>
      <c r="I2490" s="256" t="s">
        <v>7457</v>
      </c>
    </row>
    <row r="2491" spans="1:9">
      <c r="A2491" s="256" t="s">
        <v>12159</v>
      </c>
      <c r="B2491" s="256" t="s">
        <v>12156</v>
      </c>
      <c r="C2491" s="256" t="s">
        <v>12157</v>
      </c>
      <c r="D2491" s="256" t="s">
        <v>8107</v>
      </c>
      <c r="E2491" s="433">
        <v>82107</v>
      </c>
      <c r="F2491" s="256" t="s">
        <v>12158</v>
      </c>
      <c r="G2491" s="256" t="s">
        <v>2761</v>
      </c>
      <c r="H2491" s="256" t="s">
        <v>2725</v>
      </c>
      <c r="I2491" s="256" t="s">
        <v>6382</v>
      </c>
    </row>
    <row r="2492" spans="1:9">
      <c r="A2492" s="256" t="s">
        <v>12155</v>
      </c>
      <c r="B2492" s="256" t="s">
        <v>12156</v>
      </c>
      <c r="C2492" s="256" t="s">
        <v>12157</v>
      </c>
      <c r="D2492" s="256" t="s">
        <v>8107</v>
      </c>
      <c r="E2492" s="433">
        <v>82107</v>
      </c>
      <c r="F2492" s="256" t="s">
        <v>12158</v>
      </c>
      <c r="G2492" s="256" t="s">
        <v>2794</v>
      </c>
      <c r="H2492" s="256" t="s">
        <v>2762</v>
      </c>
      <c r="I2492" s="256" t="s">
        <v>7457</v>
      </c>
    </row>
    <row r="2493" spans="1:9">
      <c r="A2493" s="256" t="s">
        <v>12160</v>
      </c>
      <c r="B2493" s="256" t="s">
        <v>12161</v>
      </c>
      <c r="C2493" s="256" t="s">
        <v>12162</v>
      </c>
      <c r="D2493" s="256" t="s">
        <v>8954</v>
      </c>
      <c r="E2493" s="433">
        <v>8273</v>
      </c>
      <c r="F2493" s="256" t="s">
        <v>2246</v>
      </c>
      <c r="G2493" s="256" t="s">
        <v>2724</v>
      </c>
      <c r="H2493" s="256" t="s">
        <v>2835</v>
      </c>
      <c r="I2493" s="256" t="s">
        <v>12163</v>
      </c>
    </row>
    <row r="2494" spans="1:9">
      <c r="A2494" s="256" t="s">
        <v>12164</v>
      </c>
      <c r="B2494" s="256" t="s">
        <v>12165</v>
      </c>
      <c r="C2494" s="256" t="s">
        <v>12166</v>
      </c>
      <c r="D2494" s="256" t="s">
        <v>2888</v>
      </c>
      <c r="E2494" s="433">
        <v>2001</v>
      </c>
      <c r="F2494" s="256" t="s">
        <v>12167</v>
      </c>
      <c r="G2494" s="256" t="s">
        <v>2732</v>
      </c>
      <c r="H2494" s="256" t="s">
        <v>2733</v>
      </c>
      <c r="I2494" s="256" t="s">
        <v>2916</v>
      </c>
    </row>
    <row r="2495" spans="1:9">
      <c r="A2495" s="256" t="s">
        <v>12168</v>
      </c>
      <c r="B2495" s="256" t="s">
        <v>12165</v>
      </c>
      <c r="C2495" s="256" t="s">
        <v>12166</v>
      </c>
      <c r="D2495" s="256" t="s">
        <v>2888</v>
      </c>
      <c r="E2495" s="433">
        <v>2001</v>
      </c>
      <c r="F2495" s="256" t="s">
        <v>12167</v>
      </c>
      <c r="G2495" s="256" t="s">
        <v>2780</v>
      </c>
      <c r="H2495" s="256" t="s">
        <v>2847</v>
      </c>
      <c r="I2495" s="256" t="s">
        <v>12169</v>
      </c>
    </row>
    <row r="2496" spans="1:9">
      <c r="A2496" s="256" t="s">
        <v>12170</v>
      </c>
      <c r="B2496" s="256" t="s">
        <v>12171</v>
      </c>
      <c r="C2496" s="256" t="s">
        <v>12172</v>
      </c>
      <c r="D2496" s="256" t="s">
        <v>1081</v>
      </c>
      <c r="E2496" s="433">
        <v>90201</v>
      </c>
      <c r="F2496" s="256" t="s">
        <v>12173</v>
      </c>
      <c r="G2496" s="256" t="s">
        <v>2824</v>
      </c>
      <c r="H2496" s="256" t="s">
        <v>2762</v>
      </c>
      <c r="I2496" s="256" t="s">
        <v>12174</v>
      </c>
    </row>
    <row r="2497" spans="1:9">
      <c r="A2497" s="256" t="s">
        <v>12175</v>
      </c>
      <c r="B2497" s="256" t="s">
        <v>12176</v>
      </c>
      <c r="C2497" s="256" t="s">
        <v>12177</v>
      </c>
      <c r="D2497" s="256" t="s">
        <v>1081</v>
      </c>
      <c r="E2497" s="433">
        <v>90201</v>
      </c>
      <c r="F2497" s="256" t="s">
        <v>12178</v>
      </c>
      <c r="G2497" s="256" t="s">
        <v>2824</v>
      </c>
      <c r="H2497" s="256" t="s">
        <v>2994</v>
      </c>
      <c r="I2497" s="256" t="s">
        <v>8959</v>
      </c>
    </row>
    <row r="2498" spans="1:9">
      <c r="A2498" s="256" t="s">
        <v>12179</v>
      </c>
      <c r="B2498" s="256" t="s">
        <v>12176</v>
      </c>
      <c r="C2498" s="256" t="s">
        <v>12177</v>
      </c>
      <c r="D2498" s="256" t="s">
        <v>1081</v>
      </c>
      <c r="E2498" s="433">
        <v>90201</v>
      </c>
      <c r="F2498" s="256" t="s">
        <v>12178</v>
      </c>
      <c r="G2498" s="256" t="s">
        <v>2824</v>
      </c>
      <c r="H2498" s="256" t="s">
        <v>2725</v>
      </c>
      <c r="I2498" s="256" t="s">
        <v>8959</v>
      </c>
    </row>
    <row r="2499" spans="1:9">
      <c r="A2499" s="256" t="s">
        <v>12180</v>
      </c>
      <c r="B2499" s="256" t="s">
        <v>12181</v>
      </c>
      <c r="C2499" s="256" t="s">
        <v>12182</v>
      </c>
      <c r="D2499" s="256" t="s">
        <v>6373</v>
      </c>
      <c r="E2499" s="433">
        <v>85101</v>
      </c>
      <c r="F2499" s="256" t="s">
        <v>12183</v>
      </c>
      <c r="G2499" s="256" t="s">
        <v>2824</v>
      </c>
      <c r="H2499" s="256" t="s">
        <v>2762</v>
      </c>
      <c r="I2499" s="256" t="s">
        <v>4346</v>
      </c>
    </row>
    <row r="2500" spans="1:9">
      <c r="A2500" s="256" t="s">
        <v>12184</v>
      </c>
      <c r="B2500" s="256" t="s">
        <v>12185</v>
      </c>
      <c r="C2500" s="256" t="s">
        <v>12186</v>
      </c>
      <c r="D2500" s="256" t="s">
        <v>6310</v>
      </c>
      <c r="E2500" s="433">
        <v>96901</v>
      </c>
      <c r="F2500" s="256" t="s">
        <v>12187</v>
      </c>
      <c r="G2500" s="256" t="s">
        <v>2724</v>
      </c>
      <c r="H2500" s="256" t="s">
        <v>2835</v>
      </c>
      <c r="I2500" s="256" t="s">
        <v>12188</v>
      </c>
    </row>
    <row r="2501" spans="1:9">
      <c r="A2501" s="256" t="s">
        <v>12189</v>
      </c>
      <c r="B2501" s="256" t="s">
        <v>12190</v>
      </c>
      <c r="C2501" s="256" t="s">
        <v>12191</v>
      </c>
      <c r="D2501" s="256" t="s">
        <v>12192</v>
      </c>
      <c r="E2501" s="433">
        <v>90871</v>
      </c>
      <c r="F2501" s="256" t="s">
        <v>12193</v>
      </c>
      <c r="G2501" s="256" t="s">
        <v>2936</v>
      </c>
      <c r="H2501" s="256" t="s">
        <v>2937</v>
      </c>
      <c r="I2501" s="256" t="s">
        <v>5526</v>
      </c>
    </row>
    <row r="2502" spans="1:9">
      <c r="A2502" s="256" t="s">
        <v>12194</v>
      </c>
      <c r="B2502" s="256" t="s">
        <v>12195</v>
      </c>
      <c r="C2502" s="256" t="s">
        <v>12196</v>
      </c>
      <c r="D2502" s="256" t="s">
        <v>12197</v>
      </c>
      <c r="E2502" s="433">
        <v>95115</v>
      </c>
      <c r="F2502" s="256" t="s">
        <v>12198</v>
      </c>
      <c r="G2502" s="256" t="s">
        <v>2724</v>
      </c>
      <c r="H2502" s="256" t="s">
        <v>2835</v>
      </c>
      <c r="I2502" s="256" t="s">
        <v>3417</v>
      </c>
    </row>
    <row r="2503" spans="1:9">
      <c r="A2503" s="256" t="s">
        <v>12199</v>
      </c>
      <c r="B2503" s="256" t="s">
        <v>12200</v>
      </c>
      <c r="C2503" s="256" t="s">
        <v>12201</v>
      </c>
      <c r="D2503" s="256" t="s">
        <v>12202</v>
      </c>
      <c r="E2503" s="433">
        <v>2356</v>
      </c>
      <c r="F2503" s="256" t="s">
        <v>12203</v>
      </c>
      <c r="G2503" s="256" t="s">
        <v>2936</v>
      </c>
      <c r="H2503" s="256" t="s">
        <v>2937</v>
      </c>
      <c r="I2503" s="256" t="s">
        <v>6219</v>
      </c>
    </row>
    <row r="2504" spans="1:9">
      <c r="A2504" s="256" t="s">
        <v>12204</v>
      </c>
      <c r="B2504" s="256" t="s">
        <v>12205</v>
      </c>
      <c r="C2504" s="256" t="s">
        <v>12206</v>
      </c>
      <c r="D2504" s="256" t="s">
        <v>5271</v>
      </c>
      <c r="E2504" s="433">
        <v>5921</v>
      </c>
      <c r="F2504" s="256" t="s">
        <v>12207</v>
      </c>
      <c r="G2504" s="256" t="s">
        <v>2732</v>
      </c>
      <c r="H2504" s="256" t="s">
        <v>2733</v>
      </c>
      <c r="I2504" s="256" t="s">
        <v>3228</v>
      </c>
    </row>
    <row r="2505" spans="1:9">
      <c r="A2505" s="256" t="s">
        <v>12208</v>
      </c>
      <c r="B2505" s="256" t="s">
        <v>12209</v>
      </c>
      <c r="C2505" s="256" t="s">
        <v>12210</v>
      </c>
      <c r="D2505" s="256" t="s">
        <v>11696</v>
      </c>
      <c r="E2505" s="433">
        <v>3853</v>
      </c>
      <c r="F2505" s="256" t="s">
        <v>12211</v>
      </c>
      <c r="G2505" s="256" t="s">
        <v>2732</v>
      </c>
      <c r="H2505" s="256" t="s">
        <v>2733</v>
      </c>
      <c r="I2505" s="256" t="s">
        <v>12212</v>
      </c>
    </row>
    <row r="2506" spans="1:9">
      <c r="A2506" s="256" t="s">
        <v>12213</v>
      </c>
      <c r="B2506" s="256" t="s">
        <v>12214</v>
      </c>
      <c r="C2506" s="256" t="s">
        <v>12215</v>
      </c>
      <c r="D2506" s="256" t="s">
        <v>12216</v>
      </c>
      <c r="E2506" s="433">
        <v>90612</v>
      </c>
      <c r="F2506" s="256" t="s">
        <v>2002</v>
      </c>
      <c r="G2506" s="256" t="s">
        <v>2936</v>
      </c>
      <c r="H2506" s="256" t="s">
        <v>2937</v>
      </c>
      <c r="I2506" s="256" t="s">
        <v>12217</v>
      </c>
    </row>
    <row r="2507" spans="1:9">
      <c r="A2507" s="256" t="s">
        <v>12218</v>
      </c>
      <c r="B2507" s="256" t="s">
        <v>12219</v>
      </c>
      <c r="C2507" s="256" t="s">
        <v>12220</v>
      </c>
      <c r="D2507" s="256" t="s">
        <v>12221</v>
      </c>
      <c r="E2507" s="433">
        <v>95145</v>
      </c>
      <c r="F2507" s="256" t="s">
        <v>12222</v>
      </c>
      <c r="G2507" s="256" t="s">
        <v>2724</v>
      </c>
      <c r="H2507" s="256" t="s">
        <v>2835</v>
      </c>
      <c r="I2507" s="256" t="s">
        <v>12223</v>
      </c>
    </row>
    <row r="2508" spans="1:9">
      <c r="A2508" s="256" t="s">
        <v>12224</v>
      </c>
      <c r="B2508" s="256" t="s">
        <v>12225</v>
      </c>
      <c r="C2508" s="256" t="s">
        <v>12226</v>
      </c>
      <c r="D2508" s="256" t="s">
        <v>12227</v>
      </c>
      <c r="E2508" s="433">
        <v>93504</v>
      </c>
      <c r="F2508" s="256" t="s">
        <v>12228</v>
      </c>
      <c r="G2508" s="256" t="s">
        <v>2724</v>
      </c>
      <c r="H2508" s="256" t="s">
        <v>2835</v>
      </c>
      <c r="I2508" s="256" t="s">
        <v>5051</v>
      </c>
    </row>
    <row r="2509" spans="1:9">
      <c r="A2509" s="256" t="s">
        <v>12229</v>
      </c>
      <c r="B2509" s="256" t="s">
        <v>12230</v>
      </c>
      <c r="C2509" s="256" t="s">
        <v>12231</v>
      </c>
      <c r="D2509" s="256" t="s">
        <v>3471</v>
      </c>
      <c r="E2509" s="433">
        <v>6542</v>
      </c>
      <c r="F2509" s="256" t="s">
        <v>12232</v>
      </c>
      <c r="G2509" s="256" t="s">
        <v>2732</v>
      </c>
      <c r="H2509" s="256" t="s">
        <v>2733</v>
      </c>
      <c r="I2509" s="256" t="s">
        <v>7667</v>
      </c>
    </row>
    <row r="2510" spans="1:9">
      <c r="A2510" s="256" t="s">
        <v>12233</v>
      </c>
      <c r="B2510" s="256" t="s">
        <v>12234</v>
      </c>
      <c r="C2510" s="256" t="s">
        <v>12235</v>
      </c>
      <c r="D2510" s="256" t="s">
        <v>2778</v>
      </c>
      <c r="E2510" s="433">
        <v>96501</v>
      </c>
      <c r="F2510" s="256" t="s">
        <v>12236</v>
      </c>
      <c r="G2510" s="256" t="s">
        <v>2761</v>
      </c>
      <c r="H2510" s="256" t="s">
        <v>2762</v>
      </c>
      <c r="I2510" s="256" t="s">
        <v>9580</v>
      </c>
    </row>
    <row r="2511" spans="1:9">
      <c r="A2511" s="256" t="s">
        <v>12237</v>
      </c>
      <c r="B2511" s="256" t="s">
        <v>12238</v>
      </c>
      <c r="C2511" s="256" t="s">
        <v>12239</v>
      </c>
      <c r="D2511" s="256" t="s">
        <v>977</v>
      </c>
      <c r="E2511" s="433">
        <v>90031</v>
      </c>
      <c r="F2511" s="256" t="s">
        <v>12240</v>
      </c>
      <c r="G2511" s="256" t="s">
        <v>2761</v>
      </c>
      <c r="H2511" s="256" t="s">
        <v>2762</v>
      </c>
      <c r="I2511" s="256" t="s">
        <v>12241</v>
      </c>
    </row>
    <row r="2512" spans="1:9">
      <c r="A2512" s="256" t="s">
        <v>12242</v>
      </c>
      <c r="B2512" s="256" t="s">
        <v>12243</v>
      </c>
      <c r="C2512" s="256" t="s">
        <v>12244</v>
      </c>
      <c r="D2512" s="256" t="s">
        <v>5504</v>
      </c>
      <c r="E2512" s="433">
        <v>1342</v>
      </c>
      <c r="F2512" s="256" t="s">
        <v>12245</v>
      </c>
      <c r="G2512" s="256" t="s">
        <v>2936</v>
      </c>
      <c r="H2512" s="256" t="s">
        <v>2937</v>
      </c>
      <c r="I2512" s="256" t="s">
        <v>5987</v>
      </c>
    </row>
    <row r="2513" spans="1:9">
      <c r="A2513" s="256" t="s">
        <v>12246</v>
      </c>
      <c r="B2513" s="256" t="s">
        <v>12247</v>
      </c>
      <c r="C2513" s="256" t="s">
        <v>12248</v>
      </c>
      <c r="D2513" s="256" t="s">
        <v>93</v>
      </c>
      <c r="E2513" s="433">
        <v>1001</v>
      </c>
      <c r="F2513" s="256" t="s">
        <v>12249</v>
      </c>
      <c r="G2513" s="256" t="s">
        <v>2794</v>
      </c>
      <c r="H2513" s="256" t="s">
        <v>2725</v>
      </c>
      <c r="I2513" s="256" t="s">
        <v>3310</v>
      </c>
    </row>
    <row r="2514" spans="1:9">
      <c r="A2514" s="256" t="s">
        <v>12250</v>
      </c>
      <c r="B2514" s="256" t="s">
        <v>12247</v>
      </c>
      <c r="C2514" s="256" t="s">
        <v>12248</v>
      </c>
      <c r="D2514" s="256" t="s">
        <v>93</v>
      </c>
      <c r="E2514" s="433">
        <v>1001</v>
      </c>
      <c r="F2514" s="256" t="s">
        <v>12249</v>
      </c>
      <c r="G2514" s="256" t="s">
        <v>2794</v>
      </c>
      <c r="H2514" s="256" t="s">
        <v>2762</v>
      </c>
      <c r="I2514" s="256" t="s">
        <v>12251</v>
      </c>
    </row>
    <row r="2515" spans="1:9">
      <c r="A2515" s="256" t="s">
        <v>12252</v>
      </c>
      <c r="C2515" s="256" t="s">
        <v>12253</v>
      </c>
      <c r="D2515" s="256" t="s">
        <v>99</v>
      </c>
      <c r="E2515" s="433">
        <v>94905</v>
      </c>
      <c r="F2515" s="256" t="s">
        <v>12254</v>
      </c>
      <c r="G2515" s="256" t="s">
        <v>2732</v>
      </c>
      <c r="H2515" s="256" t="s">
        <v>2733</v>
      </c>
      <c r="I2515" s="256" t="s">
        <v>12255</v>
      </c>
    </row>
    <row r="2516" spans="1:9">
      <c r="A2516" s="256" t="s">
        <v>12256</v>
      </c>
      <c r="B2516" s="256" t="s">
        <v>12257</v>
      </c>
      <c r="C2516" s="256" t="s">
        <v>12258</v>
      </c>
      <c r="D2516" s="256" t="s">
        <v>5121</v>
      </c>
      <c r="E2516" s="433">
        <v>3105</v>
      </c>
      <c r="F2516" s="256" t="s">
        <v>12259</v>
      </c>
      <c r="G2516" s="256" t="s">
        <v>2936</v>
      </c>
      <c r="H2516" s="256" t="s">
        <v>2937</v>
      </c>
      <c r="I2516" s="256" t="s">
        <v>9468</v>
      </c>
    </row>
    <row r="2517" spans="1:9">
      <c r="A2517" s="256" t="s">
        <v>12260</v>
      </c>
      <c r="B2517" s="256" t="s">
        <v>12261</v>
      </c>
      <c r="C2517" s="256" t="s">
        <v>12262</v>
      </c>
      <c r="D2517" s="256" t="s">
        <v>98</v>
      </c>
      <c r="E2517" s="433">
        <v>8186</v>
      </c>
      <c r="F2517" s="256" t="s">
        <v>12263</v>
      </c>
      <c r="G2517" s="256" t="s">
        <v>2732</v>
      </c>
      <c r="H2517" s="256" t="s">
        <v>2733</v>
      </c>
      <c r="I2517" s="256" t="s">
        <v>12264</v>
      </c>
    </row>
    <row r="2518" spans="1:9">
      <c r="A2518" s="256" t="s">
        <v>12265</v>
      </c>
      <c r="B2518" s="256" t="s">
        <v>12266</v>
      </c>
      <c r="C2518" s="256" t="s">
        <v>12267</v>
      </c>
      <c r="D2518" s="256" t="s">
        <v>91</v>
      </c>
      <c r="E2518" s="433">
        <v>81102</v>
      </c>
      <c r="F2518" s="256" t="s">
        <v>12268</v>
      </c>
      <c r="G2518" s="256" t="s">
        <v>2936</v>
      </c>
      <c r="H2518" s="256" t="s">
        <v>2937</v>
      </c>
      <c r="I2518" s="256" t="s">
        <v>7786</v>
      </c>
    </row>
    <row r="2519" spans="1:9">
      <c r="A2519" s="256" t="s">
        <v>12269</v>
      </c>
      <c r="B2519" s="256" t="s">
        <v>12270</v>
      </c>
      <c r="C2519" s="256" t="s">
        <v>12271</v>
      </c>
      <c r="D2519" s="256" t="s">
        <v>99</v>
      </c>
      <c r="E2519" s="433">
        <v>94911</v>
      </c>
      <c r="F2519" s="256" t="s">
        <v>12272</v>
      </c>
      <c r="G2519" s="256" t="s">
        <v>2732</v>
      </c>
      <c r="H2519" s="256" t="s">
        <v>2733</v>
      </c>
      <c r="I2519" s="256" t="s">
        <v>12273</v>
      </c>
    </row>
    <row r="2520" spans="1:9">
      <c r="A2520" s="256" t="s">
        <v>12274</v>
      </c>
      <c r="B2520" s="256" t="s">
        <v>12275</v>
      </c>
      <c r="C2520" s="256" t="s">
        <v>12276</v>
      </c>
      <c r="D2520" s="256" t="s">
        <v>2888</v>
      </c>
      <c r="E2520" s="433">
        <v>2001</v>
      </c>
      <c r="F2520" s="256" t="s">
        <v>12277</v>
      </c>
      <c r="G2520" s="256" t="s">
        <v>2732</v>
      </c>
      <c r="H2520" s="256" t="s">
        <v>2733</v>
      </c>
      <c r="I2520" s="256" t="s">
        <v>11351</v>
      </c>
    </row>
    <row r="2521" spans="1:9">
      <c r="A2521" s="256" t="s">
        <v>12278</v>
      </c>
      <c r="B2521" s="256" t="s">
        <v>12279</v>
      </c>
      <c r="C2521" s="256" t="s">
        <v>12280</v>
      </c>
      <c r="D2521" s="256" t="s">
        <v>12281</v>
      </c>
      <c r="E2521" s="433">
        <v>6741</v>
      </c>
      <c r="F2521" s="256" t="s">
        <v>6450</v>
      </c>
      <c r="G2521" s="256" t="s">
        <v>2724</v>
      </c>
      <c r="H2521" s="256" t="s">
        <v>2812</v>
      </c>
      <c r="I2521" s="256" t="s">
        <v>12282</v>
      </c>
    </row>
    <row r="2522" spans="1:9">
      <c r="A2522" s="256" t="s">
        <v>12283</v>
      </c>
      <c r="B2522" s="256" t="s">
        <v>12284</v>
      </c>
      <c r="C2522" s="256" t="s">
        <v>12285</v>
      </c>
      <c r="D2522" s="256" t="s">
        <v>8946</v>
      </c>
      <c r="E2522" s="433">
        <v>96205</v>
      </c>
      <c r="F2522" s="256" t="s">
        <v>12286</v>
      </c>
      <c r="G2522" s="256" t="s">
        <v>2732</v>
      </c>
      <c r="H2522" s="256" t="s">
        <v>2733</v>
      </c>
      <c r="I2522" s="256" t="s">
        <v>6213</v>
      </c>
    </row>
    <row r="2523" spans="1:9">
      <c r="A2523" s="256" t="s">
        <v>12287</v>
      </c>
      <c r="B2523" s="256" t="s">
        <v>12288</v>
      </c>
      <c r="C2523" s="256" t="s">
        <v>12289</v>
      </c>
      <c r="D2523" s="256" t="s">
        <v>12290</v>
      </c>
      <c r="E2523" s="433">
        <v>5904</v>
      </c>
      <c r="F2523" s="256" t="s">
        <v>12291</v>
      </c>
      <c r="G2523" s="256" t="s">
        <v>2732</v>
      </c>
      <c r="H2523" s="256" t="s">
        <v>2733</v>
      </c>
      <c r="I2523" s="256" t="s">
        <v>12292</v>
      </c>
    </row>
    <row r="2524" spans="1:9">
      <c r="A2524" s="256" t="s">
        <v>12293</v>
      </c>
      <c r="B2524" s="256" t="s">
        <v>12294</v>
      </c>
      <c r="C2524" s="256" t="s">
        <v>12295</v>
      </c>
      <c r="D2524" s="256" t="s">
        <v>3506</v>
      </c>
      <c r="E2524" s="433">
        <v>97101</v>
      </c>
      <c r="F2524" s="256" t="s">
        <v>12296</v>
      </c>
      <c r="G2524" s="256" t="s">
        <v>2936</v>
      </c>
      <c r="H2524" s="256" t="s">
        <v>2937</v>
      </c>
      <c r="I2524" s="256" t="s">
        <v>12297</v>
      </c>
    </row>
    <row r="2525" spans="1:9">
      <c r="A2525" s="256" t="s">
        <v>12298</v>
      </c>
      <c r="B2525" s="256" t="s">
        <v>12299</v>
      </c>
      <c r="C2525" s="256" t="s">
        <v>12300</v>
      </c>
      <c r="D2525" s="256" t="s">
        <v>12301</v>
      </c>
      <c r="E2525" s="433">
        <v>1816</v>
      </c>
      <c r="F2525" s="256" t="s">
        <v>12302</v>
      </c>
      <c r="G2525" s="256" t="s">
        <v>2794</v>
      </c>
      <c r="H2525" s="256" t="s">
        <v>2725</v>
      </c>
      <c r="I2525" s="256" t="s">
        <v>3085</v>
      </c>
    </row>
    <row r="2526" spans="1:9">
      <c r="A2526" s="256" t="s">
        <v>12303</v>
      </c>
      <c r="B2526" s="256" t="s">
        <v>12304</v>
      </c>
      <c r="C2526" s="256" t="s">
        <v>12305</v>
      </c>
      <c r="D2526" s="256" t="s">
        <v>10702</v>
      </c>
      <c r="E2526" s="433">
        <v>95701</v>
      </c>
      <c r="F2526" s="256" t="s">
        <v>12306</v>
      </c>
      <c r="G2526" s="256" t="s">
        <v>2724</v>
      </c>
      <c r="H2526" s="256" t="s">
        <v>2835</v>
      </c>
      <c r="I2526" s="256" t="s">
        <v>12307</v>
      </c>
    </row>
    <row r="2527" spans="1:9">
      <c r="A2527" s="256" t="s">
        <v>12308</v>
      </c>
      <c r="B2527" s="256" t="s">
        <v>12309</v>
      </c>
      <c r="C2527" s="256" t="s">
        <v>12310</v>
      </c>
      <c r="D2527" s="256" t="s">
        <v>12311</v>
      </c>
      <c r="E2527" s="433">
        <v>96265</v>
      </c>
      <c r="F2527" s="256" t="s">
        <v>12312</v>
      </c>
      <c r="G2527" s="256" t="s">
        <v>2732</v>
      </c>
      <c r="H2527" s="256" t="s">
        <v>2733</v>
      </c>
      <c r="I2527" s="256" t="s">
        <v>12313</v>
      </c>
    </row>
    <row r="2528" spans="1:9">
      <c r="A2528" s="256" t="s">
        <v>12314</v>
      </c>
      <c r="B2528" s="256" t="s">
        <v>12315</v>
      </c>
      <c r="C2528" s="256" t="s">
        <v>12316</v>
      </c>
      <c r="D2528" s="256" t="s">
        <v>12317</v>
      </c>
      <c r="E2528" s="433">
        <v>5311</v>
      </c>
      <c r="F2528" s="256" t="s">
        <v>12318</v>
      </c>
      <c r="G2528" s="256" t="s">
        <v>2732</v>
      </c>
      <c r="H2528" s="256" t="s">
        <v>2733</v>
      </c>
      <c r="I2528" s="256" t="s">
        <v>2734</v>
      </c>
    </row>
    <row r="2529" spans="1:9">
      <c r="A2529" s="256" t="s">
        <v>12319</v>
      </c>
      <c r="B2529" s="256" t="s">
        <v>12320</v>
      </c>
      <c r="C2529" s="256" t="s">
        <v>12321</v>
      </c>
      <c r="D2529" s="256" t="s">
        <v>12322</v>
      </c>
      <c r="E2529" s="433">
        <v>5917</v>
      </c>
      <c r="F2529" s="256" t="s">
        <v>12323</v>
      </c>
      <c r="G2529" s="256" t="s">
        <v>2936</v>
      </c>
      <c r="H2529" s="256" t="s">
        <v>2937</v>
      </c>
      <c r="I2529" s="256" t="s">
        <v>12324</v>
      </c>
    </row>
    <row r="2530" spans="1:9">
      <c r="A2530" s="256" t="s">
        <v>12325</v>
      </c>
      <c r="B2530" s="256" t="s">
        <v>12326</v>
      </c>
      <c r="C2530" s="256" t="s">
        <v>12327</v>
      </c>
      <c r="D2530" s="256" t="s">
        <v>12328</v>
      </c>
      <c r="E2530" s="433">
        <v>7232</v>
      </c>
      <c r="F2530" s="256" t="s">
        <v>12329</v>
      </c>
      <c r="G2530" s="256" t="s">
        <v>2732</v>
      </c>
      <c r="H2530" s="256" t="s">
        <v>2733</v>
      </c>
      <c r="I2530" s="256" t="s">
        <v>4145</v>
      </c>
    </row>
    <row r="2531" spans="1:9">
      <c r="A2531" s="256" t="s">
        <v>12330</v>
      </c>
      <c r="B2531" s="256" t="s">
        <v>12331</v>
      </c>
      <c r="C2531" s="256" t="s">
        <v>12332</v>
      </c>
      <c r="D2531" s="256" t="s">
        <v>12333</v>
      </c>
      <c r="E2531" s="433">
        <v>96261</v>
      </c>
      <c r="F2531" s="256" t="s">
        <v>12334</v>
      </c>
      <c r="G2531" s="256" t="s">
        <v>2761</v>
      </c>
      <c r="H2531" s="256" t="s">
        <v>2812</v>
      </c>
      <c r="I2531" s="256" t="s">
        <v>12335</v>
      </c>
    </row>
    <row r="2532" spans="1:9">
      <c r="A2532" s="256" t="s">
        <v>12336</v>
      </c>
      <c r="B2532" s="256" t="s">
        <v>12337</v>
      </c>
      <c r="C2532" s="256" t="s">
        <v>12338</v>
      </c>
      <c r="D2532" s="256" t="s">
        <v>2888</v>
      </c>
      <c r="E2532" s="433">
        <v>2001</v>
      </c>
      <c r="F2532" s="256" t="s">
        <v>12339</v>
      </c>
      <c r="G2532" s="256" t="s">
        <v>2732</v>
      </c>
      <c r="H2532" s="256" t="s">
        <v>2733</v>
      </c>
      <c r="I2532" s="256" t="s">
        <v>6150</v>
      </c>
    </row>
    <row r="2533" spans="1:9">
      <c r="A2533" s="256" t="s">
        <v>12340</v>
      </c>
      <c r="B2533" s="256" t="s">
        <v>12341</v>
      </c>
      <c r="C2533" s="256" t="s">
        <v>12342</v>
      </c>
      <c r="D2533" s="256" t="s">
        <v>3506</v>
      </c>
      <c r="E2533" s="433">
        <v>97101</v>
      </c>
      <c r="F2533" s="256" t="s">
        <v>12343</v>
      </c>
      <c r="G2533" s="256" t="s">
        <v>3938</v>
      </c>
      <c r="H2533" s="256" t="s">
        <v>2762</v>
      </c>
      <c r="I2533" s="256" t="s">
        <v>12344</v>
      </c>
    </row>
    <row r="2534" spans="1:9">
      <c r="A2534" s="256" t="s">
        <v>12340</v>
      </c>
      <c r="B2534" s="256" t="s">
        <v>12341</v>
      </c>
      <c r="C2534" s="256" t="s">
        <v>12342</v>
      </c>
      <c r="D2534" s="256" t="s">
        <v>3506</v>
      </c>
      <c r="E2534" s="433">
        <v>97101</v>
      </c>
      <c r="F2534" s="256" t="s">
        <v>12343</v>
      </c>
      <c r="G2534" s="256" t="s">
        <v>2724</v>
      </c>
      <c r="H2534" s="256" t="s">
        <v>2762</v>
      </c>
      <c r="I2534" s="256" t="s">
        <v>12345</v>
      </c>
    </row>
    <row r="2535" spans="1:9">
      <c r="A2535" s="256" t="s">
        <v>12346</v>
      </c>
      <c r="B2535" s="256" t="s">
        <v>12347</v>
      </c>
      <c r="C2535" s="256" t="s">
        <v>12348</v>
      </c>
      <c r="D2535" s="256" t="s">
        <v>99</v>
      </c>
      <c r="E2535" s="433">
        <v>94901</v>
      </c>
      <c r="F2535" s="256" t="s">
        <v>12349</v>
      </c>
      <c r="G2535" s="256" t="s">
        <v>2732</v>
      </c>
      <c r="H2535" s="256" t="s">
        <v>2733</v>
      </c>
      <c r="I2535" s="256" t="s">
        <v>12350</v>
      </c>
    </row>
    <row r="2536" spans="1:9">
      <c r="A2536" s="256" t="s">
        <v>12351</v>
      </c>
      <c r="B2536" s="256" t="s">
        <v>12352</v>
      </c>
      <c r="C2536" s="256" t="s">
        <v>12353</v>
      </c>
      <c r="D2536" s="256" t="s">
        <v>9415</v>
      </c>
      <c r="E2536" s="433">
        <v>97675</v>
      </c>
      <c r="F2536" s="256" t="s">
        <v>12354</v>
      </c>
      <c r="G2536" s="256" t="s">
        <v>2732</v>
      </c>
      <c r="H2536" s="256" t="s">
        <v>2733</v>
      </c>
      <c r="I2536" s="256" t="s">
        <v>10057</v>
      </c>
    </row>
    <row r="2537" spans="1:9">
      <c r="A2537" s="256" t="s">
        <v>12355</v>
      </c>
      <c r="B2537" s="256" t="s">
        <v>12356</v>
      </c>
      <c r="C2537" s="256" t="s">
        <v>12357</v>
      </c>
      <c r="D2537" s="256" t="s">
        <v>6689</v>
      </c>
      <c r="E2537" s="433">
        <v>6401</v>
      </c>
      <c r="F2537" s="256" t="s">
        <v>12358</v>
      </c>
      <c r="G2537" s="256" t="s">
        <v>2732</v>
      </c>
      <c r="H2537" s="256" t="s">
        <v>2733</v>
      </c>
      <c r="I2537" s="256" t="s">
        <v>3323</v>
      </c>
    </row>
    <row r="2538" spans="1:9">
      <c r="A2538" s="256" t="s">
        <v>12359</v>
      </c>
      <c r="B2538" s="256" t="s">
        <v>12360</v>
      </c>
      <c r="C2538" s="256" t="s">
        <v>12361</v>
      </c>
      <c r="D2538" s="256" t="s">
        <v>12362</v>
      </c>
      <c r="E2538" s="433">
        <v>1009</v>
      </c>
      <c r="F2538" s="256" t="s">
        <v>12363</v>
      </c>
      <c r="G2538" s="256" t="s">
        <v>2732</v>
      </c>
      <c r="H2538" s="256" t="s">
        <v>2733</v>
      </c>
      <c r="I2538" s="256" t="s">
        <v>3461</v>
      </c>
    </row>
    <row r="2539" spans="1:9">
      <c r="A2539" s="256" t="s">
        <v>12364</v>
      </c>
      <c r="B2539" s="256" t="s">
        <v>12365</v>
      </c>
      <c r="C2539" s="256" t="s">
        <v>12366</v>
      </c>
      <c r="D2539" s="256" t="s">
        <v>8147</v>
      </c>
      <c r="E2539" s="433">
        <v>4001</v>
      </c>
      <c r="F2539" s="256" t="s">
        <v>6415</v>
      </c>
      <c r="G2539" s="256" t="s">
        <v>2732</v>
      </c>
      <c r="H2539" s="256" t="s">
        <v>2733</v>
      </c>
      <c r="I2539" s="256" t="s">
        <v>6416</v>
      </c>
    </row>
    <row r="2540" spans="1:9">
      <c r="A2540" s="256" t="s">
        <v>12367</v>
      </c>
      <c r="B2540" s="256" t="s">
        <v>12368</v>
      </c>
      <c r="C2540" s="256" t="s">
        <v>12369</v>
      </c>
      <c r="D2540" s="256" t="s">
        <v>91</v>
      </c>
      <c r="E2540" s="433">
        <v>84103</v>
      </c>
      <c r="F2540" s="256" t="s">
        <v>12370</v>
      </c>
      <c r="G2540" s="256" t="s">
        <v>2824</v>
      </c>
      <c r="H2540" s="256" t="s">
        <v>2994</v>
      </c>
      <c r="I2540" s="256" t="s">
        <v>8959</v>
      </c>
    </row>
    <row r="2541" spans="1:9">
      <c r="A2541" s="256" t="s">
        <v>12371</v>
      </c>
      <c r="B2541" s="256" t="s">
        <v>12368</v>
      </c>
      <c r="C2541" s="256" t="s">
        <v>12369</v>
      </c>
      <c r="D2541" s="256" t="s">
        <v>91</v>
      </c>
      <c r="E2541" s="433">
        <v>84103</v>
      </c>
      <c r="F2541" s="256" t="s">
        <v>12370</v>
      </c>
      <c r="G2541" s="256" t="s">
        <v>2824</v>
      </c>
      <c r="H2541" s="256" t="s">
        <v>2725</v>
      </c>
      <c r="I2541" s="256" t="s">
        <v>8959</v>
      </c>
    </row>
    <row r="2542" spans="1:9">
      <c r="A2542" s="256" t="s">
        <v>12372</v>
      </c>
      <c r="B2542" s="256" t="s">
        <v>12368</v>
      </c>
      <c r="C2542" s="256" t="s">
        <v>12369</v>
      </c>
      <c r="D2542" s="256" t="s">
        <v>91</v>
      </c>
      <c r="E2542" s="433">
        <v>84103</v>
      </c>
      <c r="F2542" s="256" t="s">
        <v>12370</v>
      </c>
      <c r="G2542" s="256" t="s">
        <v>2824</v>
      </c>
      <c r="H2542" s="256" t="s">
        <v>2762</v>
      </c>
      <c r="I2542" s="256" t="s">
        <v>4847</v>
      </c>
    </row>
    <row r="2543" spans="1:9">
      <c r="A2543" s="256" t="s">
        <v>12373</v>
      </c>
      <c r="B2543" s="256" t="s">
        <v>12374</v>
      </c>
      <c r="C2543" s="256" t="s">
        <v>12375</v>
      </c>
      <c r="D2543" s="256" t="s">
        <v>99</v>
      </c>
      <c r="E2543" s="433">
        <v>94905</v>
      </c>
      <c r="F2543" s="256" t="s">
        <v>12376</v>
      </c>
      <c r="G2543" s="256" t="s">
        <v>2824</v>
      </c>
      <c r="H2543" s="256" t="s">
        <v>2762</v>
      </c>
      <c r="I2543" s="256" t="s">
        <v>12377</v>
      </c>
    </row>
    <row r="2544" spans="1:9">
      <c r="A2544" s="256" t="s">
        <v>12378</v>
      </c>
      <c r="B2544" s="256" t="s">
        <v>12379</v>
      </c>
      <c r="C2544" s="256" t="s">
        <v>12380</v>
      </c>
      <c r="D2544" s="256" t="s">
        <v>99</v>
      </c>
      <c r="E2544" s="433">
        <v>94905</v>
      </c>
      <c r="F2544" s="256" t="s">
        <v>9395</v>
      </c>
      <c r="G2544" s="256" t="s">
        <v>3938</v>
      </c>
      <c r="H2544" s="256" t="s">
        <v>2812</v>
      </c>
      <c r="I2544" s="256" t="s">
        <v>6631</v>
      </c>
    </row>
    <row r="2545" spans="1:9">
      <c r="A2545" s="256" t="s">
        <v>12381</v>
      </c>
      <c r="B2545" s="256" t="s">
        <v>12382</v>
      </c>
      <c r="C2545" s="256" t="s">
        <v>12383</v>
      </c>
      <c r="D2545" s="256" t="s">
        <v>8403</v>
      </c>
      <c r="E2545" s="433">
        <v>83151</v>
      </c>
      <c r="F2545" s="256" t="s">
        <v>3142</v>
      </c>
      <c r="G2545" s="256" t="s">
        <v>2732</v>
      </c>
      <c r="H2545" s="256" t="s">
        <v>2733</v>
      </c>
      <c r="I2545" s="256" t="s">
        <v>8837</v>
      </c>
    </row>
    <row r="2546" spans="1:9">
      <c r="A2546" s="256" t="s">
        <v>12384</v>
      </c>
      <c r="C2546" s="256" t="s">
        <v>12385</v>
      </c>
      <c r="D2546" s="256" t="s">
        <v>12386</v>
      </c>
      <c r="E2546" s="433">
        <v>69501</v>
      </c>
      <c r="F2546" s="256" t="s">
        <v>12387</v>
      </c>
      <c r="G2546" s="256" t="s">
        <v>2780</v>
      </c>
      <c r="H2546" s="256" t="s">
        <v>2847</v>
      </c>
      <c r="I2546" s="256" t="s">
        <v>12388</v>
      </c>
    </row>
    <row r="2547" spans="1:9">
      <c r="A2547" s="256" t="s">
        <v>12389</v>
      </c>
      <c r="C2547" s="256" t="s">
        <v>12385</v>
      </c>
      <c r="D2547" s="256" t="s">
        <v>12386</v>
      </c>
      <c r="E2547" s="433">
        <v>69501</v>
      </c>
      <c r="F2547" s="256" t="s">
        <v>12387</v>
      </c>
      <c r="G2547" s="256" t="s">
        <v>2732</v>
      </c>
      <c r="H2547" s="256" t="s">
        <v>2733</v>
      </c>
      <c r="I2547" s="256" t="s">
        <v>12388</v>
      </c>
    </row>
    <row r="2548" spans="1:9">
      <c r="A2548" s="256" t="s">
        <v>12390</v>
      </c>
      <c r="B2548" s="256" t="s">
        <v>12391</v>
      </c>
      <c r="C2548" s="256" t="s">
        <v>12392</v>
      </c>
      <c r="D2548" s="256" t="s">
        <v>12393</v>
      </c>
      <c r="E2548" s="433">
        <v>34424</v>
      </c>
      <c r="F2548" s="256" t="s">
        <v>12394</v>
      </c>
      <c r="G2548" s="256" t="s">
        <v>2936</v>
      </c>
      <c r="H2548" s="256" t="s">
        <v>2937</v>
      </c>
      <c r="I2548" s="256" t="s">
        <v>12395</v>
      </c>
    </row>
    <row r="2549" spans="1:9">
      <c r="A2549" s="256" t="s">
        <v>12396</v>
      </c>
      <c r="B2549" s="256" t="s">
        <v>12397</v>
      </c>
      <c r="C2549" s="256" t="s">
        <v>12398</v>
      </c>
      <c r="D2549" s="256" t="s">
        <v>2730</v>
      </c>
      <c r="E2549" s="433">
        <v>82108</v>
      </c>
      <c r="F2549" s="256" t="s">
        <v>12399</v>
      </c>
      <c r="G2549" s="256" t="s">
        <v>2724</v>
      </c>
      <c r="H2549" s="256" t="s">
        <v>2812</v>
      </c>
      <c r="I2549" s="256" t="s">
        <v>12400</v>
      </c>
    </row>
    <row r="2550" spans="1:9">
      <c r="A2550" s="256" t="s">
        <v>12401</v>
      </c>
      <c r="B2550" s="256" t="s">
        <v>12402</v>
      </c>
      <c r="C2550" s="256" t="s">
        <v>12403</v>
      </c>
      <c r="D2550" s="256" t="s">
        <v>3065</v>
      </c>
      <c r="E2550" s="433">
        <v>6601</v>
      </c>
      <c r="F2550" s="256" t="s">
        <v>5251</v>
      </c>
      <c r="G2550" s="256" t="s">
        <v>2761</v>
      </c>
      <c r="H2550" s="256" t="s">
        <v>2762</v>
      </c>
      <c r="I2550" s="256" t="s">
        <v>11924</v>
      </c>
    </row>
    <row r="2551" spans="1:9">
      <c r="A2551" s="256" t="s">
        <v>12404</v>
      </c>
      <c r="B2551" s="256" t="s">
        <v>12402</v>
      </c>
      <c r="C2551" s="256" t="s">
        <v>12403</v>
      </c>
      <c r="D2551" s="256" t="s">
        <v>3065</v>
      </c>
      <c r="E2551" s="433">
        <v>6601</v>
      </c>
      <c r="F2551" s="256" t="s">
        <v>5251</v>
      </c>
      <c r="G2551" s="256" t="s">
        <v>2936</v>
      </c>
      <c r="H2551" s="256" t="s">
        <v>2937</v>
      </c>
      <c r="I2551" s="256" t="s">
        <v>12405</v>
      </c>
    </row>
    <row r="2552" spans="1:9">
      <c r="A2552" s="256" t="s">
        <v>12406</v>
      </c>
      <c r="B2552" s="256" t="s">
        <v>12407</v>
      </c>
      <c r="C2552" s="256" t="s">
        <v>12408</v>
      </c>
      <c r="D2552" s="256" t="s">
        <v>12409</v>
      </c>
      <c r="E2552" s="433">
        <v>99106</v>
      </c>
      <c r="F2552" s="256" t="s">
        <v>12410</v>
      </c>
      <c r="G2552" s="256" t="s">
        <v>2724</v>
      </c>
      <c r="H2552" s="256" t="s">
        <v>2812</v>
      </c>
      <c r="I2552" s="256" t="s">
        <v>12411</v>
      </c>
    </row>
    <row r="2553" spans="1:9">
      <c r="A2553" s="256" t="s">
        <v>12412</v>
      </c>
      <c r="B2553" s="256" t="s">
        <v>12407</v>
      </c>
      <c r="C2553" s="256" t="s">
        <v>12408</v>
      </c>
      <c r="D2553" s="256" t="s">
        <v>12409</v>
      </c>
      <c r="E2553" s="433">
        <v>99106</v>
      </c>
      <c r="F2553" s="256" t="s">
        <v>12410</v>
      </c>
      <c r="G2553" s="256" t="s">
        <v>2724</v>
      </c>
      <c r="H2553" s="256" t="s">
        <v>2835</v>
      </c>
      <c r="I2553" s="256" t="s">
        <v>7723</v>
      </c>
    </row>
    <row r="2554" spans="1:9">
      <c r="A2554" s="256" t="s">
        <v>12413</v>
      </c>
      <c r="C2554" s="256" t="s">
        <v>12414</v>
      </c>
      <c r="D2554" s="256" t="s">
        <v>12415</v>
      </c>
      <c r="E2554" s="433">
        <v>1117</v>
      </c>
      <c r="F2554" s="256" t="s">
        <v>12416</v>
      </c>
      <c r="G2554" s="256" t="s">
        <v>2780</v>
      </c>
      <c r="H2554" s="256" t="s">
        <v>2847</v>
      </c>
      <c r="I2554" s="256" t="s">
        <v>5694</v>
      </c>
    </row>
    <row r="2555" spans="1:9">
      <c r="A2555" s="256" t="s">
        <v>12417</v>
      </c>
      <c r="B2555" s="256" t="s">
        <v>12418</v>
      </c>
      <c r="C2555" s="256" t="s">
        <v>12419</v>
      </c>
      <c r="D2555" s="256" t="s">
        <v>2786</v>
      </c>
      <c r="E2555" s="433">
        <v>5301</v>
      </c>
      <c r="F2555" s="256" t="s">
        <v>12420</v>
      </c>
      <c r="G2555" s="256" t="s">
        <v>2732</v>
      </c>
      <c r="H2555" s="256" t="s">
        <v>2733</v>
      </c>
      <c r="I2555" s="256" t="s">
        <v>12421</v>
      </c>
    </row>
    <row r="2556" spans="1:9">
      <c r="A2556" s="256" t="s">
        <v>12422</v>
      </c>
      <c r="B2556" s="256" t="s">
        <v>12423</v>
      </c>
      <c r="C2556" s="256" t="s">
        <v>12424</v>
      </c>
      <c r="D2556" s="256" t="s">
        <v>3327</v>
      </c>
      <c r="E2556" s="433">
        <v>3417</v>
      </c>
      <c r="F2556" s="256" t="s">
        <v>12425</v>
      </c>
      <c r="G2556" s="256" t="s">
        <v>2732</v>
      </c>
      <c r="H2556" s="256" t="s">
        <v>2733</v>
      </c>
      <c r="I2556" s="256" t="s">
        <v>5075</v>
      </c>
    </row>
    <row r="2557" spans="1:9">
      <c r="A2557" s="256" t="s">
        <v>12426</v>
      </c>
      <c r="B2557" s="256" t="s">
        <v>12423</v>
      </c>
      <c r="C2557" s="256" t="s">
        <v>12424</v>
      </c>
      <c r="D2557" s="256" t="s">
        <v>3327</v>
      </c>
      <c r="E2557" s="433">
        <v>3417</v>
      </c>
      <c r="F2557" s="256" t="s">
        <v>12425</v>
      </c>
      <c r="G2557" s="256" t="s">
        <v>2780</v>
      </c>
      <c r="H2557" s="256" t="s">
        <v>2781</v>
      </c>
      <c r="I2557" s="256" t="s">
        <v>5570</v>
      </c>
    </row>
    <row r="2558" spans="1:9">
      <c r="A2558" s="256" t="s">
        <v>12427</v>
      </c>
      <c r="B2558" s="256" t="s">
        <v>12423</v>
      </c>
      <c r="C2558" s="256" t="s">
        <v>12424</v>
      </c>
      <c r="D2558" s="256" t="s">
        <v>3327</v>
      </c>
      <c r="E2558" s="433">
        <v>3417</v>
      </c>
      <c r="F2558" s="256" t="s">
        <v>12425</v>
      </c>
      <c r="G2558" s="256" t="s">
        <v>2780</v>
      </c>
      <c r="H2558" s="256" t="s">
        <v>2847</v>
      </c>
      <c r="I2558" s="256" t="s">
        <v>12428</v>
      </c>
    </row>
    <row r="2559" spans="1:9">
      <c r="A2559" s="256" t="s">
        <v>12429</v>
      </c>
      <c r="B2559" s="256" t="s">
        <v>12430</v>
      </c>
      <c r="C2559" s="256" t="s">
        <v>12431</v>
      </c>
      <c r="D2559" s="256" t="s">
        <v>97</v>
      </c>
      <c r="E2559" s="433">
        <v>4017</v>
      </c>
      <c r="F2559" s="256" t="s">
        <v>12432</v>
      </c>
      <c r="G2559" s="256" t="s">
        <v>2732</v>
      </c>
      <c r="H2559" s="256" t="s">
        <v>2733</v>
      </c>
      <c r="I2559" s="256" t="s">
        <v>7908</v>
      </c>
    </row>
    <row r="2560" spans="1:9">
      <c r="A2560" s="256" t="s">
        <v>12433</v>
      </c>
      <c r="B2560" s="256" t="s">
        <v>12434</v>
      </c>
      <c r="C2560" s="256" t="s">
        <v>12435</v>
      </c>
      <c r="D2560" s="256" t="s">
        <v>91</v>
      </c>
      <c r="E2560" s="433">
        <v>82107</v>
      </c>
      <c r="F2560" s="256" t="s">
        <v>12436</v>
      </c>
      <c r="G2560" s="256" t="s">
        <v>2732</v>
      </c>
      <c r="H2560" s="256" t="s">
        <v>2733</v>
      </c>
      <c r="I2560" s="256" t="s">
        <v>7356</v>
      </c>
    </row>
    <row r="2561" spans="1:9">
      <c r="A2561" s="256" t="s">
        <v>12437</v>
      </c>
      <c r="B2561" s="256" t="s">
        <v>12438</v>
      </c>
      <c r="C2561" s="256" t="s">
        <v>12439</v>
      </c>
      <c r="D2561" s="256" t="s">
        <v>2778</v>
      </c>
      <c r="E2561" s="433">
        <v>96501</v>
      </c>
      <c r="F2561" s="256" t="s">
        <v>12440</v>
      </c>
      <c r="G2561" s="256" t="s">
        <v>2724</v>
      </c>
      <c r="H2561" s="256" t="s">
        <v>2762</v>
      </c>
      <c r="I2561" s="256" t="s">
        <v>11496</v>
      </c>
    </row>
    <row r="2562" spans="1:9">
      <c r="A2562" s="256" t="s">
        <v>12441</v>
      </c>
      <c r="B2562" s="256" t="s">
        <v>12442</v>
      </c>
      <c r="C2562" s="256" t="s">
        <v>12443</v>
      </c>
      <c r="D2562" s="256" t="s">
        <v>2982</v>
      </c>
      <c r="E2562" s="433">
        <v>81109</v>
      </c>
      <c r="F2562" s="256" t="s">
        <v>12444</v>
      </c>
      <c r="G2562" s="256" t="s">
        <v>2761</v>
      </c>
      <c r="H2562" s="256" t="s">
        <v>2762</v>
      </c>
      <c r="I2562" s="256" t="s">
        <v>12445</v>
      </c>
    </row>
    <row r="2563" spans="1:9">
      <c r="A2563" s="256" t="s">
        <v>12446</v>
      </c>
      <c r="C2563" s="256" t="s">
        <v>12447</v>
      </c>
      <c r="D2563" s="256" t="s">
        <v>5328</v>
      </c>
      <c r="E2563" s="256" t="s">
        <v>12448</v>
      </c>
      <c r="F2563" s="256" t="s">
        <v>12449</v>
      </c>
      <c r="G2563" s="256" t="s">
        <v>2732</v>
      </c>
      <c r="H2563" s="256" t="s">
        <v>2733</v>
      </c>
      <c r="I2563" s="256" t="s">
        <v>12450</v>
      </c>
    </row>
    <row r="2564" spans="1:9">
      <c r="A2564" s="256" t="s">
        <v>12451</v>
      </c>
      <c r="B2564" s="256" t="s">
        <v>12452</v>
      </c>
      <c r="C2564" s="256" t="s">
        <v>12453</v>
      </c>
      <c r="D2564" s="256" t="s">
        <v>4742</v>
      </c>
      <c r="E2564" s="433">
        <v>90701</v>
      </c>
      <c r="F2564" s="256" t="s">
        <v>12454</v>
      </c>
      <c r="G2564" s="256" t="s">
        <v>2724</v>
      </c>
      <c r="H2564" s="256" t="s">
        <v>2762</v>
      </c>
      <c r="I2564" s="256" t="s">
        <v>10627</v>
      </c>
    </row>
    <row r="2565" spans="1:9">
      <c r="A2565" s="256" t="s">
        <v>12455</v>
      </c>
      <c r="B2565" s="256" t="s">
        <v>12456</v>
      </c>
      <c r="C2565" s="256" t="s">
        <v>12457</v>
      </c>
      <c r="D2565" s="256" t="s">
        <v>97</v>
      </c>
      <c r="E2565" s="433">
        <v>4001</v>
      </c>
      <c r="F2565" s="256" t="s">
        <v>12458</v>
      </c>
      <c r="G2565" s="256" t="s">
        <v>2936</v>
      </c>
      <c r="H2565" s="256" t="s">
        <v>2937</v>
      </c>
      <c r="I2565" s="256" t="s">
        <v>11911</v>
      </c>
    </row>
    <row r="2566" spans="1:9">
      <c r="A2566" s="256" t="s">
        <v>12459</v>
      </c>
      <c r="B2566" s="256" t="s">
        <v>12460</v>
      </c>
      <c r="C2566" s="256" t="s">
        <v>12461</v>
      </c>
      <c r="D2566" s="256" t="s">
        <v>91</v>
      </c>
      <c r="E2566" s="433">
        <v>83153</v>
      </c>
      <c r="F2566" s="256" t="s">
        <v>12462</v>
      </c>
      <c r="G2566" s="256" t="s">
        <v>3938</v>
      </c>
      <c r="H2566" s="256" t="s">
        <v>2762</v>
      </c>
      <c r="I2566" s="256" t="s">
        <v>4299</v>
      </c>
    </row>
    <row r="2567" spans="1:9">
      <c r="A2567" s="256" t="s">
        <v>12463</v>
      </c>
      <c r="B2567" s="256" t="s">
        <v>12464</v>
      </c>
      <c r="C2567" s="256" t="s">
        <v>12465</v>
      </c>
      <c r="D2567" s="256" t="s">
        <v>12466</v>
      </c>
      <c r="E2567" s="433">
        <v>6401</v>
      </c>
      <c r="F2567" s="256" t="s">
        <v>12467</v>
      </c>
      <c r="G2567" s="256" t="s">
        <v>2732</v>
      </c>
      <c r="H2567" s="256" t="s">
        <v>2733</v>
      </c>
      <c r="I2567" s="256" t="s">
        <v>10167</v>
      </c>
    </row>
    <row r="2568" spans="1:9">
      <c r="A2568" s="256" t="s">
        <v>12468</v>
      </c>
      <c r="B2568" s="256" t="s">
        <v>12469</v>
      </c>
      <c r="C2568" s="256" t="s">
        <v>12470</v>
      </c>
      <c r="D2568" s="256" t="s">
        <v>98</v>
      </c>
      <c r="E2568" s="433">
        <v>8001</v>
      </c>
      <c r="F2568" s="256" t="s">
        <v>11944</v>
      </c>
      <c r="G2568" s="256" t="s">
        <v>2732</v>
      </c>
      <c r="H2568" s="256" t="s">
        <v>2733</v>
      </c>
      <c r="I2568" s="256" t="s">
        <v>12471</v>
      </c>
    </row>
    <row r="2569" spans="1:9">
      <c r="A2569" s="256" t="s">
        <v>12472</v>
      </c>
      <c r="C2569" s="256" t="s">
        <v>12473</v>
      </c>
      <c r="D2569" s="256" t="s">
        <v>4618</v>
      </c>
      <c r="E2569" s="433">
        <v>81102</v>
      </c>
      <c r="F2569" s="256" t="s">
        <v>12474</v>
      </c>
      <c r="G2569" s="256" t="s">
        <v>2732</v>
      </c>
      <c r="H2569" s="256" t="s">
        <v>2733</v>
      </c>
      <c r="I2569" s="256" t="s">
        <v>8443</v>
      </c>
    </row>
    <row r="2570" spans="1:9">
      <c r="A2570" s="256" t="s">
        <v>12475</v>
      </c>
      <c r="B2570" s="256" t="s">
        <v>12476</v>
      </c>
      <c r="C2570" s="256" t="s">
        <v>12477</v>
      </c>
      <c r="D2570" s="256" t="s">
        <v>12478</v>
      </c>
      <c r="E2570" s="433">
        <v>8236</v>
      </c>
      <c r="F2570" s="256" t="s">
        <v>12479</v>
      </c>
      <c r="G2570" s="256" t="s">
        <v>2724</v>
      </c>
      <c r="H2570" s="256" t="s">
        <v>2812</v>
      </c>
      <c r="I2570" s="256" t="s">
        <v>12480</v>
      </c>
    </row>
    <row r="2571" spans="1:9">
      <c r="A2571" s="256" t="s">
        <v>12481</v>
      </c>
      <c r="B2571" s="256" t="s">
        <v>12482</v>
      </c>
      <c r="C2571" s="256" t="s">
        <v>12483</v>
      </c>
      <c r="D2571" s="256" t="s">
        <v>100</v>
      </c>
      <c r="E2571" s="433">
        <v>3601</v>
      </c>
      <c r="F2571" s="256" t="s">
        <v>12484</v>
      </c>
      <c r="G2571" s="256" t="s">
        <v>2761</v>
      </c>
      <c r="H2571" s="256" t="s">
        <v>2994</v>
      </c>
      <c r="I2571" s="256" t="s">
        <v>6604</v>
      </c>
    </row>
    <row r="2572" spans="1:9">
      <c r="A2572" s="256" t="s">
        <v>12485</v>
      </c>
      <c r="B2572" s="256" t="s">
        <v>12482</v>
      </c>
      <c r="C2572" s="256" t="s">
        <v>12483</v>
      </c>
      <c r="D2572" s="256" t="s">
        <v>100</v>
      </c>
      <c r="E2572" s="433">
        <v>3601</v>
      </c>
      <c r="F2572" s="256" t="s">
        <v>12484</v>
      </c>
      <c r="G2572" s="256" t="s">
        <v>2761</v>
      </c>
      <c r="H2572" s="256" t="s">
        <v>2725</v>
      </c>
      <c r="I2572" s="256" t="s">
        <v>6595</v>
      </c>
    </row>
    <row r="2573" spans="1:9">
      <c r="A2573" s="256" t="s">
        <v>12485</v>
      </c>
      <c r="B2573" s="256" t="s">
        <v>12482</v>
      </c>
      <c r="C2573" s="256" t="s">
        <v>12483</v>
      </c>
      <c r="D2573" s="256" t="s">
        <v>100</v>
      </c>
      <c r="E2573" s="433">
        <v>3601</v>
      </c>
      <c r="F2573" s="256" t="s">
        <v>12484</v>
      </c>
      <c r="G2573" s="256" t="s">
        <v>2824</v>
      </c>
      <c r="H2573" s="256" t="s">
        <v>2725</v>
      </c>
      <c r="I2573" s="256" t="s">
        <v>10292</v>
      </c>
    </row>
    <row r="2574" spans="1:9">
      <c r="A2574" s="256" t="s">
        <v>12486</v>
      </c>
      <c r="B2574" s="256" t="s">
        <v>12487</v>
      </c>
      <c r="C2574" s="256" t="s">
        <v>12488</v>
      </c>
      <c r="D2574" s="256" t="s">
        <v>574</v>
      </c>
      <c r="E2574" s="433">
        <v>99001</v>
      </c>
      <c r="F2574" s="256" t="s">
        <v>7383</v>
      </c>
      <c r="G2574" s="256" t="s">
        <v>2761</v>
      </c>
      <c r="H2574" s="256" t="s">
        <v>2812</v>
      </c>
      <c r="I2574" s="256" t="s">
        <v>9193</v>
      </c>
    </row>
    <row r="2575" spans="1:9">
      <c r="A2575" s="256" t="s">
        <v>12489</v>
      </c>
      <c r="B2575" s="256" t="s">
        <v>12487</v>
      </c>
      <c r="C2575" s="256" t="s">
        <v>12488</v>
      </c>
      <c r="D2575" s="256" t="s">
        <v>574</v>
      </c>
      <c r="E2575" s="433">
        <v>99001</v>
      </c>
      <c r="F2575" s="256" t="s">
        <v>7383</v>
      </c>
      <c r="G2575" s="256" t="s">
        <v>2761</v>
      </c>
      <c r="H2575" s="256" t="s">
        <v>2994</v>
      </c>
      <c r="I2575" s="256" t="s">
        <v>3097</v>
      </c>
    </row>
    <row r="2576" spans="1:9">
      <c r="A2576" s="256" t="s">
        <v>12490</v>
      </c>
      <c r="C2576" s="256" t="s">
        <v>12491</v>
      </c>
      <c r="D2576" s="256" t="s">
        <v>12492</v>
      </c>
      <c r="E2576" s="433">
        <v>92582</v>
      </c>
      <c r="F2576" s="256" t="s">
        <v>12493</v>
      </c>
      <c r="G2576" s="256" t="s">
        <v>2732</v>
      </c>
      <c r="H2576" s="256" t="s">
        <v>2733</v>
      </c>
      <c r="I2576" s="256" t="s">
        <v>4847</v>
      </c>
    </row>
    <row r="2577" spans="1:9">
      <c r="A2577" s="256" t="s">
        <v>12494</v>
      </c>
      <c r="B2577" s="256" t="s">
        <v>12495</v>
      </c>
      <c r="C2577" s="256" t="s">
        <v>12496</v>
      </c>
      <c r="D2577" s="256" t="s">
        <v>12497</v>
      </c>
      <c r="E2577" s="433">
        <v>99124</v>
      </c>
      <c r="F2577" s="256" t="s">
        <v>12498</v>
      </c>
      <c r="G2577" s="256" t="s">
        <v>2724</v>
      </c>
      <c r="H2577" s="256" t="s">
        <v>2835</v>
      </c>
      <c r="I2577" s="256" t="s">
        <v>5034</v>
      </c>
    </row>
    <row r="2578" spans="1:9">
      <c r="A2578" s="256" t="s">
        <v>12499</v>
      </c>
      <c r="B2578" s="256" t="s">
        <v>12500</v>
      </c>
      <c r="C2578" s="256" t="s">
        <v>12501</v>
      </c>
      <c r="D2578" s="256" t="s">
        <v>5055</v>
      </c>
      <c r="E2578" s="433">
        <v>93101</v>
      </c>
      <c r="F2578" s="256" t="s">
        <v>12502</v>
      </c>
      <c r="G2578" s="256" t="s">
        <v>2780</v>
      </c>
      <c r="H2578" s="256" t="s">
        <v>2781</v>
      </c>
      <c r="I2578" s="256" t="s">
        <v>5570</v>
      </c>
    </row>
    <row r="2579" spans="1:9">
      <c r="A2579" s="256" t="s">
        <v>12503</v>
      </c>
      <c r="B2579" s="256" t="s">
        <v>12504</v>
      </c>
      <c r="C2579" s="256" t="s">
        <v>12505</v>
      </c>
      <c r="D2579" s="256" t="s">
        <v>1258</v>
      </c>
      <c r="E2579" s="433">
        <v>92701</v>
      </c>
      <c r="F2579" s="256" t="s">
        <v>12506</v>
      </c>
      <c r="G2579" s="256" t="s">
        <v>2732</v>
      </c>
      <c r="H2579" s="256" t="s">
        <v>2733</v>
      </c>
      <c r="I2579" s="256" t="s">
        <v>11134</v>
      </c>
    </row>
    <row r="2580" spans="1:9">
      <c r="A2580" s="256" t="s">
        <v>12507</v>
      </c>
      <c r="B2580" s="256" t="s">
        <v>12504</v>
      </c>
      <c r="C2580" s="256" t="s">
        <v>12505</v>
      </c>
      <c r="D2580" s="256" t="s">
        <v>1258</v>
      </c>
      <c r="E2580" s="433">
        <v>92701</v>
      </c>
      <c r="F2580" s="256" t="s">
        <v>12506</v>
      </c>
      <c r="G2580" s="256" t="s">
        <v>2780</v>
      </c>
      <c r="H2580" s="256" t="s">
        <v>2781</v>
      </c>
      <c r="I2580" s="256" t="s">
        <v>12508</v>
      </c>
    </row>
    <row r="2581" spans="1:9">
      <c r="A2581" s="256" t="s">
        <v>12509</v>
      </c>
      <c r="B2581" s="256" t="s">
        <v>12510</v>
      </c>
      <c r="C2581" s="256" t="s">
        <v>12511</v>
      </c>
      <c r="D2581" s="256" t="s">
        <v>269</v>
      </c>
      <c r="E2581" s="433">
        <v>8501</v>
      </c>
      <c r="F2581" s="256" t="s">
        <v>12512</v>
      </c>
      <c r="G2581" s="256" t="s">
        <v>2794</v>
      </c>
      <c r="H2581" s="256" t="s">
        <v>2762</v>
      </c>
      <c r="I2581" s="256" t="s">
        <v>12513</v>
      </c>
    </row>
    <row r="2582" spans="1:9">
      <c r="A2582" s="256" t="s">
        <v>12514</v>
      </c>
      <c r="B2582" s="256" t="s">
        <v>12515</v>
      </c>
      <c r="C2582" s="256" t="s">
        <v>12516</v>
      </c>
      <c r="D2582" s="256" t="s">
        <v>2966</v>
      </c>
      <c r="E2582" s="433">
        <v>1401</v>
      </c>
      <c r="F2582" s="256" t="s">
        <v>12517</v>
      </c>
      <c r="G2582" s="256" t="s">
        <v>2732</v>
      </c>
      <c r="H2582" s="256" t="s">
        <v>2733</v>
      </c>
      <c r="I2582" s="256" t="s">
        <v>12138</v>
      </c>
    </row>
    <row r="2583" spans="1:9">
      <c r="A2583" s="256" t="s">
        <v>12518</v>
      </c>
      <c r="B2583" s="256" t="s">
        <v>12519</v>
      </c>
      <c r="C2583" s="256" t="s">
        <v>12520</v>
      </c>
      <c r="D2583" s="256" t="s">
        <v>269</v>
      </c>
      <c r="E2583" s="433">
        <v>8501</v>
      </c>
      <c r="F2583" s="256" t="s">
        <v>12521</v>
      </c>
      <c r="G2583" s="256" t="s">
        <v>2732</v>
      </c>
      <c r="H2583" s="256" t="s">
        <v>2733</v>
      </c>
      <c r="I2583" s="256" t="s">
        <v>5831</v>
      </c>
    </row>
    <row r="2584" spans="1:9">
      <c r="A2584" s="256" t="s">
        <v>12522</v>
      </c>
      <c r="B2584" s="256" t="s">
        <v>12523</v>
      </c>
      <c r="C2584" s="256" t="s">
        <v>12524</v>
      </c>
      <c r="D2584" s="256" t="s">
        <v>97</v>
      </c>
      <c r="E2584" s="433">
        <v>4001</v>
      </c>
      <c r="F2584" s="256" t="s">
        <v>11864</v>
      </c>
      <c r="G2584" s="256" t="s">
        <v>2732</v>
      </c>
      <c r="H2584" s="256" t="s">
        <v>2733</v>
      </c>
      <c r="I2584" s="256" t="s">
        <v>12525</v>
      </c>
    </row>
    <row r="2585" spans="1:9">
      <c r="A2585" s="256" t="s">
        <v>12526</v>
      </c>
      <c r="B2585" s="256" t="s">
        <v>12527</v>
      </c>
      <c r="C2585" s="256" t="s">
        <v>12528</v>
      </c>
      <c r="D2585" s="256" t="s">
        <v>91</v>
      </c>
      <c r="E2585" s="433">
        <v>85103</v>
      </c>
      <c r="F2585" s="256" t="s">
        <v>12529</v>
      </c>
      <c r="G2585" s="256" t="s">
        <v>2794</v>
      </c>
      <c r="H2585" s="256" t="s">
        <v>2725</v>
      </c>
      <c r="I2585" s="256" t="s">
        <v>3097</v>
      </c>
    </row>
    <row r="2586" spans="1:9">
      <c r="A2586" s="256" t="s">
        <v>12530</v>
      </c>
      <c r="B2586" s="256" t="s">
        <v>12531</v>
      </c>
      <c r="C2586" s="256" t="s">
        <v>12532</v>
      </c>
      <c r="D2586" s="256" t="s">
        <v>3046</v>
      </c>
      <c r="E2586" s="433">
        <v>95301</v>
      </c>
      <c r="F2586" s="256" t="s">
        <v>12533</v>
      </c>
      <c r="G2586" s="256" t="s">
        <v>2780</v>
      </c>
      <c r="H2586" s="256" t="s">
        <v>2781</v>
      </c>
      <c r="I2586" s="256" t="s">
        <v>3050</v>
      </c>
    </row>
    <row r="2587" spans="1:9">
      <c r="A2587" s="256" t="s">
        <v>12534</v>
      </c>
      <c r="B2587" s="256" t="s">
        <v>12531</v>
      </c>
      <c r="C2587" s="256" t="s">
        <v>12532</v>
      </c>
      <c r="D2587" s="256" t="s">
        <v>3046</v>
      </c>
      <c r="E2587" s="433">
        <v>95301</v>
      </c>
      <c r="F2587" s="256" t="s">
        <v>12533</v>
      </c>
      <c r="G2587" s="256" t="s">
        <v>2732</v>
      </c>
      <c r="H2587" s="256" t="s">
        <v>2733</v>
      </c>
      <c r="I2587" s="256" t="s">
        <v>3048</v>
      </c>
    </row>
    <row r="2588" spans="1:9">
      <c r="A2588" s="256" t="s">
        <v>12535</v>
      </c>
      <c r="B2588" s="256" t="s">
        <v>12536</v>
      </c>
      <c r="C2588" s="256" t="s">
        <v>12537</v>
      </c>
      <c r="D2588" s="256" t="s">
        <v>98</v>
      </c>
      <c r="E2588" s="433">
        <v>8001</v>
      </c>
      <c r="F2588" s="256" t="s">
        <v>12538</v>
      </c>
      <c r="G2588" s="256" t="s">
        <v>2724</v>
      </c>
      <c r="H2588" s="256" t="s">
        <v>2762</v>
      </c>
      <c r="I2588" s="256" t="s">
        <v>12539</v>
      </c>
    </row>
    <row r="2589" spans="1:9">
      <c r="A2589" s="256" t="s">
        <v>12540</v>
      </c>
      <c r="B2589" s="256" t="s">
        <v>12541</v>
      </c>
      <c r="C2589" s="256" t="s">
        <v>12542</v>
      </c>
      <c r="D2589" s="256" t="s">
        <v>91</v>
      </c>
      <c r="E2589" s="433">
        <v>81108</v>
      </c>
      <c r="F2589" s="256" t="s">
        <v>12543</v>
      </c>
      <c r="G2589" s="256" t="s">
        <v>2732</v>
      </c>
      <c r="H2589" s="256" t="s">
        <v>2733</v>
      </c>
      <c r="I2589" s="256" t="s">
        <v>12544</v>
      </c>
    </row>
    <row r="2590" spans="1:9">
      <c r="A2590" s="256" t="s">
        <v>12545</v>
      </c>
      <c r="B2590" s="256" t="s">
        <v>12546</v>
      </c>
      <c r="C2590" s="256" t="s">
        <v>12547</v>
      </c>
      <c r="D2590" s="256" t="s">
        <v>99</v>
      </c>
      <c r="E2590" s="433">
        <v>94901</v>
      </c>
      <c r="F2590" s="256" t="s">
        <v>12548</v>
      </c>
      <c r="G2590" s="256" t="s">
        <v>2724</v>
      </c>
      <c r="H2590" s="256" t="s">
        <v>2835</v>
      </c>
      <c r="I2590" s="256" t="s">
        <v>12549</v>
      </c>
    </row>
    <row r="2591" spans="1:9">
      <c r="A2591" s="256" t="s">
        <v>12550</v>
      </c>
      <c r="B2591" s="256" t="s">
        <v>12551</v>
      </c>
      <c r="C2591" s="256" t="s">
        <v>12552</v>
      </c>
      <c r="D2591" s="256" t="s">
        <v>9894</v>
      </c>
      <c r="E2591" s="433">
        <v>96623</v>
      </c>
      <c r="F2591" s="256" t="s">
        <v>12553</v>
      </c>
      <c r="G2591" s="256" t="s">
        <v>2732</v>
      </c>
      <c r="H2591" s="256" t="s">
        <v>2733</v>
      </c>
      <c r="I2591" s="256" t="s">
        <v>12554</v>
      </c>
    </row>
    <row r="2592" spans="1:9">
      <c r="A2592" s="256" t="s">
        <v>12555</v>
      </c>
      <c r="B2592" s="256" t="s">
        <v>12556</v>
      </c>
      <c r="C2592" s="256" t="s">
        <v>12557</v>
      </c>
      <c r="D2592" s="256" t="s">
        <v>1081</v>
      </c>
      <c r="E2592" s="433">
        <v>90201</v>
      </c>
      <c r="F2592" s="256" t="s">
        <v>12558</v>
      </c>
      <c r="G2592" s="256" t="s">
        <v>2732</v>
      </c>
      <c r="H2592" s="256" t="s">
        <v>2733</v>
      </c>
      <c r="I2592" s="256" t="s">
        <v>2945</v>
      </c>
    </row>
    <row r="2593" spans="1:9">
      <c r="A2593" s="256" t="s">
        <v>12559</v>
      </c>
      <c r="B2593" s="256" t="s">
        <v>12560</v>
      </c>
      <c r="C2593" s="256" t="s">
        <v>12561</v>
      </c>
      <c r="D2593" s="256" t="s">
        <v>4491</v>
      </c>
      <c r="E2593" s="433">
        <v>4011</v>
      </c>
      <c r="F2593" s="256" t="s">
        <v>12562</v>
      </c>
      <c r="G2593" s="256" t="s">
        <v>2824</v>
      </c>
      <c r="H2593" s="256" t="s">
        <v>2762</v>
      </c>
      <c r="I2593" s="256" t="s">
        <v>2943</v>
      </c>
    </row>
    <row r="2594" spans="1:9">
      <c r="A2594" s="256" t="s">
        <v>12563</v>
      </c>
      <c r="B2594" s="256" t="s">
        <v>12564</v>
      </c>
      <c r="C2594" s="256" t="s">
        <v>12565</v>
      </c>
      <c r="D2594" s="256" t="s">
        <v>91</v>
      </c>
      <c r="E2594" s="433">
        <v>82106</v>
      </c>
      <c r="F2594" s="256" t="s">
        <v>12566</v>
      </c>
      <c r="G2594" s="256" t="s">
        <v>2794</v>
      </c>
      <c r="H2594" s="256" t="s">
        <v>2725</v>
      </c>
      <c r="I2594" s="256" t="s">
        <v>2726</v>
      </c>
    </row>
    <row r="2595" spans="1:9">
      <c r="A2595" s="256" t="s">
        <v>12567</v>
      </c>
      <c r="B2595" s="256" t="s">
        <v>12568</v>
      </c>
      <c r="C2595" s="256" t="s">
        <v>12569</v>
      </c>
      <c r="D2595" s="256" t="s">
        <v>3506</v>
      </c>
      <c r="E2595" s="433">
        <v>97101</v>
      </c>
      <c r="F2595" s="256" t="s">
        <v>12570</v>
      </c>
      <c r="G2595" s="256" t="s">
        <v>2732</v>
      </c>
      <c r="H2595" s="256" t="s">
        <v>2733</v>
      </c>
      <c r="I2595" s="256" t="s">
        <v>7777</v>
      </c>
    </row>
    <row r="2596" spans="1:9">
      <c r="A2596" s="256" t="s">
        <v>12571</v>
      </c>
      <c r="B2596" s="256" t="s">
        <v>12572</v>
      </c>
      <c r="C2596" s="256" t="s">
        <v>12573</v>
      </c>
      <c r="D2596" s="256" t="s">
        <v>91</v>
      </c>
      <c r="E2596" s="433">
        <v>82108</v>
      </c>
      <c r="F2596" s="256" t="s">
        <v>12574</v>
      </c>
      <c r="G2596" s="256" t="s">
        <v>2732</v>
      </c>
      <c r="H2596" s="256" t="s">
        <v>2733</v>
      </c>
      <c r="I2596" s="256" t="s">
        <v>5795</v>
      </c>
    </row>
    <row r="2597" spans="1:9">
      <c r="A2597" s="256" t="s">
        <v>12575</v>
      </c>
      <c r="B2597" s="256" t="s">
        <v>12576</v>
      </c>
      <c r="C2597" s="256" t="s">
        <v>12577</v>
      </c>
      <c r="D2597" s="256" t="s">
        <v>6039</v>
      </c>
      <c r="E2597" s="433">
        <v>95633</v>
      </c>
      <c r="F2597" s="256" t="s">
        <v>12578</v>
      </c>
      <c r="G2597" s="256" t="s">
        <v>2732</v>
      </c>
      <c r="H2597" s="256" t="s">
        <v>2733</v>
      </c>
      <c r="I2597" s="256" t="s">
        <v>7707</v>
      </c>
    </row>
    <row r="2598" spans="1:9">
      <c r="A2598" s="256" t="s">
        <v>12579</v>
      </c>
      <c r="B2598" s="256" t="s">
        <v>12580</v>
      </c>
      <c r="C2598" s="256" t="s">
        <v>12581</v>
      </c>
      <c r="D2598" s="256" t="s">
        <v>12582</v>
      </c>
      <c r="E2598" s="433">
        <v>4431</v>
      </c>
      <c r="F2598" s="256" t="s">
        <v>12583</v>
      </c>
      <c r="G2598" s="256" t="s">
        <v>2732</v>
      </c>
      <c r="H2598" s="256" t="s">
        <v>2733</v>
      </c>
      <c r="I2598" s="256" t="s">
        <v>12217</v>
      </c>
    </row>
    <row r="2599" spans="1:9">
      <c r="A2599" s="256" t="s">
        <v>12584</v>
      </c>
      <c r="B2599" s="256" t="s">
        <v>12585</v>
      </c>
      <c r="C2599" s="256" t="s">
        <v>12586</v>
      </c>
      <c r="D2599" s="256" t="s">
        <v>12587</v>
      </c>
      <c r="E2599" s="433">
        <v>3261</v>
      </c>
      <c r="F2599" s="256" t="s">
        <v>12588</v>
      </c>
      <c r="G2599" s="256" t="s">
        <v>2732</v>
      </c>
      <c r="H2599" s="256" t="s">
        <v>2733</v>
      </c>
      <c r="I2599" s="256" t="s">
        <v>10859</v>
      </c>
    </row>
    <row r="2600" spans="1:9">
      <c r="A2600" s="256" t="s">
        <v>12589</v>
      </c>
      <c r="B2600" s="256" t="s">
        <v>12590</v>
      </c>
      <c r="C2600" s="256" t="s">
        <v>12591</v>
      </c>
      <c r="D2600" s="256" t="s">
        <v>9415</v>
      </c>
      <c r="E2600" s="433">
        <v>97675</v>
      </c>
      <c r="F2600" s="256" t="s">
        <v>12354</v>
      </c>
      <c r="G2600" s="256" t="s">
        <v>2732</v>
      </c>
      <c r="H2600" s="256" t="s">
        <v>2733</v>
      </c>
      <c r="I2600" s="256" t="s">
        <v>12592</v>
      </c>
    </row>
    <row r="2601" spans="1:9">
      <c r="A2601" s="256" t="s">
        <v>12593</v>
      </c>
      <c r="B2601" s="256" t="s">
        <v>12594</v>
      </c>
      <c r="C2601" s="256" t="s">
        <v>12595</v>
      </c>
      <c r="D2601" s="256" t="s">
        <v>579</v>
      </c>
      <c r="E2601" s="433">
        <v>91104</v>
      </c>
      <c r="F2601" s="256" t="s">
        <v>9037</v>
      </c>
      <c r="G2601" s="256" t="s">
        <v>2732</v>
      </c>
      <c r="H2601" s="256" t="s">
        <v>2733</v>
      </c>
      <c r="I2601" s="256" t="s">
        <v>6716</v>
      </c>
    </row>
    <row r="2602" spans="1:9">
      <c r="A2602" s="256" t="s">
        <v>12596</v>
      </c>
      <c r="B2602" s="256" t="s">
        <v>12597</v>
      </c>
      <c r="C2602" s="256" t="s">
        <v>12598</v>
      </c>
      <c r="D2602" s="256" t="s">
        <v>97</v>
      </c>
      <c r="E2602" s="433">
        <v>4012</v>
      </c>
      <c r="F2602" s="256" t="s">
        <v>12599</v>
      </c>
      <c r="G2602" s="256" t="s">
        <v>2732</v>
      </c>
      <c r="H2602" s="256" t="s">
        <v>2733</v>
      </c>
      <c r="I2602" s="256" t="s">
        <v>12600</v>
      </c>
    </row>
    <row r="2603" spans="1:9">
      <c r="A2603" s="256" t="s">
        <v>12601</v>
      </c>
      <c r="B2603" s="256" t="s">
        <v>12602</v>
      </c>
      <c r="C2603" s="256" t="s">
        <v>12603</v>
      </c>
      <c r="D2603" s="256" t="s">
        <v>7719</v>
      </c>
      <c r="E2603" s="433">
        <v>97271</v>
      </c>
      <c r="F2603" s="256" t="s">
        <v>12604</v>
      </c>
      <c r="G2603" s="256" t="s">
        <v>2732</v>
      </c>
      <c r="H2603" s="256" t="s">
        <v>2733</v>
      </c>
      <c r="I2603" s="256" t="s">
        <v>4174</v>
      </c>
    </row>
    <row r="2604" spans="1:9">
      <c r="A2604" s="256" t="s">
        <v>12605</v>
      </c>
      <c r="B2604" s="256" t="s">
        <v>12606</v>
      </c>
      <c r="C2604" s="256" t="s">
        <v>12607</v>
      </c>
      <c r="D2604" s="256" t="s">
        <v>9415</v>
      </c>
      <c r="E2604" s="433">
        <v>97675</v>
      </c>
      <c r="F2604" s="256" t="s">
        <v>12354</v>
      </c>
      <c r="G2604" s="256" t="s">
        <v>2732</v>
      </c>
      <c r="H2604" s="256" t="s">
        <v>2733</v>
      </c>
      <c r="I2604" s="256" t="s">
        <v>8889</v>
      </c>
    </row>
    <row r="2605" spans="1:9">
      <c r="A2605" s="256" t="s">
        <v>12608</v>
      </c>
      <c r="B2605" s="256" t="s">
        <v>12609</v>
      </c>
      <c r="C2605" s="256" t="s">
        <v>12610</v>
      </c>
      <c r="D2605" s="256" t="s">
        <v>609</v>
      </c>
      <c r="E2605" s="433">
        <v>96001</v>
      </c>
      <c r="F2605" s="256" t="s">
        <v>12611</v>
      </c>
      <c r="G2605" s="256" t="s">
        <v>2732</v>
      </c>
      <c r="H2605" s="256" t="s">
        <v>2733</v>
      </c>
      <c r="I2605" s="256" t="s">
        <v>12612</v>
      </c>
    </row>
    <row r="2606" spans="1:9">
      <c r="A2606" s="256" t="s">
        <v>12613</v>
      </c>
      <c r="B2606" s="256" t="s">
        <v>12614</v>
      </c>
      <c r="C2606" s="256" t="s">
        <v>12615</v>
      </c>
      <c r="D2606" s="256" t="s">
        <v>91</v>
      </c>
      <c r="E2606" s="433">
        <v>82106</v>
      </c>
      <c r="F2606" s="256" t="s">
        <v>7039</v>
      </c>
      <c r="G2606" s="256" t="s">
        <v>2732</v>
      </c>
      <c r="H2606" s="256" t="s">
        <v>2733</v>
      </c>
      <c r="I2606" s="256" t="s">
        <v>12616</v>
      </c>
    </row>
    <row r="2607" spans="1:9">
      <c r="A2607" s="256" t="s">
        <v>12617</v>
      </c>
      <c r="B2607" s="256" t="s">
        <v>12618</v>
      </c>
      <c r="C2607" s="256" t="s">
        <v>12619</v>
      </c>
      <c r="D2607" s="256" t="s">
        <v>3162</v>
      </c>
      <c r="E2607" s="433">
        <v>93532</v>
      </c>
      <c r="F2607" s="256" t="s">
        <v>3163</v>
      </c>
      <c r="G2607" s="256" t="s">
        <v>2732</v>
      </c>
      <c r="H2607" s="256" t="s">
        <v>2733</v>
      </c>
      <c r="I2607" s="256" t="s">
        <v>9812</v>
      </c>
    </row>
    <row r="2608" spans="1:9">
      <c r="A2608" s="256" t="s">
        <v>12620</v>
      </c>
      <c r="B2608" s="256" t="s">
        <v>12621</v>
      </c>
      <c r="C2608" s="256" t="s">
        <v>12622</v>
      </c>
      <c r="D2608" s="256" t="s">
        <v>4303</v>
      </c>
      <c r="E2608" s="433">
        <v>91501</v>
      </c>
      <c r="F2608" s="256" t="s">
        <v>12623</v>
      </c>
      <c r="G2608" s="256" t="s">
        <v>2732</v>
      </c>
      <c r="H2608" s="256" t="s">
        <v>2733</v>
      </c>
      <c r="I2608" s="256" t="s">
        <v>12624</v>
      </c>
    </row>
    <row r="2609" spans="1:9">
      <c r="A2609" s="256" t="s">
        <v>12625</v>
      </c>
      <c r="B2609" s="256" t="s">
        <v>12626</v>
      </c>
      <c r="C2609" s="256" t="s">
        <v>12627</v>
      </c>
      <c r="D2609" s="256" t="s">
        <v>579</v>
      </c>
      <c r="E2609" s="433">
        <v>91104</v>
      </c>
      <c r="F2609" s="256" t="s">
        <v>9037</v>
      </c>
      <c r="G2609" s="256" t="s">
        <v>2732</v>
      </c>
      <c r="H2609" s="256" t="s">
        <v>2733</v>
      </c>
      <c r="I2609" s="256" t="s">
        <v>8709</v>
      </c>
    </row>
    <row r="2610" spans="1:9">
      <c r="A2610" s="256" t="s">
        <v>12628</v>
      </c>
      <c r="B2610" s="256" t="s">
        <v>12629</v>
      </c>
      <c r="C2610" s="256" t="s">
        <v>12630</v>
      </c>
      <c r="D2610" s="256" t="s">
        <v>5121</v>
      </c>
      <c r="E2610" s="433">
        <v>3101</v>
      </c>
      <c r="F2610" s="256" t="s">
        <v>12631</v>
      </c>
      <c r="G2610" s="256" t="s">
        <v>2732</v>
      </c>
      <c r="H2610" s="256" t="s">
        <v>2733</v>
      </c>
      <c r="I2610" s="256" t="s">
        <v>12632</v>
      </c>
    </row>
    <row r="2611" spans="1:9">
      <c r="A2611" s="256" t="s">
        <v>12633</v>
      </c>
      <c r="B2611" s="256" t="s">
        <v>12634</v>
      </c>
      <c r="C2611" s="256" t="s">
        <v>12635</v>
      </c>
      <c r="D2611" s="256" t="s">
        <v>12636</v>
      </c>
      <c r="E2611" s="433">
        <v>5978</v>
      </c>
      <c r="F2611" s="256" t="s">
        <v>2354</v>
      </c>
      <c r="G2611" s="256" t="s">
        <v>2732</v>
      </c>
      <c r="H2611" s="256" t="s">
        <v>2733</v>
      </c>
      <c r="I2611" s="256" t="s">
        <v>12637</v>
      </c>
    </row>
    <row r="2612" spans="1:9">
      <c r="A2612" s="256" t="s">
        <v>12638</v>
      </c>
      <c r="B2612" s="256" t="s">
        <v>12639</v>
      </c>
      <c r="C2612" s="256" t="s">
        <v>12640</v>
      </c>
      <c r="D2612" s="256" t="s">
        <v>101</v>
      </c>
      <c r="E2612" s="433">
        <v>97401</v>
      </c>
      <c r="F2612" s="256" t="s">
        <v>12641</v>
      </c>
      <c r="G2612" s="256" t="s">
        <v>2732</v>
      </c>
      <c r="H2612" s="256" t="s">
        <v>2733</v>
      </c>
      <c r="I2612" s="256" t="s">
        <v>12642</v>
      </c>
    </row>
    <row r="2613" spans="1:9">
      <c r="A2613" s="256" t="s">
        <v>12643</v>
      </c>
      <c r="B2613" s="256" t="s">
        <v>12644</v>
      </c>
      <c r="C2613" s="256" t="s">
        <v>12645</v>
      </c>
      <c r="D2613" s="256" t="s">
        <v>2730</v>
      </c>
      <c r="E2613" s="433">
        <v>82104</v>
      </c>
      <c r="F2613" s="256" t="s">
        <v>12646</v>
      </c>
      <c r="G2613" s="256" t="s">
        <v>2732</v>
      </c>
      <c r="H2613" s="256" t="s">
        <v>2733</v>
      </c>
      <c r="I2613" s="256" t="s">
        <v>12508</v>
      </c>
    </row>
    <row r="2614" spans="1:9">
      <c r="A2614" s="256" t="s">
        <v>12647</v>
      </c>
      <c r="B2614" s="256" t="s">
        <v>12644</v>
      </c>
      <c r="C2614" s="256" t="s">
        <v>12645</v>
      </c>
      <c r="D2614" s="256" t="s">
        <v>2730</v>
      </c>
      <c r="E2614" s="433">
        <v>82104</v>
      </c>
      <c r="F2614" s="256" t="s">
        <v>12646</v>
      </c>
      <c r="G2614" s="256" t="s">
        <v>2780</v>
      </c>
      <c r="H2614" s="256" t="s">
        <v>2847</v>
      </c>
      <c r="I2614" s="256" t="s">
        <v>12648</v>
      </c>
    </row>
    <row r="2615" spans="1:9">
      <c r="A2615" s="256" t="s">
        <v>12649</v>
      </c>
      <c r="C2615" s="256" t="s">
        <v>12650</v>
      </c>
      <c r="D2615" s="256" t="s">
        <v>12415</v>
      </c>
      <c r="E2615" s="433">
        <v>1031</v>
      </c>
      <c r="F2615" s="256" t="s">
        <v>12651</v>
      </c>
      <c r="G2615" s="256" t="s">
        <v>2732</v>
      </c>
      <c r="H2615" s="256" t="s">
        <v>2733</v>
      </c>
      <c r="I2615" s="256" t="s">
        <v>12652</v>
      </c>
    </row>
    <row r="2616" spans="1:9">
      <c r="A2616" s="256" t="s">
        <v>12653</v>
      </c>
      <c r="B2616" s="256" t="s">
        <v>12654</v>
      </c>
      <c r="C2616" s="256" t="s">
        <v>12655</v>
      </c>
      <c r="D2616" s="256" t="s">
        <v>3194</v>
      </c>
      <c r="E2616" s="433">
        <v>96601</v>
      </c>
      <c r="F2616" s="256" t="s">
        <v>12656</v>
      </c>
      <c r="G2616" s="256" t="s">
        <v>2780</v>
      </c>
      <c r="H2616" s="256" t="s">
        <v>2781</v>
      </c>
      <c r="I2616" s="256" t="s">
        <v>6068</v>
      </c>
    </row>
    <row r="2617" spans="1:9">
      <c r="A2617" s="256" t="s">
        <v>12657</v>
      </c>
      <c r="B2617" s="256" t="s">
        <v>12654</v>
      </c>
      <c r="C2617" s="256" t="s">
        <v>12655</v>
      </c>
      <c r="D2617" s="256" t="s">
        <v>3194</v>
      </c>
      <c r="E2617" s="433">
        <v>96601</v>
      </c>
      <c r="F2617" s="256" t="s">
        <v>12656</v>
      </c>
      <c r="G2617" s="256" t="s">
        <v>2732</v>
      </c>
      <c r="H2617" s="256" t="s">
        <v>3196</v>
      </c>
      <c r="I2617" s="256" t="s">
        <v>6068</v>
      </c>
    </row>
    <row r="2618" spans="1:9">
      <c r="A2618" s="256" t="s">
        <v>12658</v>
      </c>
      <c r="B2618" s="256" t="s">
        <v>12659</v>
      </c>
      <c r="C2618" s="256" t="s">
        <v>12660</v>
      </c>
      <c r="D2618" s="256" t="s">
        <v>91</v>
      </c>
      <c r="E2618" s="433">
        <v>83104</v>
      </c>
      <c r="F2618" s="256" t="s">
        <v>12661</v>
      </c>
      <c r="G2618" s="256" t="s">
        <v>2761</v>
      </c>
      <c r="H2618" s="256" t="s">
        <v>2762</v>
      </c>
      <c r="I2618" s="256" t="s">
        <v>12662</v>
      </c>
    </row>
    <row r="2619" spans="1:9">
      <c r="A2619" s="256" t="s">
        <v>12658</v>
      </c>
      <c r="B2619" s="256" t="s">
        <v>12659</v>
      </c>
      <c r="C2619" s="256" t="s">
        <v>12660</v>
      </c>
      <c r="D2619" s="256" t="s">
        <v>91</v>
      </c>
      <c r="E2619" s="433">
        <v>83104</v>
      </c>
      <c r="F2619" s="256" t="s">
        <v>12661</v>
      </c>
      <c r="G2619" s="256" t="s">
        <v>2724</v>
      </c>
      <c r="H2619" s="256" t="s">
        <v>2762</v>
      </c>
      <c r="I2619" s="256" t="s">
        <v>12663</v>
      </c>
    </row>
    <row r="2620" spans="1:9">
      <c r="A2620" s="256" t="s">
        <v>12664</v>
      </c>
      <c r="B2620" s="256" t="s">
        <v>12659</v>
      </c>
      <c r="C2620" s="256" t="s">
        <v>12660</v>
      </c>
      <c r="D2620" s="256" t="s">
        <v>91</v>
      </c>
      <c r="E2620" s="433">
        <v>83104</v>
      </c>
      <c r="F2620" s="256" t="s">
        <v>12661</v>
      </c>
      <c r="G2620" s="256" t="s">
        <v>3938</v>
      </c>
      <c r="H2620" s="256" t="s">
        <v>2812</v>
      </c>
      <c r="I2620" s="256" t="s">
        <v>12665</v>
      </c>
    </row>
    <row r="2621" spans="1:9">
      <c r="A2621" s="256" t="s">
        <v>12666</v>
      </c>
      <c r="B2621" s="256" t="s">
        <v>12667</v>
      </c>
      <c r="C2621" s="256" t="s">
        <v>12668</v>
      </c>
      <c r="D2621" s="256" t="s">
        <v>91</v>
      </c>
      <c r="E2621" s="433">
        <v>82109</v>
      </c>
      <c r="F2621" s="256" t="s">
        <v>12669</v>
      </c>
      <c r="G2621" s="256" t="s">
        <v>2732</v>
      </c>
      <c r="H2621" s="256" t="s">
        <v>2733</v>
      </c>
      <c r="I2621" s="256" t="s">
        <v>6451</v>
      </c>
    </row>
    <row r="2622" spans="1:9">
      <c r="A2622" s="256" t="s">
        <v>12670</v>
      </c>
      <c r="B2622" s="256" t="s">
        <v>12667</v>
      </c>
      <c r="C2622" s="256" t="s">
        <v>12668</v>
      </c>
      <c r="D2622" s="256" t="s">
        <v>91</v>
      </c>
      <c r="E2622" s="433">
        <v>82109</v>
      </c>
      <c r="F2622" s="256" t="s">
        <v>12669</v>
      </c>
      <c r="G2622" s="256" t="s">
        <v>2732</v>
      </c>
      <c r="H2622" s="256" t="s">
        <v>3196</v>
      </c>
      <c r="I2622" s="256" t="s">
        <v>3484</v>
      </c>
    </row>
    <row r="2623" spans="1:9">
      <c r="A2623" s="256" t="s">
        <v>12671</v>
      </c>
      <c r="B2623" s="256" t="s">
        <v>12672</v>
      </c>
      <c r="C2623" s="256" t="s">
        <v>12673</v>
      </c>
      <c r="D2623" s="256" t="s">
        <v>91</v>
      </c>
      <c r="E2623" s="433">
        <v>82109</v>
      </c>
      <c r="F2623" s="256" t="s">
        <v>12669</v>
      </c>
      <c r="G2623" s="256" t="s">
        <v>2732</v>
      </c>
      <c r="H2623" s="256" t="s">
        <v>2733</v>
      </c>
      <c r="I2623" s="256" t="s">
        <v>6451</v>
      </c>
    </row>
    <row r="2624" spans="1:9">
      <c r="A2624" s="256" t="s">
        <v>12674</v>
      </c>
      <c r="B2624" s="256" t="s">
        <v>12672</v>
      </c>
      <c r="C2624" s="256" t="s">
        <v>12673</v>
      </c>
      <c r="D2624" s="256" t="s">
        <v>91</v>
      </c>
      <c r="E2624" s="433">
        <v>82109</v>
      </c>
      <c r="F2624" s="256" t="s">
        <v>12669</v>
      </c>
      <c r="G2624" s="256" t="s">
        <v>2732</v>
      </c>
      <c r="H2624" s="256" t="s">
        <v>3196</v>
      </c>
      <c r="I2624" s="256" t="s">
        <v>5812</v>
      </c>
    </row>
    <row r="2625" spans="1:9">
      <c r="A2625" s="256" t="s">
        <v>12675</v>
      </c>
      <c r="B2625" s="256" t="s">
        <v>12676</v>
      </c>
      <c r="C2625" s="256" t="s">
        <v>12677</v>
      </c>
      <c r="D2625" s="256" t="s">
        <v>91</v>
      </c>
      <c r="E2625" s="433">
        <v>82109</v>
      </c>
      <c r="F2625" s="256" t="s">
        <v>12669</v>
      </c>
      <c r="G2625" s="256" t="s">
        <v>2732</v>
      </c>
      <c r="H2625" s="256" t="s">
        <v>3196</v>
      </c>
      <c r="I2625" s="256" t="s">
        <v>5812</v>
      </c>
    </row>
    <row r="2626" spans="1:9">
      <c r="A2626" s="256" t="s">
        <v>12678</v>
      </c>
      <c r="B2626" s="256" t="s">
        <v>12676</v>
      </c>
      <c r="C2626" s="256" t="s">
        <v>12677</v>
      </c>
      <c r="D2626" s="256" t="s">
        <v>91</v>
      </c>
      <c r="E2626" s="433">
        <v>82109</v>
      </c>
      <c r="F2626" s="256" t="s">
        <v>12669</v>
      </c>
      <c r="G2626" s="256" t="s">
        <v>2732</v>
      </c>
      <c r="H2626" s="256" t="s">
        <v>2733</v>
      </c>
      <c r="I2626" s="256" t="s">
        <v>6451</v>
      </c>
    </row>
    <row r="2627" spans="1:9">
      <c r="A2627" s="256" t="s">
        <v>12679</v>
      </c>
      <c r="B2627" s="256" t="s">
        <v>12680</v>
      </c>
      <c r="C2627" s="256" t="s">
        <v>12681</v>
      </c>
      <c r="D2627" s="256" t="s">
        <v>91</v>
      </c>
      <c r="E2627" s="433">
        <v>82109</v>
      </c>
      <c r="F2627" s="256" t="s">
        <v>12669</v>
      </c>
      <c r="G2627" s="256" t="s">
        <v>2732</v>
      </c>
      <c r="H2627" s="256" t="s">
        <v>2733</v>
      </c>
      <c r="I2627" s="256" t="s">
        <v>6451</v>
      </c>
    </row>
    <row r="2628" spans="1:9">
      <c r="A2628" s="256" t="s">
        <v>12682</v>
      </c>
      <c r="B2628" s="256" t="s">
        <v>12680</v>
      </c>
      <c r="C2628" s="256" t="s">
        <v>12681</v>
      </c>
      <c r="D2628" s="256" t="s">
        <v>91</v>
      </c>
      <c r="E2628" s="433">
        <v>82109</v>
      </c>
      <c r="F2628" s="256" t="s">
        <v>12669</v>
      </c>
      <c r="G2628" s="256" t="s">
        <v>2732</v>
      </c>
      <c r="H2628" s="256" t="s">
        <v>3196</v>
      </c>
      <c r="I2628" s="256" t="s">
        <v>3484</v>
      </c>
    </row>
    <row r="2629" spans="1:9">
      <c r="A2629" s="256" t="s">
        <v>12683</v>
      </c>
      <c r="B2629" s="256" t="s">
        <v>12684</v>
      </c>
      <c r="C2629" s="256" t="s">
        <v>12685</v>
      </c>
      <c r="D2629" s="256" t="s">
        <v>4742</v>
      </c>
      <c r="E2629" s="433">
        <v>90701</v>
      </c>
      <c r="F2629" s="256" t="s">
        <v>12686</v>
      </c>
      <c r="G2629" s="256" t="s">
        <v>2724</v>
      </c>
      <c r="H2629" s="256" t="s">
        <v>2835</v>
      </c>
      <c r="I2629" s="256" t="s">
        <v>12687</v>
      </c>
    </row>
    <row r="2630" spans="1:9">
      <c r="A2630" s="256" t="s">
        <v>12688</v>
      </c>
      <c r="B2630" s="256" t="s">
        <v>12684</v>
      </c>
      <c r="C2630" s="256" t="s">
        <v>12685</v>
      </c>
      <c r="D2630" s="256" t="s">
        <v>4742</v>
      </c>
      <c r="E2630" s="433">
        <v>90701</v>
      </c>
      <c r="F2630" s="256" t="s">
        <v>12686</v>
      </c>
      <c r="G2630" s="256" t="s">
        <v>2724</v>
      </c>
      <c r="H2630" s="256" t="s">
        <v>2812</v>
      </c>
      <c r="I2630" s="256" t="s">
        <v>12273</v>
      </c>
    </row>
    <row r="2631" spans="1:9">
      <c r="A2631" s="256" t="s">
        <v>12689</v>
      </c>
      <c r="B2631" s="256" t="s">
        <v>12690</v>
      </c>
      <c r="C2631" s="256" t="s">
        <v>12691</v>
      </c>
      <c r="D2631" s="256" t="s">
        <v>93</v>
      </c>
      <c r="E2631" s="433">
        <v>1001</v>
      </c>
      <c r="F2631" s="256" t="s">
        <v>12692</v>
      </c>
      <c r="G2631" s="256" t="s">
        <v>2732</v>
      </c>
      <c r="H2631" s="256" t="s">
        <v>2733</v>
      </c>
      <c r="I2631" s="256" t="s">
        <v>12693</v>
      </c>
    </row>
    <row r="2632" spans="1:9">
      <c r="A2632" s="256" t="s">
        <v>12694</v>
      </c>
      <c r="B2632" s="256" t="s">
        <v>12695</v>
      </c>
      <c r="C2632" s="256" t="s">
        <v>12696</v>
      </c>
      <c r="D2632" s="256" t="s">
        <v>91</v>
      </c>
      <c r="E2632" s="433">
        <v>83102</v>
      </c>
      <c r="F2632" s="256" t="s">
        <v>12697</v>
      </c>
      <c r="G2632" s="256" t="s">
        <v>2732</v>
      </c>
      <c r="H2632" s="256" t="s">
        <v>3196</v>
      </c>
      <c r="I2632" s="256" t="s">
        <v>10501</v>
      </c>
    </row>
    <row r="2633" spans="1:9">
      <c r="A2633" s="256" t="s">
        <v>12698</v>
      </c>
      <c r="B2633" s="256" t="s">
        <v>12699</v>
      </c>
      <c r="C2633" s="256" t="s">
        <v>12700</v>
      </c>
      <c r="D2633" s="256" t="s">
        <v>12701</v>
      </c>
      <c r="E2633" s="433">
        <v>97666</v>
      </c>
      <c r="F2633" s="256" t="s">
        <v>12702</v>
      </c>
      <c r="G2633" s="256" t="s">
        <v>2732</v>
      </c>
      <c r="H2633" s="256" t="s">
        <v>2733</v>
      </c>
      <c r="I2633" s="256" t="s">
        <v>8773</v>
      </c>
    </row>
    <row r="2634" spans="1:9">
      <c r="A2634" s="256" t="s">
        <v>12703</v>
      </c>
      <c r="B2634" s="256" t="s">
        <v>12704</v>
      </c>
      <c r="C2634" s="256" t="s">
        <v>12705</v>
      </c>
      <c r="D2634" s="256" t="s">
        <v>5743</v>
      </c>
      <c r="E2634" s="433">
        <v>7301</v>
      </c>
      <c r="F2634" s="256" t="s">
        <v>12706</v>
      </c>
      <c r="G2634" s="256" t="s">
        <v>2724</v>
      </c>
      <c r="H2634" s="256" t="s">
        <v>2762</v>
      </c>
      <c r="I2634" s="256" t="s">
        <v>6905</v>
      </c>
    </row>
    <row r="2635" spans="1:9">
      <c r="A2635" s="256" t="s">
        <v>12707</v>
      </c>
      <c r="B2635" s="256" t="s">
        <v>12708</v>
      </c>
      <c r="C2635" s="256" t="s">
        <v>12709</v>
      </c>
      <c r="D2635" s="256" t="s">
        <v>3926</v>
      </c>
      <c r="E2635" s="433">
        <v>90021</v>
      </c>
      <c r="F2635" s="256" t="s">
        <v>12710</v>
      </c>
      <c r="G2635" s="256" t="s">
        <v>2761</v>
      </c>
      <c r="H2635" s="256" t="s">
        <v>2994</v>
      </c>
      <c r="I2635" s="256" t="s">
        <v>6589</v>
      </c>
    </row>
    <row r="2636" spans="1:9">
      <c r="A2636" s="256" t="s">
        <v>12711</v>
      </c>
      <c r="B2636" s="256" t="s">
        <v>12708</v>
      </c>
      <c r="C2636" s="256" t="s">
        <v>12709</v>
      </c>
      <c r="D2636" s="256" t="s">
        <v>3926</v>
      </c>
      <c r="E2636" s="433">
        <v>90021</v>
      </c>
      <c r="F2636" s="256" t="s">
        <v>12710</v>
      </c>
      <c r="G2636" s="256" t="s">
        <v>2724</v>
      </c>
      <c r="H2636" s="256" t="s">
        <v>2762</v>
      </c>
      <c r="I2636" s="256" t="s">
        <v>10203</v>
      </c>
    </row>
    <row r="2637" spans="1:9">
      <c r="A2637" s="256" t="s">
        <v>12712</v>
      </c>
      <c r="B2637" s="256" t="s">
        <v>12713</v>
      </c>
      <c r="C2637" s="256" t="s">
        <v>12714</v>
      </c>
      <c r="D2637" s="256" t="s">
        <v>91</v>
      </c>
      <c r="E2637" s="433">
        <v>82109</v>
      </c>
      <c r="F2637" s="256" t="s">
        <v>12715</v>
      </c>
      <c r="G2637" s="256" t="s">
        <v>2732</v>
      </c>
      <c r="H2637" s="256" t="s">
        <v>2733</v>
      </c>
      <c r="I2637" s="256" t="s">
        <v>12716</v>
      </c>
    </row>
    <row r="2638" spans="1:9">
      <c r="A2638" s="256" t="s">
        <v>12717</v>
      </c>
      <c r="B2638" s="256" t="s">
        <v>12713</v>
      </c>
      <c r="C2638" s="256" t="s">
        <v>12714</v>
      </c>
      <c r="D2638" s="256" t="s">
        <v>91</v>
      </c>
      <c r="E2638" s="433">
        <v>82109</v>
      </c>
      <c r="F2638" s="256" t="s">
        <v>12715</v>
      </c>
      <c r="G2638" s="256" t="s">
        <v>2780</v>
      </c>
      <c r="H2638" s="256" t="s">
        <v>2781</v>
      </c>
      <c r="I2638" s="256" t="s">
        <v>12718</v>
      </c>
    </row>
    <row r="2639" spans="1:9">
      <c r="A2639" s="256" t="s">
        <v>12719</v>
      </c>
      <c r="B2639" s="256" t="s">
        <v>12713</v>
      </c>
      <c r="C2639" s="256" t="s">
        <v>12714</v>
      </c>
      <c r="D2639" s="256" t="s">
        <v>91</v>
      </c>
      <c r="E2639" s="433">
        <v>82109</v>
      </c>
      <c r="F2639" s="256" t="s">
        <v>12715</v>
      </c>
      <c r="G2639" s="256" t="s">
        <v>2732</v>
      </c>
      <c r="H2639" s="256" t="s">
        <v>3196</v>
      </c>
      <c r="I2639" s="256" t="s">
        <v>12718</v>
      </c>
    </row>
    <row r="2640" spans="1:9">
      <c r="A2640" s="256" t="s">
        <v>12720</v>
      </c>
      <c r="B2640" s="256" t="s">
        <v>12713</v>
      </c>
      <c r="C2640" s="256" t="s">
        <v>12714</v>
      </c>
      <c r="D2640" s="256" t="s">
        <v>91</v>
      </c>
      <c r="E2640" s="433">
        <v>82109</v>
      </c>
      <c r="F2640" s="256" t="s">
        <v>12715</v>
      </c>
      <c r="G2640" s="256" t="s">
        <v>2780</v>
      </c>
      <c r="H2640" s="256" t="s">
        <v>2847</v>
      </c>
      <c r="I2640" s="256" t="s">
        <v>6286</v>
      </c>
    </row>
    <row r="2641" spans="1:9">
      <c r="A2641" s="256" t="s">
        <v>12721</v>
      </c>
      <c r="C2641" s="256" t="s">
        <v>12722</v>
      </c>
      <c r="D2641" s="256" t="s">
        <v>12723</v>
      </c>
      <c r="E2641" s="433">
        <v>6331</v>
      </c>
      <c r="F2641" s="256" t="s">
        <v>12724</v>
      </c>
      <c r="G2641" s="256" t="s">
        <v>2780</v>
      </c>
      <c r="H2641" s="256" t="s">
        <v>2847</v>
      </c>
      <c r="I2641" s="256" t="s">
        <v>12725</v>
      </c>
    </row>
    <row r="2642" spans="1:9">
      <c r="A2642" s="256" t="s">
        <v>12726</v>
      </c>
      <c r="C2642" s="256" t="s">
        <v>12727</v>
      </c>
      <c r="D2642" s="256" t="s">
        <v>7435</v>
      </c>
      <c r="E2642" s="433">
        <v>6300</v>
      </c>
      <c r="F2642" s="256" t="s">
        <v>12728</v>
      </c>
      <c r="G2642" s="256" t="s">
        <v>2780</v>
      </c>
      <c r="H2642" s="256" t="s">
        <v>2847</v>
      </c>
      <c r="I2642" s="256" t="s">
        <v>12729</v>
      </c>
    </row>
    <row r="2643" spans="1:9">
      <c r="A2643" s="256" t="s">
        <v>12730</v>
      </c>
      <c r="C2643" s="256" t="s">
        <v>12731</v>
      </c>
      <c r="D2643" s="256" t="s">
        <v>12732</v>
      </c>
      <c r="E2643" s="433">
        <v>7801</v>
      </c>
      <c r="F2643" s="256" t="s">
        <v>12733</v>
      </c>
      <c r="G2643" s="256" t="s">
        <v>2732</v>
      </c>
      <c r="H2643" s="256" t="s">
        <v>2733</v>
      </c>
      <c r="I2643" s="256" t="s">
        <v>12734</v>
      </c>
    </row>
    <row r="2644" spans="1:9">
      <c r="A2644" s="256" t="s">
        <v>12735</v>
      </c>
      <c r="B2644" s="256" t="s">
        <v>12736</v>
      </c>
      <c r="C2644" s="256" t="s">
        <v>12737</v>
      </c>
      <c r="D2644" s="256" t="s">
        <v>97</v>
      </c>
      <c r="E2644" s="433">
        <v>4001</v>
      </c>
      <c r="F2644" s="256" t="s">
        <v>6090</v>
      </c>
      <c r="G2644" s="256" t="s">
        <v>2732</v>
      </c>
      <c r="H2644" s="256" t="s">
        <v>2733</v>
      </c>
      <c r="I2644" s="256" t="s">
        <v>3898</v>
      </c>
    </row>
    <row r="2645" spans="1:9">
      <c r="A2645" s="256" t="s">
        <v>12738</v>
      </c>
      <c r="B2645" s="256" t="s">
        <v>12739</v>
      </c>
      <c r="C2645" s="256" t="s">
        <v>12740</v>
      </c>
      <c r="D2645" s="256" t="s">
        <v>6164</v>
      </c>
      <c r="E2645" s="433">
        <v>90028</v>
      </c>
      <c r="F2645" s="256" t="s">
        <v>12741</v>
      </c>
      <c r="G2645" s="256" t="s">
        <v>2794</v>
      </c>
      <c r="H2645" s="256" t="s">
        <v>2725</v>
      </c>
      <c r="I2645" s="256" t="s">
        <v>9776</v>
      </c>
    </row>
    <row r="2646" spans="1:9">
      <c r="A2646" s="256" t="s">
        <v>12738</v>
      </c>
      <c r="B2646" s="256" t="s">
        <v>12739</v>
      </c>
      <c r="C2646" s="256" t="s">
        <v>12740</v>
      </c>
      <c r="D2646" s="256" t="s">
        <v>6164</v>
      </c>
      <c r="E2646" s="433">
        <v>90028</v>
      </c>
      <c r="F2646" s="256" t="s">
        <v>12741</v>
      </c>
      <c r="G2646" s="256" t="s">
        <v>2761</v>
      </c>
      <c r="H2646" s="256" t="s">
        <v>2725</v>
      </c>
      <c r="I2646" s="256" t="s">
        <v>11893</v>
      </c>
    </row>
    <row r="2647" spans="1:9">
      <c r="A2647" s="256" t="s">
        <v>12742</v>
      </c>
      <c r="B2647" s="256" t="s">
        <v>12743</v>
      </c>
      <c r="C2647" s="256" t="s">
        <v>12744</v>
      </c>
      <c r="D2647" s="256" t="s">
        <v>2730</v>
      </c>
      <c r="E2647" s="433">
        <v>82109</v>
      </c>
      <c r="F2647" s="256" t="s">
        <v>12745</v>
      </c>
      <c r="G2647" s="256" t="s">
        <v>2732</v>
      </c>
      <c r="H2647" s="256" t="s">
        <v>2733</v>
      </c>
      <c r="I2647" s="256" t="s">
        <v>12746</v>
      </c>
    </row>
    <row r="2648" spans="1:9">
      <c r="A2648" s="256" t="s">
        <v>12747</v>
      </c>
      <c r="B2648" s="256" t="s">
        <v>12748</v>
      </c>
      <c r="C2648" s="256" t="s">
        <v>12749</v>
      </c>
      <c r="D2648" s="256" t="s">
        <v>91</v>
      </c>
      <c r="E2648" s="433">
        <v>82106</v>
      </c>
      <c r="F2648" s="256" t="s">
        <v>12750</v>
      </c>
      <c r="G2648" s="256" t="s">
        <v>2732</v>
      </c>
      <c r="H2648" s="256" t="s">
        <v>2733</v>
      </c>
      <c r="I2648" s="256" t="s">
        <v>10475</v>
      </c>
    </row>
    <row r="2649" spans="1:9">
      <c r="A2649" s="256" t="s">
        <v>12751</v>
      </c>
      <c r="B2649" s="256" t="s">
        <v>12752</v>
      </c>
      <c r="C2649" s="256" t="s">
        <v>12753</v>
      </c>
      <c r="D2649" s="256" t="s">
        <v>571</v>
      </c>
      <c r="E2649" s="433">
        <v>90501</v>
      </c>
      <c r="F2649" s="256" t="s">
        <v>7983</v>
      </c>
      <c r="G2649" s="256" t="s">
        <v>2732</v>
      </c>
      <c r="H2649" s="256" t="s">
        <v>2733</v>
      </c>
      <c r="I2649" s="256" t="s">
        <v>5770</v>
      </c>
    </row>
    <row r="2650" spans="1:9">
      <c r="A2650" s="256" t="s">
        <v>12754</v>
      </c>
      <c r="B2650" s="256" t="s">
        <v>12755</v>
      </c>
      <c r="C2650" s="256" t="s">
        <v>12756</v>
      </c>
      <c r="D2650" s="256" t="s">
        <v>6164</v>
      </c>
      <c r="E2650" s="433">
        <v>90028</v>
      </c>
      <c r="F2650" s="256" t="s">
        <v>12757</v>
      </c>
      <c r="G2650" s="256" t="s">
        <v>2724</v>
      </c>
      <c r="H2650" s="256" t="s">
        <v>2762</v>
      </c>
      <c r="I2650" s="256" t="s">
        <v>5619</v>
      </c>
    </row>
    <row r="2651" spans="1:9">
      <c r="A2651" s="256" t="s">
        <v>12758</v>
      </c>
      <c r="B2651" s="256" t="s">
        <v>12759</v>
      </c>
      <c r="C2651" s="256" t="s">
        <v>12760</v>
      </c>
      <c r="D2651" s="256" t="s">
        <v>3506</v>
      </c>
      <c r="E2651" s="433">
        <v>97101</v>
      </c>
      <c r="F2651" s="256" t="s">
        <v>12570</v>
      </c>
      <c r="G2651" s="256" t="s">
        <v>2732</v>
      </c>
      <c r="H2651" s="256" t="s">
        <v>2733</v>
      </c>
      <c r="I2651" s="256" t="s">
        <v>12761</v>
      </c>
    </row>
    <row r="2652" spans="1:9">
      <c r="A2652" s="256" t="s">
        <v>12762</v>
      </c>
      <c r="B2652" s="256" t="s">
        <v>12763</v>
      </c>
      <c r="C2652" s="256" t="s">
        <v>12764</v>
      </c>
      <c r="D2652" s="256" t="s">
        <v>91</v>
      </c>
      <c r="E2652" s="433">
        <v>84106</v>
      </c>
      <c r="F2652" s="256" t="s">
        <v>12765</v>
      </c>
      <c r="G2652" s="256" t="s">
        <v>2732</v>
      </c>
      <c r="H2652" s="256" t="s">
        <v>2733</v>
      </c>
      <c r="I2652" s="256" t="s">
        <v>12766</v>
      </c>
    </row>
    <row r="2653" spans="1:9">
      <c r="A2653" s="256" t="s">
        <v>12767</v>
      </c>
      <c r="B2653" s="256" t="s">
        <v>12768</v>
      </c>
      <c r="C2653" s="256" t="s">
        <v>12769</v>
      </c>
      <c r="D2653" s="256" t="s">
        <v>91</v>
      </c>
      <c r="E2653" s="433">
        <v>82102</v>
      </c>
      <c r="F2653" s="256" t="s">
        <v>12770</v>
      </c>
      <c r="G2653" s="256" t="s">
        <v>2824</v>
      </c>
      <c r="H2653" s="256" t="s">
        <v>2725</v>
      </c>
      <c r="I2653" s="256" t="s">
        <v>3347</v>
      </c>
    </row>
    <row r="2654" spans="1:9">
      <c r="A2654" s="256" t="s">
        <v>12771</v>
      </c>
      <c r="B2654" s="256" t="s">
        <v>12768</v>
      </c>
      <c r="C2654" s="256" t="s">
        <v>12769</v>
      </c>
      <c r="D2654" s="256" t="s">
        <v>91</v>
      </c>
      <c r="E2654" s="433">
        <v>82102</v>
      </c>
      <c r="F2654" s="256" t="s">
        <v>12770</v>
      </c>
      <c r="G2654" s="256" t="s">
        <v>2824</v>
      </c>
      <c r="H2654" s="256" t="s">
        <v>2762</v>
      </c>
      <c r="I2654" s="256" t="s">
        <v>12772</v>
      </c>
    </row>
    <row r="2655" spans="1:9">
      <c r="A2655" s="256" t="s">
        <v>12773</v>
      </c>
      <c r="B2655" s="256" t="s">
        <v>12774</v>
      </c>
      <c r="C2655" s="256" t="s">
        <v>12775</v>
      </c>
      <c r="D2655" s="256" t="s">
        <v>10137</v>
      </c>
      <c r="E2655" s="433">
        <v>2742</v>
      </c>
      <c r="F2655" s="256" t="s">
        <v>12776</v>
      </c>
      <c r="G2655" s="256" t="s">
        <v>2732</v>
      </c>
      <c r="H2655" s="256" t="s">
        <v>2733</v>
      </c>
      <c r="I2655" s="256" t="s">
        <v>8858</v>
      </c>
    </row>
    <row r="2656" spans="1:9">
      <c r="A2656" s="256" t="s">
        <v>12777</v>
      </c>
      <c r="C2656" s="256" t="s">
        <v>12778</v>
      </c>
      <c r="D2656" s="256" t="s">
        <v>12779</v>
      </c>
      <c r="E2656" s="433">
        <v>2753</v>
      </c>
      <c r="F2656" s="256" t="s">
        <v>10351</v>
      </c>
      <c r="G2656" s="256" t="s">
        <v>2732</v>
      </c>
      <c r="H2656" s="256" t="s">
        <v>2733</v>
      </c>
      <c r="I2656" s="256" t="s">
        <v>12047</v>
      </c>
    </row>
    <row r="2657" spans="1:9">
      <c r="A2657" s="256" t="s">
        <v>12780</v>
      </c>
      <c r="B2657" s="256" t="s">
        <v>12781</v>
      </c>
      <c r="C2657" s="256" t="s">
        <v>12782</v>
      </c>
      <c r="D2657" s="256" t="s">
        <v>3101</v>
      </c>
      <c r="E2657" s="433">
        <v>96212</v>
      </c>
      <c r="F2657" s="256" t="s">
        <v>12783</v>
      </c>
      <c r="G2657" s="256" t="s">
        <v>2761</v>
      </c>
      <c r="H2657" s="256" t="s">
        <v>2762</v>
      </c>
      <c r="I2657" s="256" t="s">
        <v>12784</v>
      </c>
    </row>
    <row r="2658" spans="1:9">
      <c r="A2658" s="256" t="s">
        <v>12785</v>
      </c>
      <c r="B2658" s="256" t="s">
        <v>12786</v>
      </c>
      <c r="C2658" s="256" t="s">
        <v>12787</v>
      </c>
      <c r="D2658" s="256" t="s">
        <v>9131</v>
      </c>
      <c r="E2658" s="433">
        <v>96501</v>
      </c>
      <c r="F2658" s="256" t="s">
        <v>12788</v>
      </c>
      <c r="G2658" s="256" t="s">
        <v>2780</v>
      </c>
      <c r="H2658" s="256" t="s">
        <v>2781</v>
      </c>
      <c r="I2658" s="256" t="s">
        <v>5273</v>
      </c>
    </row>
    <row r="2659" spans="1:9">
      <c r="A2659" s="256" t="s">
        <v>12789</v>
      </c>
      <c r="B2659" s="256" t="s">
        <v>12786</v>
      </c>
      <c r="C2659" s="256" t="s">
        <v>12787</v>
      </c>
      <c r="D2659" s="256" t="s">
        <v>9131</v>
      </c>
      <c r="E2659" s="433">
        <v>96501</v>
      </c>
      <c r="F2659" s="256" t="s">
        <v>12788</v>
      </c>
      <c r="G2659" s="256" t="s">
        <v>2732</v>
      </c>
      <c r="H2659" s="256" t="s">
        <v>3196</v>
      </c>
      <c r="I2659" s="256" t="s">
        <v>12790</v>
      </c>
    </row>
    <row r="2660" spans="1:9">
      <c r="A2660" s="256" t="s">
        <v>12791</v>
      </c>
      <c r="C2660" s="256" t="s">
        <v>12792</v>
      </c>
      <c r="D2660" s="256" t="s">
        <v>496</v>
      </c>
      <c r="E2660" s="433">
        <v>92901</v>
      </c>
      <c r="F2660" s="256" t="s">
        <v>12793</v>
      </c>
      <c r="G2660" s="256" t="s">
        <v>2732</v>
      </c>
      <c r="H2660" s="256" t="s">
        <v>2733</v>
      </c>
      <c r="I2660" s="256" t="s">
        <v>12794</v>
      </c>
    </row>
    <row r="2661" spans="1:9">
      <c r="A2661" s="256" t="s">
        <v>12795</v>
      </c>
      <c r="B2661" s="256" t="s">
        <v>12796</v>
      </c>
      <c r="C2661" s="256" t="s">
        <v>12797</v>
      </c>
      <c r="D2661" s="256" t="s">
        <v>3111</v>
      </c>
      <c r="E2661" s="433">
        <v>4801</v>
      </c>
      <c r="F2661" s="256" t="s">
        <v>12798</v>
      </c>
      <c r="G2661" s="256" t="s">
        <v>2732</v>
      </c>
      <c r="H2661" s="256" t="s">
        <v>2733</v>
      </c>
      <c r="I2661" s="256" t="s">
        <v>12799</v>
      </c>
    </row>
    <row r="2662" spans="1:9">
      <c r="A2662" s="256" t="s">
        <v>12800</v>
      </c>
      <c r="B2662" s="256" t="s">
        <v>12801</v>
      </c>
      <c r="C2662" s="256" t="s">
        <v>12802</v>
      </c>
      <c r="D2662" s="256" t="s">
        <v>3430</v>
      </c>
      <c r="E2662" s="433">
        <v>7501</v>
      </c>
      <c r="F2662" s="256" t="s">
        <v>12803</v>
      </c>
      <c r="G2662" s="256" t="s">
        <v>2732</v>
      </c>
      <c r="H2662" s="256" t="s">
        <v>2733</v>
      </c>
      <c r="I2662" s="256" t="s">
        <v>12804</v>
      </c>
    </row>
    <row r="2663" spans="1:9">
      <c r="A2663" s="256" t="s">
        <v>12805</v>
      </c>
      <c r="B2663" s="256" t="s">
        <v>12806</v>
      </c>
      <c r="C2663" s="256" t="s">
        <v>12807</v>
      </c>
      <c r="D2663" s="256" t="s">
        <v>12808</v>
      </c>
      <c r="E2663" s="433">
        <v>2331</v>
      </c>
      <c r="F2663" s="256" t="s">
        <v>12809</v>
      </c>
      <c r="G2663" s="256" t="s">
        <v>2724</v>
      </c>
      <c r="H2663" s="256" t="s">
        <v>2725</v>
      </c>
      <c r="I2663" s="256" t="s">
        <v>6276</v>
      </c>
    </row>
    <row r="2664" spans="1:9">
      <c r="A2664" s="256" t="s">
        <v>12810</v>
      </c>
      <c r="B2664" s="256" t="s">
        <v>12811</v>
      </c>
      <c r="C2664" s="256" t="s">
        <v>12812</v>
      </c>
      <c r="D2664" s="256" t="s">
        <v>91</v>
      </c>
      <c r="E2664" s="433">
        <v>81104</v>
      </c>
      <c r="F2664" s="256" t="s">
        <v>12813</v>
      </c>
      <c r="G2664" s="256" t="s">
        <v>2936</v>
      </c>
      <c r="H2664" s="256" t="s">
        <v>2937</v>
      </c>
      <c r="I2664" s="256" t="s">
        <v>12814</v>
      </c>
    </row>
    <row r="2665" spans="1:9">
      <c r="A2665" s="256" t="s">
        <v>12815</v>
      </c>
      <c r="B2665" s="256" t="s">
        <v>12816</v>
      </c>
      <c r="C2665" s="256" t="s">
        <v>12817</v>
      </c>
      <c r="D2665" s="256" t="s">
        <v>3597</v>
      </c>
      <c r="E2665" s="433">
        <v>4011</v>
      </c>
      <c r="F2665" s="256" t="s">
        <v>12818</v>
      </c>
      <c r="G2665" s="256" t="s">
        <v>2732</v>
      </c>
      <c r="H2665" s="256" t="s">
        <v>2733</v>
      </c>
      <c r="I2665" s="256" t="s">
        <v>12819</v>
      </c>
    </row>
    <row r="2666" spans="1:9">
      <c r="A2666" s="256" t="s">
        <v>12820</v>
      </c>
      <c r="B2666" s="256" t="s">
        <v>12821</v>
      </c>
      <c r="C2666" s="256" t="s">
        <v>12822</v>
      </c>
      <c r="D2666" s="256" t="s">
        <v>91</v>
      </c>
      <c r="E2666" s="433">
        <v>85101</v>
      </c>
      <c r="F2666" s="256" t="s">
        <v>12823</v>
      </c>
      <c r="G2666" s="256" t="s">
        <v>2761</v>
      </c>
      <c r="H2666" s="256" t="s">
        <v>2762</v>
      </c>
      <c r="I2666" s="256" t="s">
        <v>12039</v>
      </c>
    </row>
    <row r="2667" spans="1:9">
      <c r="A2667" s="256" t="s">
        <v>12824</v>
      </c>
      <c r="B2667" s="256" t="s">
        <v>12825</v>
      </c>
      <c r="C2667" s="256" t="s">
        <v>12826</v>
      </c>
      <c r="D2667" s="256" t="s">
        <v>2301</v>
      </c>
      <c r="E2667" s="433">
        <v>98401</v>
      </c>
      <c r="F2667" s="256" t="s">
        <v>12827</v>
      </c>
      <c r="G2667" s="256" t="s">
        <v>2732</v>
      </c>
      <c r="H2667" s="256" t="s">
        <v>2733</v>
      </c>
      <c r="I2667" s="256" t="s">
        <v>12828</v>
      </c>
    </row>
    <row r="2668" spans="1:9">
      <c r="A2668" s="256" t="s">
        <v>12829</v>
      </c>
      <c r="B2668" s="256" t="s">
        <v>12830</v>
      </c>
      <c r="C2668" s="256" t="s">
        <v>12831</v>
      </c>
      <c r="D2668" s="256" t="s">
        <v>3974</v>
      </c>
      <c r="E2668" s="433">
        <v>83103</v>
      </c>
      <c r="F2668" s="256" t="s">
        <v>12832</v>
      </c>
      <c r="G2668" s="256" t="s">
        <v>2724</v>
      </c>
      <c r="H2668" s="256" t="s">
        <v>2762</v>
      </c>
      <c r="I2668" s="256" t="s">
        <v>12833</v>
      </c>
    </row>
    <row r="2669" spans="1:9">
      <c r="A2669" s="256" t="s">
        <v>12834</v>
      </c>
      <c r="B2669" s="256" t="s">
        <v>12830</v>
      </c>
      <c r="C2669" s="256" t="s">
        <v>12831</v>
      </c>
      <c r="D2669" s="256" t="s">
        <v>3974</v>
      </c>
      <c r="E2669" s="433">
        <v>83103</v>
      </c>
      <c r="F2669" s="256" t="s">
        <v>12832</v>
      </c>
      <c r="G2669" s="256" t="s">
        <v>2761</v>
      </c>
      <c r="H2669" s="256" t="s">
        <v>2994</v>
      </c>
      <c r="I2669" s="256" t="s">
        <v>12835</v>
      </c>
    </row>
    <row r="2670" spans="1:9">
      <c r="A2670" s="256" t="s">
        <v>12829</v>
      </c>
      <c r="B2670" s="256" t="s">
        <v>12830</v>
      </c>
      <c r="C2670" s="256" t="s">
        <v>12831</v>
      </c>
      <c r="D2670" s="256" t="s">
        <v>3974</v>
      </c>
      <c r="E2670" s="433">
        <v>83103</v>
      </c>
      <c r="F2670" s="256" t="s">
        <v>12832</v>
      </c>
      <c r="G2670" s="256" t="s">
        <v>2761</v>
      </c>
      <c r="H2670" s="256" t="s">
        <v>2762</v>
      </c>
      <c r="I2670" s="256" t="s">
        <v>12836</v>
      </c>
    </row>
    <row r="2671" spans="1:9">
      <c r="A2671" s="256" t="s">
        <v>12837</v>
      </c>
      <c r="B2671" s="256" t="s">
        <v>12838</v>
      </c>
      <c r="C2671" s="256" t="s">
        <v>12839</v>
      </c>
      <c r="D2671" s="256" t="s">
        <v>2772</v>
      </c>
      <c r="E2671" s="433">
        <v>85107</v>
      </c>
      <c r="F2671" s="256" t="s">
        <v>6374</v>
      </c>
      <c r="G2671" s="256" t="s">
        <v>2724</v>
      </c>
      <c r="H2671" s="256" t="s">
        <v>2812</v>
      </c>
      <c r="I2671" s="256" t="s">
        <v>8408</v>
      </c>
    </row>
    <row r="2672" spans="1:9">
      <c r="A2672" s="256" t="s">
        <v>12840</v>
      </c>
      <c r="B2672" s="256" t="s">
        <v>12841</v>
      </c>
      <c r="C2672" s="256" t="s">
        <v>12842</v>
      </c>
      <c r="D2672" s="256" t="s">
        <v>9004</v>
      </c>
      <c r="E2672" s="433">
        <v>90841</v>
      </c>
      <c r="F2672" s="256" t="s">
        <v>12843</v>
      </c>
      <c r="G2672" s="256" t="s">
        <v>2761</v>
      </c>
      <c r="H2672" s="256" t="s">
        <v>2725</v>
      </c>
      <c r="I2672" s="256" t="s">
        <v>6543</v>
      </c>
    </row>
    <row r="2673" spans="1:9">
      <c r="A2673" s="256" t="s">
        <v>12844</v>
      </c>
      <c r="B2673" s="256" t="s">
        <v>12845</v>
      </c>
      <c r="C2673" s="256" t="s">
        <v>12846</v>
      </c>
      <c r="D2673" s="256" t="s">
        <v>4045</v>
      </c>
      <c r="E2673" s="433">
        <v>95141</v>
      </c>
      <c r="F2673" s="256" t="s">
        <v>12847</v>
      </c>
      <c r="G2673" s="256" t="s">
        <v>2936</v>
      </c>
      <c r="H2673" s="256" t="s">
        <v>2937</v>
      </c>
      <c r="I2673" s="256" t="s">
        <v>12848</v>
      </c>
    </row>
    <row r="2674" spans="1:9">
      <c r="A2674" s="256" t="s">
        <v>12849</v>
      </c>
      <c r="B2674" s="256" t="s">
        <v>12850</v>
      </c>
      <c r="C2674" s="256" t="s">
        <v>12851</v>
      </c>
      <c r="D2674" s="256" t="s">
        <v>99</v>
      </c>
      <c r="E2674" s="433">
        <v>94901</v>
      </c>
      <c r="F2674" s="256" t="s">
        <v>12852</v>
      </c>
      <c r="G2674" s="256" t="s">
        <v>2780</v>
      </c>
      <c r="H2674" s="256" t="s">
        <v>2781</v>
      </c>
      <c r="I2674" s="256" t="s">
        <v>12853</v>
      </c>
    </row>
    <row r="2675" spans="1:9">
      <c r="A2675" s="256" t="s">
        <v>12854</v>
      </c>
      <c r="B2675" s="256" t="s">
        <v>12850</v>
      </c>
      <c r="C2675" s="256" t="s">
        <v>12851</v>
      </c>
      <c r="D2675" s="256" t="s">
        <v>99</v>
      </c>
      <c r="E2675" s="433">
        <v>94901</v>
      </c>
      <c r="F2675" s="256" t="s">
        <v>12852</v>
      </c>
      <c r="G2675" s="256" t="s">
        <v>2732</v>
      </c>
      <c r="H2675" s="256" t="s">
        <v>2733</v>
      </c>
      <c r="I2675" s="256" t="s">
        <v>12855</v>
      </c>
    </row>
    <row r="2676" spans="1:9">
      <c r="A2676" s="256" t="s">
        <v>12856</v>
      </c>
      <c r="C2676" s="256" t="s">
        <v>12857</v>
      </c>
      <c r="D2676" s="256" t="s">
        <v>12858</v>
      </c>
      <c r="E2676" s="433">
        <v>8105</v>
      </c>
      <c r="F2676" s="256" t="s">
        <v>12859</v>
      </c>
      <c r="G2676" s="256" t="s">
        <v>2780</v>
      </c>
      <c r="H2676" s="256" t="s">
        <v>2847</v>
      </c>
      <c r="I2676" s="256" t="s">
        <v>12860</v>
      </c>
    </row>
    <row r="2677" spans="1:9">
      <c r="A2677" s="256" t="s">
        <v>12861</v>
      </c>
      <c r="B2677" s="256" t="s">
        <v>12862</v>
      </c>
      <c r="C2677" s="256" t="s">
        <v>12863</v>
      </c>
      <c r="D2677" s="256" t="s">
        <v>12492</v>
      </c>
      <c r="E2677" s="433">
        <v>92582</v>
      </c>
      <c r="F2677" s="256" t="s">
        <v>12864</v>
      </c>
      <c r="G2677" s="256" t="s">
        <v>2936</v>
      </c>
      <c r="H2677" s="256" t="s">
        <v>2937</v>
      </c>
      <c r="I2677" s="256" t="s">
        <v>12865</v>
      </c>
    </row>
    <row r="2678" spans="1:9">
      <c r="A2678" s="256" t="s">
        <v>12866</v>
      </c>
      <c r="B2678" s="256" t="s">
        <v>12867</v>
      </c>
      <c r="C2678" s="256" t="s">
        <v>12868</v>
      </c>
      <c r="D2678" s="256" t="s">
        <v>3907</v>
      </c>
      <c r="E2678" s="433">
        <v>96801</v>
      </c>
      <c r="F2678" s="256" t="s">
        <v>12869</v>
      </c>
      <c r="G2678" s="256" t="s">
        <v>2936</v>
      </c>
      <c r="H2678" s="256" t="s">
        <v>2937</v>
      </c>
      <c r="I2678" s="256" t="s">
        <v>12870</v>
      </c>
    </row>
    <row r="2679" spans="1:9">
      <c r="A2679" s="256" t="s">
        <v>12871</v>
      </c>
      <c r="B2679" s="256" t="s">
        <v>12872</v>
      </c>
      <c r="C2679" s="256" t="s">
        <v>12873</v>
      </c>
      <c r="D2679" s="256" t="s">
        <v>2730</v>
      </c>
      <c r="E2679" s="433">
        <v>82108</v>
      </c>
      <c r="F2679" s="256" t="s">
        <v>12874</v>
      </c>
      <c r="G2679" s="256" t="s">
        <v>2761</v>
      </c>
      <c r="H2679" s="256" t="s">
        <v>2725</v>
      </c>
      <c r="I2679" s="256" t="s">
        <v>6631</v>
      </c>
    </row>
    <row r="2680" spans="1:9">
      <c r="A2680" s="256" t="s">
        <v>12875</v>
      </c>
      <c r="B2680" s="256" t="s">
        <v>12876</v>
      </c>
      <c r="C2680" s="256" t="s">
        <v>12877</v>
      </c>
      <c r="D2680" s="256" t="s">
        <v>2730</v>
      </c>
      <c r="E2680" s="433">
        <v>82109</v>
      </c>
      <c r="F2680" s="256" t="s">
        <v>5607</v>
      </c>
      <c r="G2680" s="256" t="s">
        <v>2732</v>
      </c>
      <c r="H2680" s="256" t="s">
        <v>2733</v>
      </c>
      <c r="I2680" s="256" t="s">
        <v>12878</v>
      </c>
    </row>
    <row r="2681" spans="1:9">
      <c r="A2681" s="256" t="s">
        <v>12879</v>
      </c>
      <c r="B2681" s="256" t="s">
        <v>12876</v>
      </c>
      <c r="C2681" s="256" t="s">
        <v>12877</v>
      </c>
      <c r="D2681" s="256" t="s">
        <v>2730</v>
      </c>
      <c r="E2681" s="433">
        <v>82109</v>
      </c>
      <c r="F2681" s="256" t="s">
        <v>5607</v>
      </c>
      <c r="G2681" s="256" t="s">
        <v>2780</v>
      </c>
      <c r="H2681" s="256" t="s">
        <v>2847</v>
      </c>
      <c r="I2681" s="256" t="s">
        <v>12878</v>
      </c>
    </row>
    <row r="2682" spans="1:9">
      <c r="A2682" s="256" t="s">
        <v>12880</v>
      </c>
      <c r="B2682" s="256" t="s">
        <v>12881</v>
      </c>
      <c r="C2682" s="256" t="s">
        <v>12882</v>
      </c>
      <c r="D2682" s="256" t="s">
        <v>5651</v>
      </c>
      <c r="E2682" s="433">
        <v>4001</v>
      </c>
      <c r="F2682" s="256" t="s">
        <v>12883</v>
      </c>
      <c r="G2682" s="256" t="s">
        <v>2794</v>
      </c>
      <c r="H2682" s="256" t="s">
        <v>2762</v>
      </c>
      <c r="I2682" s="256" t="s">
        <v>4138</v>
      </c>
    </row>
    <row r="2683" spans="1:9">
      <c r="A2683" s="256" t="s">
        <v>12880</v>
      </c>
      <c r="B2683" s="256" t="s">
        <v>12881</v>
      </c>
      <c r="C2683" s="256" t="s">
        <v>12882</v>
      </c>
      <c r="D2683" s="256" t="s">
        <v>5651</v>
      </c>
      <c r="E2683" s="433">
        <v>4001</v>
      </c>
      <c r="F2683" s="256" t="s">
        <v>12883</v>
      </c>
      <c r="G2683" s="256" t="s">
        <v>2761</v>
      </c>
      <c r="H2683" s="256" t="s">
        <v>2762</v>
      </c>
      <c r="I2683" s="256" t="s">
        <v>12884</v>
      </c>
    </row>
    <row r="2684" spans="1:9">
      <c r="A2684" s="256" t="s">
        <v>12885</v>
      </c>
      <c r="B2684" s="256" t="s">
        <v>12886</v>
      </c>
      <c r="C2684" s="256" t="s">
        <v>12887</v>
      </c>
      <c r="D2684" s="256" t="s">
        <v>496</v>
      </c>
      <c r="E2684" s="433">
        <v>92901</v>
      </c>
      <c r="F2684" s="256" t="s">
        <v>4114</v>
      </c>
      <c r="G2684" s="256" t="s">
        <v>2732</v>
      </c>
      <c r="H2684" s="256" t="s">
        <v>2733</v>
      </c>
      <c r="I2684" s="256" t="s">
        <v>12888</v>
      </c>
    </row>
    <row r="2685" spans="1:9">
      <c r="A2685" s="256" t="s">
        <v>12889</v>
      </c>
      <c r="B2685" s="256" t="s">
        <v>12890</v>
      </c>
      <c r="C2685" s="256" t="s">
        <v>12891</v>
      </c>
      <c r="D2685" s="256" t="s">
        <v>1178</v>
      </c>
      <c r="E2685" s="433">
        <v>2201</v>
      </c>
      <c r="F2685" s="256" t="s">
        <v>12892</v>
      </c>
      <c r="G2685" s="256" t="s">
        <v>2936</v>
      </c>
      <c r="H2685" s="256" t="s">
        <v>2937</v>
      </c>
      <c r="I2685" s="256" t="s">
        <v>5075</v>
      </c>
    </row>
    <row r="2686" spans="1:9">
      <c r="A2686" s="256" t="s">
        <v>12893</v>
      </c>
      <c r="B2686" s="256" t="s">
        <v>12894</v>
      </c>
      <c r="C2686" s="256" t="s">
        <v>12895</v>
      </c>
      <c r="D2686" s="256" t="s">
        <v>2730</v>
      </c>
      <c r="E2686" s="433">
        <v>82108</v>
      </c>
      <c r="F2686" s="256" t="s">
        <v>12896</v>
      </c>
      <c r="G2686" s="256" t="s">
        <v>2761</v>
      </c>
      <c r="H2686" s="256" t="s">
        <v>2762</v>
      </c>
      <c r="I2686" s="256" t="s">
        <v>12897</v>
      </c>
    </row>
    <row r="2687" spans="1:9">
      <c r="A2687" s="256" t="s">
        <v>12898</v>
      </c>
      <c r="B2687" s="256" t="s">
        <v>12899</v>
      </c>
      <c r="C2687" s="256" t="s">
        <v>12900</v>
      </c>
      <c r="D2687" s="256" t="s">
        <v>3005</v>
      </c>
      <c r="E2687" s="433">
        <v>94043</v>
      </c>
      <c r="F2687" s="256" t="s">
        <v>12901</v>
      </c>
      <c r="G2687" s="256" t="s">
        <v>2780</v>
      </c>
      <c r="H2687" s="256" t="s">
        <v>2847</v>
      </c>
      <c r="I2687" s="256" t="s">
        <v>12902</v>
      </c>
    </row>
    <row r="2688" spans="1:9">
      <c r="A2688" s="256" t="s">
        <v>12903</v>
      </c>
      <c r="B2688" s="256" t="s">
        <v>12904</v>
      </c>
      <c r="C2688" s="256" t="s">
        <v>12905</v>
      </c>
      <c r="D2688" s="256" t="s">
        <v>93</v>
      </c>
      <c r="E2688" s="433">
        <v>1007</v>
      </c>
      <c r="F2688" s="256" t="s">
        <v>12906</v>
      </c>
      <c r="G2688" s="256" t="s">
        <v>2732</v>
      </c>
      <c r="H2688" s="256" t="s">
        <v>2733</v>
      </c>
      <c r="I2688" s="256" t="s">
        <v>6642</v>
      </c>
    </row>
    <row r="2689" spans="1:9">
      <c r="A2689" s="256" t="s">
        <v>12907</v>
      </c>
      <c r="B2689" s="256" t="s">
        <v>12908</v>
      </c>
      <c r="C2689" s="256" t="s">
        <v>12909</v>
      </c>
      <c r="D2689" s="256" t="s">
        <v>3005</v>
      </c>
      <c r="E2689" s="433">
        <v>94012</v>
      </c>
      <c r="F2689" s="256" t="s">
        <v>12910</v>
      </c>
      <c r="G2689" s="256" t="s">
        <v>2936</v>
      </c>
      <c r="H2689" s="256" t="s">
        <v>2937</v>
      </c>
      <c r="I2689" s="256" t="s">
        <v>4928</v>
      </c>
    </row>
    <row r="2690" spans="1:9">
      <c r="A2690" s="256" t="s">
        <v>12911</v>
      </c>
      <c r="B2690" s="256" t="s">
        <v>12912</v>
      </c>
      <c r="C2690" s="256" t="s">
        <v>12913</v>
      </c>
      <c r="D2690" s="256" t="s">
        <v>91</v>
      </c>
      <c r="E2690" s="433">
        <v>82108</v>
      </c>
      <c r="F2690" s="256" t="s">
        <v>7039</v>
      </c>
      <c r="G2690" s="256" t="s">
        <v>2732</v>
      </c>
      <c r="H2690" s="256" t="s">
        <v>2733</v>
      </c>
      <c r="I2690" s="256" t="s">
        <v>12914</v>
      </c>
    </row>
    <row r="2691" spans="1:9">
      <c r="A2691" s="256" t="s">
        <v>12915</v>
      </c>
      <c r="B2691" s="256" t="s">
        <v>12916</v>
      </c>
      <c r="C2691" s="256" t="s">
        <v>12917</v>
      </c>
      <c r="D2691" s="256" t="s">
        <v>3005</v>
      </c>
      <c r="E2691" s="433">
        <v>94001</v>
      </c>
      <c r="F2691" s="256" t="s">
        <v>12918</v>
      </c>
      <c r="G2691" s="256" t="s">
        <v>2732</v>
      </c>
      <c r="H2691" s="256" t="s">
        <v>2733</v>
      </c>
      <c r="I2691" s="256" t="s">
        <v>2756</v>
      </c>
    </row>
    <row r="2692" spans="1:9">
      <c r="A2692" s="256" t="s">
        <v>12919</v>
      </c>
      <c r="B2692" s="256" t="s">
        <v>12920</v>
      </c>
      <c r="C2692" s="256" t="s">
        <v>12921</v>
      </c>
      <c r="D2692" s="256" t="s">
        <v>97</v>
      </c>
      <c r="E2692" s="433">
        <v>4011</v>
      </c>
      <c r="F2692" s="256" t="s">
        <v>12922</v>
      </c>
      <c r="G2692" s="256" t="s">
        <v>2761</v>
      </c>
      <c r="H2692" s="256" t="s">
        <v>2762</v>
      </c>
      <c r="I2692" s="256" t="s">
        <v>12923</v>
      </c>
    </row>
    <row r="2693" spans="1:9">
      <c r="A2693" s="256" t="s">
        <v>12924</v>
      </c>
      <c r="B2693" s="256" t="s">
        <v>12925</v>
      </c>
      <c r="C2693" s="256" t="s">
        <v>12926</v>
      </c>
      <c r="D2693" s="256" t="s">
        <v>93</v>
      </c>
      <c r="E2693" s="433">
        <v>1003</v>
      </c>
      <c r="F2693" s="256" t="s">
        <v>12927</v>
      </c>
      <c r="G2693" s="256" t="s">
        <v>2936</v>
      </c>
      <c r="H2693" s="256" t="s">
        <v>2937</v>
      </c>
      <c r="I2693" s="256" t="s">
        <v>12928</v>
      </c>
    </row>
    <row r="2694" spans="1:9">
      <c r="A2694" s="256" t="s">
        <v>12929</v>
      </c>
      <c r="B2694" s="256" t="s">
        <v>12930</v>
      </c>
      <c r="C2694" s="256" t="s">
        <v>12931</v>
      </c>
      <c r="D2694" s="256" t="s">
        <v>101</v>
      </c>
      <c r="E2694" s="433">
        <v>97405</v>
      </c>
      <c r="F2694" s="256" t="s">
        <v>12932</v>
      </c>
      <c r="G2694" s="256" t="s">
        <v>2936</v>
      </c>
      <c r="H2694" s="256" t="s">
        <v>2937</v>
      </c>
      <c r="I2694" s="256" t="s">
        <v>12933</v>
      </c>
    </row>
    <row r="2695" spans="1:9">
      <c r="A2695" s="256" t="s">
        <v>12934</v>
      </c>
      <c r="B2695" s="256" t="s">
        <v>12935</v>
      </c>
      <c r="C2695" s="256" t="s">
        <v>12936</v>
      </c>
      <c r="D2695" s="256" t="s">
        <v>101</v>
      </c>
      <c r="E2695" s="433">
        <v>97405</v>
      </c>
      <c r="F2695" s="256" t="s">
        <v>12932</v>
      </c>
      <c r="G2695" s="256" t="s">
        <v>2936</v>
      </c>
      <c r="H2695" s="256" t="s">
        <v>2937</v>
      </c>
      <c r="I2695" s="256" t="s">
        <v>12937</v>
      </c>
    </row>
    <row r="2696" spans="1:9">
      <c r="A2696" s="256" t="s">
        <v>12938</v>
      </c>
      <c r="B2696" s="256" t="s">
        <v>12939</v>
      </c>
      <c r="C2696" s="256" t="s">
        <v>12940</v>
      </c>
      <c r="D2696" s="256" t="s">
        <v>12941</v>
      </c>
      <c r="E2696" s="433">
        <v>94201</v>
      </c>
      <c r="F2696" s="256" t="s">
        <v>9535</v>
      </c>
      <c r="G2696" s="256" t="s">
        <v>2732</v>
      </c>
      <c r="H2696" s="256" t="s">
        <v>2733</v>
      </c>
      <c r="I2696" s="256" t="s">
        <v>4289</v>
      </c>
    </row>
    <row r="2697" spans="1:9">
      <c r="A2697" s="256" t="s">
        <v>12942</v>
      </c>
      <c r="B2697" s="256" t="s">
        <v>12943</v>
      </c>
      <c r="C2697" s="256" t="s">
        <v>12944</v>
      </c>
      <c r="D2697" s="256" t="s">
        <v>9425</v>
      </c>
      <c r="E2697" s="433">
        <v>1861</v>
      </c>
      <c r="F2697" s="256" t="s">
        <v>12945</v>
      </c>
      <c r="G2697" s="256" t="s">
        <v>2724</v>
      </c>
      <c r="H2697" s="256" t="s">
        <v>2835</v>
      </c>
      <c r="I2697" s="256" t="s">
        <v>12946</v>
      </c>
    </row>
    <row r="2698" spans="1:9">
      <c r="A2698" s="256" t="s">
        <v>12947</v>
      </c>
      <c r="B2698" s="256" t="s">
        <v>12948</v>
      </c>
      <c r="C2698" s="256" t="s">
        <v>12949</v>
      </c>
      <c r="D2698" s="256" t="s">
        <v>12950</v>
      </c>
      <c r="E2698" s="433">
        <v>90701</v>
      </c>
      <c r="F2698" s="256" t="s">
        <v>12951</v>
      </c>
      <c r="G2698" s="256" t="s">
        <v>2724</v>
      </c>
      <c r="H2698" s="256" t="s">
        <v>2835</v>
      </c>
      <c r="I2698" s="256" t="s">
        <v>12952</v>
      </c>
    </row>
    <row r="2699" spans="1:9">
      <c r="A2699" s="256" t="s">
        <v>12953</v>
      </c>
      <c r="B2699" s="256" t="s">
        <v>12954</v>
      </c>
      <c r="C2699" s="256" t="s">
        <v>12955</v>
      </c>
      <c r="D2699" s="256" t="s">
        <v>12956</v>
      </c>
      <c r="E2699" s="433">
        <v>4473</v>
      </c>
      <c r="F2699" s="256" t="s">
        <v>12957</v>
      </c>
      <c r="G2699" s="256" t="s">
        <v>2732</v>
      </c>
      <c r="H2699" s="256" t="s">
        <v>2733</v>
      </c>
      <c r="I2699" s="256" t="s">
        <v>12958</v>
      </c>
    </row>
    <row r="2700" spans="1:9">
      <c r="A2700" s="256" t="s">
        <v>12959</v>
      </c>
      <c r="B2700" s="256" t="s">
        <v>12960</v>
      </c>
      <c r="C2700" s="256" t="s">
        <v>12961</v>
      </c>
      <c r="D2700" s="256" t="s">
        <v>12962</v>
      </c>
      <c r="E2700" s="433">
        <v>91627</v>
      </c>
      <c r="F2700" s="256" t="s">
        <v>2244</v>
      </c>
      <c r="G2700" s="256" t="s">
        <v>2724</v>
      </c>
      <c r="H2700" s="256" t="s">
        <v>2835</v>
      </c>
      <c r="I2700" s="256" t="s">
        <v>12963</v>
      </c>
    </row>
    <row r="2701" spans="1:9">
      <c r="A2701" s="256" t="s">
        <v>12964</v>
      </c>
      <c r="B2701" s="256" t="s">
        <v>12965</v>
      </c>
      <c r="C2701" s="256" t="s">
        <v>12966</v>
      </c>
      <c r="D2701" s="256" t="s">
        <v>12967</v>
      </c>
      <c r="E2701" s="433">
        <v>97401</v>
      </c>
      <c r="F2701" s="256" t="s">
        <v>12968</v>
      </c>
      <c r="G2701" s="256" t="s">
        <v>2724</v>
      </c>
      <c r="H2701" s="256" t="s">
        <v>2835</v>
      </c>
      <c r="I2701" s="256" t="s">
        <v>12969</v>
      </c>
    </row>
    <row r="2702" spans="1:9">
      <c r="A2702" s="256" t="s">
        <v>12970</v>
      </c>
      <c r="B2702" s="256" t="s">
        <v>12971</v>
      </c>
      <c r="C2702" s="256" t="s">
        <v>12972</v>
      </c>
      <c r="D2702" s="256" t="s">
        <v>3968</v>
      </c>
      <c r="E2702" s="433">
        <v>3212</v>
      </c>
      <c r="F2702" s="256" t="s">
        <v>3968</v>
      </c>
      <c r="G2702" s="256" t="s">
        <v>2936</v>
      </c>
      <c r="H2702" s="256" t="s">
        <v>4186</v>
      </c>
      <c r="I2702" s="256" t="s">
        <v>11385</v>
      </c>
    </row>
    <row r="2703" spans="1:9">
      <c r="A2703" s="256" t="s">
        <v>12973</v>
      </c>
      <c r="B2703" s="256" t="s">
        <v>12974</v>
      </c>
      <c r="C2703" s="256" t="s">
        <v>12975</v>
      </c>
      <c r="D2703" s="256" t="s">
        <v>12976</v>
      </c>
      <c r="E2703" s="433">
        <v>4943</v>
      </c>
      <c r="F2703" s="256" t="s">
        <v>12977</v>
      </c>
      <c r="G2703" s="256" t="s">
        <v>2724</v>
      </c>
      <c r="H2703" s="256" t="s">
        <v>2835</v>
      </c>
      <c r="I2703" s="256" t="s">
        <v>6380</v>
      </c>
    </row>
    <row r="2704" spans="1:9">
      <c r="A2704" s="256" t="s">
        <v>12978</v>
      </c>
      <c r="B2704" s="256" t="s">
        <v>12979</v>
      </c>
      <c r="C2704" s="256" t="s">
        <v>12980</v>
      </c>
      <c r="D2704" s="256" t="s">
        <v>12981</v>
      </c>
      <c r="E2704" s="433">
        <v>98531</v>
      </c>
      <c r="F2704" s="256" t="s">
        <v>12982</v>
      </c>
      <c r="G2704" s="256" t="s">
        <v>2936</v>
      </c>
      <c r="H2704" s="256" t="s">
        <v>2937</v>
      </c>
      <c r="I2704" s="256" t="s">
        <v>12983</v>
      </c>
    </row>
    <row r="2705" spans="1:9">
      <c r="A2705" s="256" t="s">
        <v>12984</v>
      </c>
      <c r="B2705" s="256" t="s">
        <v>12985</v>
      </c>
      <c r="C2705" s="256" t="s">
        <v>12986</v>
      </c>
      <c r="D2705" s="256" t="s">
        <v>12987</v>
      </c>
      <c r="E2705" s="433">
        <v>2063</v>
      </c>
      <c r="F2705" s="256" t="s">
        <v>12988</v>
      </c>
      <c r="G2705" s="256" t="s">
        <v>2724</v>
      </c>
      <c r="H2705" s="256" t="s">
        <v>2835</v>
      </c>
      <c r="I2705" s="256" t="s">
        <v>12989</v>
      </c>
    </row>
    <row r="2706" spans="1:9">
      <c r="A2706" s="256" t="s">
        <v>12990</v>
      </c>
      <c r="B2706" s="256" t="s">
        <v>12991</v>
      </c>
      <c r="C2706" s="256" t="s">
        <v>12992</v>
      </c>
      <c r="D2706" s="256" t="s">
        <v>12993</v>
      </c>
      <c r="E2706" s="433">
        <v>2954</v>
      </c>
      <c r="F2706" s="256" t="s">
        <v>12994</v>
      </c>
      <c r="G2706" s="256" t="s">
        <v>2732</v>
      </c>
      <c r="H2706" s="256" t="s">
        <v>2733</v>
      </c>
      <c r="I2706" s="256" t="s">
        <v>12995</v>
      </c>
    </row>
    <row r="2707" spans="1:9">
      <c r="A2707" s="256" t="s">
        <v>12996</v>
      </c>
      <c r="B2707" s="256" t="s">
        <v>12997</v>
      </c>
      <c r="C2707" s="256" t="s">
        <v>12998</v>
      </c>
      <c r="D2707" s="256" t="s">
        <v>12999</v>
      </c>
      <c r="E2707" s="433">
        <v>92901</v>
      </c>
      <c r="F2707" s="256" t="s">
        <v>13000</v>
      </c>
      <c r="G2707" s="256" t="s">
        <v>2732</v>
      </c>
      <c r="H2707" s="256" t="s">
        <v>2733</v>
      </c>
      <c r="I2707" s="256" t="s">
        <v>13001</v>
      </c>
    </row>
    <row r="2708" spans="1:9">
      <c r="A2708" s="256" t="s">
        <v>13002</v>
      </c>
      <c r="B2708" s="256" t="s">
        <v>13003</v>
      </c>
      <c r="C2708" s="256" t="s">
        <v>13004</v>
      </c>
      <c r="D2708" s="256" t="s">
        <v>13005</v>
      </c>
      <c r="E2708" s="433">
        <v>7642</v>
      </c>
      <c r="F2708" s="256" t="s">
        <v>13006</v>
      </c>
      <c r="G2708" s="256" t="s">
        <v>2724</v>
      </c>
      <c r="H2708" s="256" t="s">
        <v>2835</v>
      </c>
      <c r="I2708" s="256" t="s">
        <v>13007</v>
      </c>
    </row>
    <row r="2709" spans="1:9">
      <c r="A2709" s="256" t="s">
        <v>13008</v>
      </c>
      <c r="B2709" s="256" t="s">
        <v>13009</v>
      </c>
      <c r="C2709" s="256" t="s">
        <v>13010</v>
      </c>
      <c r="D2709" s="256" t="s">
        <v>13011</v>
      </c>
      <c r="E2709" s="433">
        <v>2052</v>
      </c>
      <c r="F2709" s="256" t="s">
        <v>12988</v>
      </c>
      <c r="G2709" s="256" t="s">
        <v>2724</v>
      </c>
      <c r="H2709" s="256" t="s">
        <v>2835</v>
      </c>
      <c r="I2709" s="256" t="s">
        <v>13012</v>
      </c>
    </row>
    <row r="2710" spans="1:9">
      <c r="A2710" s="256" t="s">
        <v>13013</v>
      </c>
      <c r="B2710" s="256" t="s">
        <v>13014</v>
      </c>
      <c r="C2710" s="256" t="s">
        <v>13015</v>
      </c>
      <c r="D2710" s="256" t="s">
        <v>13016</v>
      </c>
      <c r="E2710" s="433">
        <v>91642</v>
      </c>
      <c r="F2710" s="256" t="s">
        <v>13017</v>
      </c>
      <c r="G2710" s="256" t="s">
        <v>2724</v>
      </c>
      <c r="H2710" s="256" t="s">
        <v>2835</v>
      </c>
      <c r="I2710" s="256" t="s">
        <v>13018</v>
      </c>
    </row>
    <row r="2711" spans="1:9">
      <c r="A2711" s="256" t="s">
        <v>13019</v>
      </c>
      <c r="B2711" s="256" t="s">
        <v>13020</v>
      </c>
      <c r="C2711" s="256" t="s">
        <v>13021</v>
      </c>
      <c r="D2711" s="256" t="s">
        <v>13022</v>
      </c>
      <c r="E2711" s="433">
        <v>1826</v>
      </c>
      <c r="F2711" s="256" t="s">
        <v>13023</v>
      </c>
      <c r="G2711" s="256" t="s">
        <v>2724</v>
      </c>
      <c r="H2711" s="256" t="s">
        <v>2835</v>
      </c>
      <c r="I2711" s="256" t="s">
        <v>13024</v>
      </c>
    </row>
    <row r="2712" spans="1:9">
      <c r="A2712" s="256" t="s">
        <v>13025</v>
      </c>
      <c r="B2712" s="256" t="s">
        <v>13026</v>
      </c>
      <c r="C2712" s="256" t="s">
        <v>13027</v>
      </c>
      <c r="D2712" s="256" t="s">
        <v>13028</v>
      </c>
      <c r="E2712" s="433">
        <v>96982</v>
      </c>
      <c r="F2712" s="256" t="s">
        <v>13029</v>
      </c>
      <c r="G2712" s="256" t="s">
        <v>2724</v>
      </c>
      <c r="H2712" s="256" t="s">
        <v>2835</v>
      </c>
      <c r="I2712" s="256" t="s">
        <v>13030</v>
      </c>
    </row>
    <row r="2713" spans="1:9">
      <c r="A2713" s="256" t="s">
        <v>13031</v>
      </c>
      <c r="B2713" s="256" t="s">
        <v>13032</v>
      </c>
      <c r="C2713" s="256" t="s">
        <v>13033</v>
      </c>
      <c r="D2713" s="256" t="s">
        <v>13034</v>
      </c>
      <c r="E2713" s="433">
        <v>96973</v>
      </c>
      <c r="F2713" s="256" t="s">
        <v>13035</v>
      </c>
      <c r="G2713" s="256" t="s">
        <v>2724</v>
      </c>
      <c r="H2713" s="256" t="s">
        <v>2835</v>
      </c>
      <c r="I2713" s="256" t="s">
        <v>4299</v>
      </c>
    </row>
    <row r="2714" spans="1:9">
      <c r="A2714" s="256" t="s">
        <v>13036</v>
      </c>
      <c r="B2714" s="256" t="s">
        <v>13037</v>
      </c>
      <c r="C2714" s="256" t="s">
        <v>13038</v>
      </c>
      <c r="D2714" s="256" t="s">
        <v>13039</v>
      </c>
      <c r="E2714" s="433">
        <v>98265</v>
      </c>
      <c r="F2714" s="256" t="s">
        <v>464</v>
      </c>
      <c r="G2714" s="256" t="s">
        <v>2724</v>
      </c>
      <c r="H2714" s="256" t="s">
        <v>2835</v>
      </c>
      <c r="I2714" s="256" t="s">
        <v>13040</v>
      </c>
    </row>
    <row r="2715" spans="1:9">
      <c r="A2715" s="256" t="s">
        <v>13041</v>
      </c>
      <c r="B2715" s="256" t="s">
        <v>13042</v>
      </c>
      <c r="C2715" s="256" t="s">
        <v>13043</v>
      </c>
      <c r="D2715" s="256" t="s">
        <v>901</v>
      </c>
      <c r="E2715" s="433">
        <v>3861</v>
      </c>
      <c r="F2715" s="256" t="s">
        <v>13044</v>
      </c>
      <c r="G2715" s="256" t="s">
        <v>2724</v>
      </c>
      <c r="H2715" s="256" t="s">
        <v>2835</v>
      </c>
      <c r="I2715" s="256" t="s">
        <v>11160</v>
      </c>
    </row>
    <row r="2716" spans="1:9">
      <c r="A2716" s="256" t="s">
        <v>13045</v>
      </c>
      <c r="B2716" s="256" t="s">
        <v>13046</v>
      </c>
      <c r="C2716" s="256" t="s">
        <v>13047</v>
      </c>
      <c r="D2716" s="256" t="s">
        <v>13048</v>
      </c>
      <c r="E2716" s="433">
        <v>95641</v>
      </c>
      <c r="F2716" s="256" t="s">
        <v>13049</v>
      </c>
      <c r="G2716" s="256" t="s">
        <v>2732</v>
      </c>
      <c r="H2716" s="256" t="s">
        <v>2733</v>
      </c>
      <c r="I2716" s="256" t="s">
        <v>7667</v>
      </c>
    </row>
    <row r="2717" spans="1:9">
      <c r="A2717" s="256" t="s">
        <v>13050</v>
      </c>
      <c r="B2717" s="256" t="s">
        <v>13051</v>
      </c>
      <c r="C2717" s="256" t="s">
        <v>13052</v>
      </c>
      <c r="D2717" s="256" t="s">
        <v>13053</v>
      </c>
      <c r="E2717" s="433">
        <v>90846</v>
      </c>
      <c r="F2717" s="256" t="s">
        <v>13054</v>
      </c>
      <c r="G2717" s="256" t="s">
        <v>2724</v>
      </c>
      <c r="H2717" s="256" t="s">
        <v>2835</v>
      </c>
      <c r="I2717" s="256" t="s">
        <v>13055</v>
      </c>
    </row>
    <row r="2718" spans="1:9">
      <c r="A2718" s="256" t="s">
        <v>13056</v>
      </c>
      <c r="B2718" s="256" t="s">
        <v>13057</v>
      </c>
      <c r="C2718" s="256" t="s">
        <v>13058</v>
      </c>
      <c r="D2718" s="256" t="s">
        <v>13059</v>
      </c>
      <c r="E2718" s="433">
        <v>3213</v>
      </c>
      <c r="F2718" s="256" t="s">
        <v>13060</v>
      </c>
      <c r="G2718" s="256" t="s">
        <v>2732</v>
      </c>
      <c r="H2718" s="256" t="s">
        <v>2733</v>
      </c>
      <c r="I2718" s="256" t="s">
        <v>8014</v>
      </c>
    </row>
    <row r="2719" spans="1:9">
      <c r="A2719" s="256" t="s">
        <v>13061</v>
      </c>
      <c r="B2719" s="256" t="s">
        <v>13062</v>
      </c>
      <c r="C2719" s="256" t="s">
        <v>13063</v>
      </c>
      <c r="D2719" s="256" t="s">
        <v>13064</v>
      </c>
      <c r="E2719" s="433">
        <v>97634</v>
      </c>
      <c r="F2719" s="256" t="s">
        <v>13065</v>
      </c>
      <c r="G2719" s="256" t="s">
        <v>2724</v>
      </c>
      <c r="H2719" s="256" t="s">
        <v>2835</v>
      </c>
      <c r="I2719" s="256" t="s">
        <v>13055</v>
      </c>
    </row>
    <row r="2720" spans="1:9">
      <c r="A2720" s="256" t="s">
        <v>13066</v>
      </c>
      <c r="B2720" s="256" t="s">
        <v>13067</v>
      </c>
      <c r="C2720" s="256" t="s">
        <v>13068</v>
      </c>
      <c r="D2720" s="256" t="s">
        <v>13069</v>
      </c>
      <c r="E2720" s="433">
        <v>2054</v>
      </c>
      <c r="F2720" s="256" t="s">
        <v>13070</v>
      </c>
      <c r="G2720" s="256" t="s">
        <v>2724</v>
      </c>
      <c r="H2720" s="256" t="s">
        <v>2835</v>
      </c>
      <c r="I2720" s="256" t="s">
        <v>7119</v>
      </c>
    </row>
    <row r="2721" spans="1:9">
      <c r="A2721" s="256" t="s">
        <v>13071</v>
      </c>
      <c r="B2721" s="256" t="s">
        <v>13072</v>
      </c>
      <c r="C2721" s="256" t="s">
        <v>13073</v>
      </c>
      <c r="D2721" s="256" t="s">
        <v>13074</v>
      </c>
      <c r="E2721" s="433">
        <v>98026</v>
      </c>
      <c r="F2721" s="256" t="s">
        <v>13074</v>
      </c>
      <c r="G2721" s="256" t="s">
        <v>2724</v>
      </c>
      <c r="H2721" s="256" t="s">
        <v>2835</v>
      </c>
      <c r="I2721" s="256" t="s">
        <v>7302</v>
      </c>
    </row>
    <row r="2722" spans="1:9">
      <c r="A2722" s="256" t="s">
        <v>13075</v>
      </c>
      <c r="B2722" s="256" t="s">
        <v>13076</v>
      </c>
      <c r="C2722" s="256" t="s">
        <v>13077</v>
      </c>
      <c r="D2722" s="256" t="s">
        <v>13078</v>
      </c>
      <c r="E2722" s="433">
        <v>4913</v>
      </c>
      <c r="F2722" s="256" t="s">
        <v>13079</v>
      </c>
      <c r="G2722" s="256" t="s">
        <v>2724</v>
      </c>
      <c r="H2722" s="256" t="s">
        <v>2835</v>
      </c>
      <c r="I2722" s="256" t="s">
        <v>9959</v>
      </c>
    </row>
    <row r="2723" spans="1:9">
      <c r="A2723" s="256" t="s">
        <v>13080</v>
      </c>
      <c r="B2723" s="256" t="s">
        <v>13081</v>
      </c>
      <c r="C2723" s="256" t="s">
        <v>13082</v>
      </c>
      <c r="D2723" s="256" t="s">
        <v>8862</v>
      </c>
      <c r="E2723" s="433">
        <v>91443</v>
      </c>
      <c r="F2723" s="256" t="s">
        <v>13083</v>
      </c>
      <c r="G2723" s="256" t="s">
        <v>2724</v>
      </c>
      <c r="H2723" s="256" t="s">
        <v>2835</v>
      </c>
      <c r="I2723" s="256" t="s">
        <v>13084</v>
      </c>
    </row>
    <row r="2724" spans="1:9">
      <c r="A2724" s="256" t="s">
        <v>13085</v>
      </c>
      <c r="B2724" s="256" t="s">
        <v>13086</v>
      </c>
      <c r="C2724" s="256" t="s">
        <v>13087</v>
      </c>
      <c r="D2724" s="256" t="s">
        <v>2730</v>
      </c>
      <c r="E2724" s="433">
        <v>82103</v>
      </c>
      <c r="F2724" s="256" t="s">
        <v>2731</v>
      </c>
      <c r="G2724" s="256" t="s">
        <v>2732</v>
      </c>
      <c r="H2724" s="256" t="s">
        <v>2733</v>
      </c>
      <c r="I2724" s="256" t="s">
        <v>7188</v>
      </c>
    </row>
    <row r="2725" spans="1:9">
      <c r="A2725" s="256" t="s">
        <v>13088</v>
      </c>
      <c r="B2725" s="256" t="s">
        <v>13089</v>
      </c>
      <c r="C2725" s="256" t="s">
        <v>13090</v>
      </c>
      <c r="D2725" s="256" t="s">
        <v>2982</v>
      </c>
      <c r="E2725" s="433">
        <v>81101</v>
      </c>
      <c r="F2725" s="256" t="s">
        <v>13091</v>
      </c>
      <c r="G2725" s="256" t="s">
        <v>2732</v>
      </c>
      <c r="H2725" s="256" t="s">
        <v>2733</v>
      </c>
      <c r="I2725" s="256" t="s">
        <v>6609</v>
      </c>
    </row>
    <row r="2726" spans="1:9">
      <c r="A2726" s="256" t="s">
        <v>13092</v>
      </c>
      <c r="B2726" s="256" t="s">
        <v>13093</v>
      </c>
      <c r="C2726" s="256" t="s">
        <v>13094</v>
      </c>
      <c r="D2726" s="256" t="s">
        <v>13095</v>
      </c>
      <c r="E2726" s="433">
        <v>8271</v>
      </c>
      <c r="F2726" s="256" t="s">
        <v>13096</v>
      </c>
      <c r="G2726" s="256" t="s">
        <v>2732</v>
      </c>
      <c r="H2726" s="256" t="s">
        <v>2733</v>
      </c>
      <c r="I2726" s="256" t="s">
        <v>4965</v>
      </c>
    </row>
    <row r="2727" spans="1:9">
      <c r="A2727" s="256" t="s">
        <v>13097</v>
      </c>
      <c r="B2727" s="256" t="s">
        <v>13098</v>
      </c>
      <c r="C2727" s="256" t="s">
        <v>13099</v>
      </c>
      <c r="D2727" s="256" t="s">
        <v>609</v>
      </c>
      <c r="E2727" s="433">
        <v>96001</v>
      </c>
      <c r="F2727" s="256" t="s">
        <v>13100</v>
      </c>
      <c r="G2727" s="256" t="s">
        <v>2936</v>
      </c>
      <c r="H2727" s="256" t="s">
        <v>2937</v>
      </c>
      <c r="I2727" s="256" t="s">
        <v>11911</v>
      </c>
    </row>
    <row r="2728" spans="1:9">
      <c r="A2728" s="256" t="s">
        <v>13101</v>
      </c>
      <c r="B2728" s="256" t="s">
        <v>13102</v>
      </c>
      <c r="C2728" s="256" t="s">
        <v>13103</v>
      </c>
      <c r="D2728" s="256" t="s">
        <v>91</v>
      </c>
      <c r="E2728" s="433">
        <v>82104</v>
      </c>
      <c r="F2728" s="256" t="s">
        <v>13104</v>
      </c>
      <c r="G2728" s="256" t="s">
        <v>2732</v>
      </c>
      <c r="H2728" s="256" t="s">
        <v>2733</v>
      </c>
      <c r="I2728" s="256" t="s">
        <v>6068</v>
      </c>
    </row>
    <row r="2729" spans="1:9">
      <c r="A2729" s="256" t="s">
        <v>13105</v>
      </c>
      <c r="B2729" s="256" t="s">
        <v>13106</v>
      </c>
      <c r="C2729" s="256" t="s">
        <v>13107</v>
      </c>
      <c r="D2729" s="256" t="s">
        <v>2730</v>
      </c>
      <c r="E2729" s="433">
        <v>82103</v>
      </c>
      <c r="F2729" s="256" t="s">
        <v>2731</v>
      </c>
      <c r="G2729" s="256" t="s">
        <v>2732</v>
      </c>
      <c r="H2729" s="256" t="s">
        <v>2733</v>
      </c>
      <c r="I2729" s="256" t="s">
        <v>6041</v>
      </c>
    </row>
    <row r="2730" spans="1:9">
      <c r="A2730" s="256" t="s">
        <v>13108</v>
      </c>
      <c r="B2730" s="256" t="s">
        <v>13109</v>
      </c>
      <c r="C2730" s="256" t="s">
        <v>13110</v>
      </c>
      <c r="D2730" s="256" t="s">
        <v>13111</v>
      </c>
      <c r="E2730" s="433">
        <v>2741</v>
      </c>
      <c r="F2730" s="256" t="s">
        <v>13112</v>
      </c>
      <c r="G2730" s="256" t="s">
        <v>2936</v>
      </c>
      <c r="H2730" s="256" t="s">
        <v>2937</v>
      </c>
      <c r="I2730" s="256" t="s">
        <v>4890</v>
      </c>
    </row>
    <row r="2731" spans="1:9">
      <c r="A2731" s="256" t="s">
        <v>13113</v>
      </c>
      <c r="B2731" s="256" t="s">
        <v>13109</v>
      </c>
      <c r="C2731" s="256" t="s">
        <v>13110</v>
      </c>
      <c r="D2731" s="256" t="s">
        <v>13111</v>
      </c>
      <c r="E2731" s="433">
        <v>2741</v>
      </c>
      <c r="F2731" s="256" t="s">
        <v>13112</v>
      </c>
      <c r="G2731" s="256" t="s">
        <v>2936</v>
      </c>
      <c r="H2731" s="256" t="s">
        <v>4186</v>
      </c>
      <c r="I2731" s="256" t="s">
        <v>4890</v>
      </c>
    </row>
    <row r="2732" spans="1:9">
      <c r="A2732" s="256" t="s">
        <v>13114</v>
      </c>
      <c r="B2732" s="256" t="s">
        <v>13109</v>
      </c>
      <c r="C2732" s="256" t="s">
        <v>13110</v>
      </c>
      <c r="D2732" s="256" t="s">
        <v>13111</v>
      </c>
      <c r="E2732" s="433">
        <v>2741</v>
      </c>
      <c r="F2732" s="256" t="s">
        <v>13112</v>
      </c>
      <c r="G2732" s="256" t="s">
        <v>2780</v>
      </c>
      <c r="H2732" s="256" t="s">
        <v>2781</v>
      </c>
      <c r="I2732" s="256" t="s">
        <v>7117</v>
      </c>
    </row>
    <row r="2733" spans="1:9">
      <c r="A2733" s="256" t="s">
        <v>13115</v>
      </c>
      <c r="B2733" s="256" t="s">
        <v>13109</v>
      </c>
      <c r="C2733" s="256" t="s">
        <v>13110</v>
      </c>
      <c r="D2733" s="256" t="s">
        <v>13111</v>
      </c>
      <c r="E2733" s="433">
        <v>2741</v>
      </c>
      <c r="F2733" s="256" t="s">
        <v>13112</v>
      </c>
      <c r="G2733" s="256" t="s">
        <v>2732</v>
      </c>
      <c r="H2733" s="256" t="s">
        <v>2733</v>
      </c>
      <c r="I2733" s="256" t="s">
        <v>5396</v>
      </c>
    </row>
    <row r="2734" spans="1:9">
      <c r="A2734" s="256" t="s">
        <v>13116</v>
      </c>
      <c r="B2734" s="256" t="s">
        <v>13109</v>
      </c>
      <c r="C2734" s="256" t="s">
        <v>13110</v>
      </c>
      <c r="D2734" s="256" t="s">
        <v>13111</v>
      </c>
      <c r="E2734" s="433">
        <v>2741</v>
      </c>
      <c r="F2734" s="256" t="s">
        <v>13112</v>
      </c>
      <c r="G2734" s="256" t="s">
        <v>2732</v>
      </c>
      <c r="H2734" s="256" t="s">
        <v>3196</v>
      </c>
      <c r="I2734" s="256" t="s">
        <v>4890</v>
      </c>
    </row>
    <row r="2735" spans="1:9">
      <c r="A2735" s="256" t="s">
        <v>13117</v>
      </c>
      <c r="B2735" s="256" t="s">
        <v>13118</v>
      </c>
      <c r="C2735" s="256" t="s">
        <v>13119</v>
      </c>
      <c r="D2735" s="256" t="s">
        <v>571</v>
      </c>
      <c r="E2735" s="433">
        <v>90501</v>
      </c>
      <c r="F2735" s="256" t="s">
        <v>13120</v>
      </c>
      <c r="G2735" s="256" t="s">
        <v>2794</v>
      </c>
      <c r="H2735" s="256" t="s">
        <v>2762</v>
      </c>
      <c r="I2735" s="256" t="s">
        <v>13121</v>
      </c>
    </row>
    <row r="2736" spans="1:9">
      <c r="A2736" s="256" t="s">
        <v>13122</v>
      </c>
      <c r="B2736" s="256" t="s">
        <v>13118</v>
      </c>
      <c r="C2736" s="256" t="s">
        <v>13119</v>
      </c>
      <c r="D2736" s="256" t="s">
        <v>571</v>
      </c>
      <c r="E2736" s="433">
        <v>90501</v>
      </c>
      <c r="F2736" s="256" t="s">
        <v>13120</v>
      </c>
      <c r="G2736" s="256" t="s">
        <v>2794</v>
      </c>
      <c r="H2736" s="256" t="s">
        <v>2725</v>
      </c>
      <c r="I2736" s="256" t="s">
        <v>4607</v>
      </c>
    </row>
    <row r="2737" spans="1:9">
      <c r="A2737" s="256" t="s">
        <v>13122</v>
      </c>
      <c r="B2737" s="256" t="s">
        <v>13118</v>
      </c>
      <c r="C2737" s="256" t="s">
        <v>13119</v>
      </c>
      <c r="D2737" s="256" t="s">
        <v>571</v>
      </c>
      <c r="E2737" s="433">
        <v>90501</v>
      </c>
      <c r="F2737" s="256" t="s">
        <v>13120</v>
      </c>
      <c r="G2737" s="256" t="s">
        <v>2761</v>
      </c>
      <c r="H2737" s="256" t="s">
        <v>2725</v>
      </c>
      <c r="I2737" s="256" t="s">
        <v>7457</v>
      </c>
    </row>
    <row r="2738" spans="1:9">
      <c r="A2738" s="256" t="s">
        <v>13123</v>
      </c>
      <c r="B2738" s="256" t="s">
        <v>13124</v>
      </c>
      <c r="C2738" s="256" t="s">
        <v>13125</v>
      </c>
      <c r="D2738" s="256" t="s">
        <v>91</v>
      </c>
      <c r="E2738" s="433">
        <v>85101</v>
      </c>
      <c r="F2738" s="256" t="s">
        <v>13126</v>
      </c>
      <c r="G2738" s="256" t="s">
        <v>2724</v>
      </c>
      <c r="H2738" s="256" t="s">
        <v>2762</v>
      </c>
      <c r="I2738" s="256" t="s">
        <v>13127</v>
      </c>
    </row>
    <row r="2739" spans="1:9">
      <c r="A2739" s="256" t="s">
        <v>13128</v>
      </c>
      <c r="B2739" s="256" t="s">
        <v>13129</v>
      </c>
      <c r="C2739" s="256" t="s">
        <v>13130</v>
      </c>
      <c r="D2739" s="256" t="s">
        <v>3488</v>
      </c>
      <c r="E2739" s="433">
        <v>90851</v>
      </c>
      <c r="F2739" s="256" t="s">
        <v>13131</v>
      </c>
      <c r="G2739" s="256" t="s">
        <v>2724</v>
      </c>
      <c r="H2739" s="256" t="s">
        <v>2812</v>
      </c>
      <c r="I2739" s="256" t="s">
        <v>3839</v>
      </c>
    </row>
    <row r="2740" spans="1:9">
      <c r="A2740" s="256" t="s">
        <v>13132</v>
      </c>
      <c r="B2740" s="256" t="s">
        <v>13129</v>
      </c>
      <c r="C2740" s="256" t="s">
        <v>13130</v>
      </c>
      <c r="D2740" s="256" t="s">
        <v>3488</v>
      </c>
      <c r="E2740" s="433">
        <v>90851</v>
      </c>
      <c r="F2740" s="256" t="s">
        <v>13131</v>
      </c>
      <c r="G2740" s="256" t="s">
        <v>2794</v>
      </c>
      <c r="H2740" s="256" t="s">
        <v>2994</v>
      </c>
      <c r="I2740" s="256" t="s">
        <v>3996</v>
      </c>
    </row>
    <row r="2741" spans="1:9">
      <c r="A2741" s="256" t="s">
        <v>13133</v>
      </c>
      <c r="B2741" s="256" t="s">
        <v>13129</v>
      </c>
      <c r="C2741" s="256" t="s">
        <v>13130</v>
      </c>
      <c r="D2741" s="256" t="s">
        <v>3488</v>
      </c>
      <c r="E2741" s="433">
        <v>90851</v>
      </c>
      <c r="F2741" s="256" t="s">
        <v>13131</v>
      </c>
      <c r="G2741" s="256" t="s">
        <v>2724</v>
      </c>
      <c r="H2741" s="256" t="s">
        <v>2835</v>
      </c>
      <c r="I2741" s="256" t="s">
        <v>13134</v>
      </c>
    </row>
    <row r="2742" spans="1:9">
      <c r="A2742" s="256" t="s">
        <v>13135</v>
      </c>
      <c r="B2742" s="256" t="s">
        <v>13129</v>
      </c>
      <c r="C2742" s="256" t="s">
        <v>13130</v>
      </c>
      <c r="D2742" s="256" t="s">
        <v>3488</v>
      </c>
      <c r="E2742" s="433">
        <v>90851</v>
      </c>
      <c r="F2742" s="256" t="s">
        <v>13131</v>
      </c>
      <c r="G2742" s="256" t="s">
        <v>2732</v>
      </c>
      <c r="H2742" s="256" t="s">
        <v>2733</v>
      </c>
      <c r="I2742" s="256" t="s">
        <v>13136</v>
      </c>
    </row>
    <row r="2743" spans="1:9">
      <c r="A2743" s="256" t="s">
        <v>13137</v>
      </c>
      <c r="B2743" s="256" t="s">
        <v>13138</v>
      </c>
      <c r="C2743" s="256" t="s">
        <v>13139</v>
      </c>
      <c r="D2743" s="256" t="s">
        <v>99</v>
      </c>
      <c r="E2743" s="433">
        <v>94901</v>
      </c>
      <c r="F2743" s="256" t="s">
        <v>13140</v>
      </c>
      <c r="G2743" s="256" t="s">
        <v>2824</v>
      </c>
      <c r="H2743" s="256" t="s">
        <v>2994</v>
      </c>
      <c r="I2743" s="256" t="s">
        <v>4205</v>
      </c>
    </row>
    <row r="2744" spans="1:9">
      <c r="A2744" s="256" t="s">
        <v>13141</v>
      </c>
      <c r="B2744" s="256" t="s">
        <v>13138</v>
      </c>
      <c r="C2744" s="256" t="s">
        <v>13139</v>
      </c>
      <c r="D2744" s="256" t="s">
        <v>99</v>
      </c>
      <c r="E2744" s="433">
        <v>94901</v>
      </c>
      <c r="F2744" s="256" t="s">
        <v>13140</v>
      </c>
      <c r="G2744" s="256" t="s">
        <v>2824</v>
      </c>
      <c r="H2744" s="256" t="s">
        <v>2725</v>
      </c>
      <c r="I2744" s="256" t="s">
        <v>4205</v>
      </c>
    </row>
    <row r="2745" spans="1:9">
      <c r="A2745" s="256" t="s">
        <v>13142</v>
      </c>
      <c r="B2745" s="256" t="s">
        <v>13143</v>
      </c>
      <c r="C2745" s="256" t="s">
        <v>13144</v>
      </c>
      <c r="D2745" s="256" t="s">
        <v>4491</v>
      </c>
      <c r="E2745" s="433">
        <v>4001</v>
      </c>
      <c r="F2745" s="256" t="s">
        <v>8963</v>
      </c>
      <c r="G2745" s="256" t="s">
        <v>2824</v>
      </c>
      <c r="H2745" s="256" t="s">
        <v>2762</v>
      </c>
      <c r="I2745" s="256" t="s">
        <v>13145</v>
      </c>
    </row>
    <row r="2746" spans="1:9">
      <c r="A2746" s="256" t="s">
        <v>13146</v>
      </c>
      <c r="B2746" s="256" t="s">
        <v>13143</v>
      </c>
      <c r="C2746" s="256" t="s">
        <v>13144</v>
      </c>
      <c r="D2746" s="256" t="s">
        <v>4491</v>
      </c>
      <c r="E2746" s="433">
        <v>4001</v>
      </c>
      <c r="F2746" s="256" t="s">
        <v>8963</v>
      </c>
      <c r="G2746" s="256" t="s">
        <v>2824</v>
      </c>
      <c r="H2746" s="256" t="s">
        <v>6078</v>
      </c>
      <c r="I2746" s="256" t="s">
        <v>13147</v>
      </c>
    </row>
    <row r="2747" spans="1:9">
      <c r="A2747" s="256" t="s">
        <v>13148</v>
      </c>
      <c r="C2747" s="256" t="s">
        <v>13149</v>
      </c>
      <c r="D2747" s="256" t="s">
        <v>13150</v>
      </c>
      <c r="E2747" s="433">
        <v>73534</v>
      </c>
      <c r="F2747" s="256" t="s">
        <v>13151</v>
      </c>
      <c r="G2747" s="256" t="s">
        <v>2936</v>
      </c>
      <c r="H2747" s="256" t="s">
        <v>2937</v>
      </c>
      <c r="I2747" s="256" t="s">
        <v>13152</v>
      </c>
    </row>
    <row r="2748" spans="1:9">
      <c r="A2748" s="256" t="s">
        <v>13153</v>
      </c>
      <c r="B2748" s="256" t="s">
        <v>13154</v>
      </c>
      <c r="C2748" s="256" t="s">
        <v>13155</v>
      </c>
      <c r="D2748" s="256" t="s">
        <v>100</v>
      </c>
      <c r="E2748" s="433">
        <v>3601</v>
      </c>
      <c r="F2748" s="256" t="s">
        <v>13156</v>
      </c>
      <c r="G2748" s="256" t="s">
        <v>2732</v>
      </c>
      <c r="H2748" s="256" t="s">
        <v>2733</v>
      </c>
      <c r="I2748" s="256" t="s">
        <v>3209</v>
      </c>
    </row>
    <row r="2749" spans="1:9">
      <c r="A2749" s="256" t="s">
        <v>13157</v>
      </c>
      <c r="B2749" s="256" t="s">
        <v>13158</v>
      </c>
      <c r="C2749" s="256" t="s">
        <v>13159</v>
      </c>
      <c r="D2749" s="256" t="s">
        <v>496</v>
      </c>
      <c r="E2749" s="433">
        <v>92901</v>
      </c>
      <c r="F2749" s="256" t="s">
        <v>13160</v>
      </c>
      <c r="G2749" s="256" t="s">
        <v>2780</v>
      </c>
      <c r="H2749" s="256" t="s">
        <v>2781</v>
      </c>
      <c r="I2749" s="256" t="s">
        <v>13161</v>
      </c>
    </row>
    <row r="2750" spans="1:9">
      <c r="A2750" s="256" t="s">
        <v>13162</v>
      </c>
      <c r="B2750" s="256" t="s">
        <v>13163</v>
      </c>
      <c r="C2750" s="256" t="s">
        <v>13164</v>
      </c>
      <c r="D2750" s="256" t="s">
        <v>91</v>
      </c>
      <c r="E2750" s="433">
        <v>82109</v>
      </c>
      <c r="F2750" s="256" t="s">
        <v>12745</v>
      </c>
      <c r="G2750" s="256" t="s">
        <v>2732</v>
      </c>
      <c r="H2750" s="256" t="s">
        <v>2733</v>
      </c>
      <c r="I2750" s="256" t="s">
        <v>5987</v>
      </c>
    </row>
    <row r="2751" spans="1:9">
      <c r="A2751" s="256" t="s">
        <v>13165</v>
      </c>
      <c r="B2751" s="256" t="s">
        <v>13166</v>
      </c>
      <c r="C2751" s="256" t="s">
        <v>13167</v>
      </c>
      <c r="D2751" s="256" t="s">
        <v>579</v>
      </c>
      <c r="E2751" s="433">
        <v>91105</v>
      </c>
      <c r="F2751" s="256" t="s">
        <v>13168</v>
      </c>
      <c r="G2751" s="256" t="s">
        <v>2724</v>
      </c>
      <c r="H2751" s="256" t="s">
        <v>2812</v>
      </c>
      <c r="I2751" s="256" t="s">
        <v>3417</v>
      </c>
    </row>
    <row r="2752" spans="1:9">
      <c r="A2752" s="256" t="s">
        <v>13169</v>
      </c>
      <c r="B2752" s="256" t="s">
        <v>13166</v>
      </c>
      <c r="C2752" s="256" t="s">
        <v>13167</v>
      </c>
      <c r="D2752" s="256" t="s">
        <v>579</v>
      </c>
      <c r="E2752" s="433">
        <v>91105</v>
      </c>
      <c r="F2752" s="256" t="s">
        <v>13168</v>
      </c>
      <c r="G2752" s="256" t="s">
        <v>2732</v>
      </c>
      <c r="H2752" s="256" t="s">
        <v>2733</v>
      </c>
      <c r="I2752" s="256" t="s">
        <v>13170</v>
      </c>
    </row>
    <row r="2753" spans="1:9">
      <c r="A2753" s="256" t="s">
        <v>13171</v>
      </c>
      <c r="B2753" s="256" t="s">
        <v>13172</v>
      </c>
      <c r="C2753" s="256" t="s">
        <v>13173</v>
      </c>
      <c r="D2753" s="256" t="s">
        <v>1509</v>
      </c>
      <c r="E2753" s="433">
        <v>90025</v>
      </c>
      <c r="F2753" s="256" t="s">
        <v>13174</v>
      </c>
      <c r="G2753" s="256" t="s">
        <v>2761</v>
      </c>
      <c r="H2753" s="256" t="s">
        <v>2762</v>
      </c>
      <c r="I2753" s="256" t="s">
        <v>13175</v>
      </c>
    </row>
    <row r="2754" spans="1:9">
      <c r="A2754" s="256" t="s">
        <v>13176</v>
      </c>
      <c r="B2754" s="256" t="s">
        <v>13177</v>
      </c>
      <c r="C2754" s="256" t="s">
        <v>13178</v>
      </c>
      <c r="D2754" s="256" t="s">
        <v>6217</v>
      </c>
      <c r="E2754" s="433">
        <v>97201</v>
      </c>
      <c r="F2754" s="256" t="s">
        <v>13179</v>
      </c>
      <c r="G2754" s="256" t="s">
        <v>2761</v>
      </c>
      <c r="H2754" s="256" t="s">
        <v>2725</v>
      </c>
      <c r="I2754" s="256" t="s">
        <v>4205</v>
      </c>
    </row>
    <row r="2755" spans="1:9">
      <c r="A2755" s="256" t="s">
        <v>13180</v>
      </c>
      <c r="B2755" s="256" t="s">
        <v>13181</v>
      </c>
      <c r="C2755" s="256" t="s">
        <v>13182</v>
      </c>
      <c r="D2755" s="256" t="s">
        <v>6781</v>
      </c>
      <c r="E2755" s="433">
        <v>94131</v>
      </c>
      <c r="F2755" s="256" t="s">
        <v>13183</v>
      </c>
      <c r="G2755" s="256" t="s">
        <v>2732</v>
      </c>
      <c r="H2755" s="256" t="s">
        <v>2733</v>
      </c>
      <c r="I2755" s="256" t="s">
        <v>8598</v>
      </c>
    </row>
    <row r="2756" spans="1:9">
      <c r="A2756" s="256" t="s">
        <v>13184</v>
      </c>
      <c r="B2756" s="256" t="s">
        <v>13185</v>
      </c>
      <c r="C2756" s="256" t="s">
        <v>13186</v>
      </c>
      <c r="D2756" s="256" t="s">
        <v>13187</v>
      </c>
      <c r="E2756" s="433">
        <v>84101</v>
      </c>
      <c r="F2756" s="256" t="s">
        <v>13188</v>
      </c>
      <c r="G2756" s="256" t="s">
        <v>2794</v>
      </c>
      <c r="H2756" s="256" t="s">
        <v>2762</v>
      </c>
      <c r="I2756" s="256" t="s">
        <v>13189</v>
      </c>
    </row>
    <row r="2757" spans="1:9">
      <c r="A2757" s="256" t="s">
        <v>13190</v>
      </c>
      <c r="B2757" s="256" t="s">
        <v>13185</v>
      </c>
      <c r="C2757" s="256" t="s">
        <v>13186</v>
      </c>
      <c r="D2757" s="256" t="s">
        <v>13187</v>
      </c>
      <c r="E2757" s="433">
        <v>84101</v>
      </c>
      <c r="F2757" s="256" t="s">
        <v>13188</v>
      </c>
      <c r="G2757" s="256" t="s">
        <v>2794</v>
      </c>
      <c r="H2757" s="256" t="s">
        <v>2994</v>
      </c>
      <c r="I2757" s="256" t="s">
        <v>6631</v>
      </c>
    </row>
    <row r="2758" spans="1:9">
      <c r="A2758" s="256" t="s">
        <v>13191</v>
      </c>
      <c r="B2758" s="256" t="s">
        <v>13192</v>
      </c>
      <c r="C2758" s="256" t="s">
        <v>13193</v>
      </c>
      <c r="D2758" s="256" t="s">
        <v>93</v>
      </c>
      <c r="E2758" s="433">
        <v>1009</v>
      </c>
      <c r="F2758" s="256" t="s">
        <v>13194</v>
      </c>
      <c r="G2758" s="256" t="s">
        <v>2936</v>
      </c>
      <c r="H2758" s="256" t="s">
        <v>2937</v>
      </c>
      <c r="I2758" s="256" t="s">
        <v>10580</v>
      </c>
    </row>
    <row r="2759" spans="1:9">
      <c r="A2759" s="256" t="s">
        <v>13195</v>
      </c>
      <c r="B2759" s="256" t="s">
        <v>13196</v>
      </c>
      <c r="C2759" s="256" t="s">
        <v>13197</v>
      </c>
      <c r="D2759" s="256" t="s">
        <v>2982</v>
      </c>
      <c r="E2759" s="433">
        <v>81104</v>
      </c>
      <c r="F2759" s="256" t="s">
        <v>11133</v>
      </c>
      <c r="G2759" s="256" t="s">
        <v>2824</v>
      </c>
      <c r="H2759" s="256" t="s">
        <v>2994</v>
      </c>
      <c r="I2759" s="256" t="s">
        <v>5137</v>
      </c>
    </row>
    <row r="2760" spans="1:9">
      <c r="A2760" s="256" t="s">
        <v>13198</v>
      </c>
      <c r="B2760" s="256" t="s">
        <v>13196</v>
      </c>
      <c r="C2760" s="256" t="s">
        <v>13197</v>
      </c>
      <c r="D2760" s="256" t="s">
        <v>2982</v>
      </c>
      <c r="E2760" s="433">
        <v>81104</v>
      </c>
      <c r="F2760" s="256" t="s">
        <v>11133</v>
      </c>
      <c r="G2760" s="256" t="s">
        <v>2824</v>
      </c>
      <c r="H2760" s="256" t="s">
        <v>2725</v>
      </c>
      <c r="I2760" s="256" t="s">
        <v>5137</v>
      </c>
    </row>
    <row r="2761" spans="1:9">
      <c r="A2761" s="256" t="s">
        <v>13199</v>
      </c>
      <c r="B2761" s="256" t="s">
        <v>13200</v>
      </c>
      <c r="C2761" s="256" t="s">
        <v>13201</v>
      </c>
      <c r="D2761" s="256" t="s">
        <v>4390</v>
      </c>
      <c r="E2761" s="433">
        <v>92401</v>
      </c>
      <c r="F2761" s="256" t="s">
        <v>13202</v>
      </c>
      <c r="G2761" s="256" t="s">
        <v>2761</v>
      </c>
      <c r="H2761" s="256" t="s">
        <v>2762</v>
      </c>
      <c r="I2761" s="256" t="s">
        <v>13203</v>
      </c>
    </row>
    <row r="2762" spans="1:9">
      <c r="A2762" s="256" t="s">
        <v>13204</v>
      </c>
      <c r="B2762" s="256" t="s">
        <v>13200</v>
      </c>
      <c r="C2762" s="256" t="s">
        <v>13201</v>
      </c>
      <c r="D2762" s="256" t="s">
        <v>4390</v>
      </c>
      <c r="E2762" s="433">
        <v>92401</v>
      </c>
      <c r="F2762" s="256" t="s">
        <v>13202</v>
      </c>
      <c r="G2762" s="256" t="s">
        <v>2761</v>
      </c>
      <c r="H2762" s="256" t="s">
        <v>2725</v>
      </c>
      <c r="I2762" s="256" t="s">
        <v>3909</v>
      </c>
    </row>
    <row r="2763" spans="1:9">
      <c r="A2763" s="256" t="s">
        <v>13205</v>
      </c>
      <c r="B2763" s="256" t="s">
        <v>13200</v>
      </c>
      <c r="C2763" s="256" t="s">
        <v>13201</v>
      </c>
      <c r="D2763" s="256" t="s">
        <v>4390</v>
      </c>
      <c r="E2763" s="433">
        <v>92401</v>
      </c>
      <c r="F2763" s="256" t="s">
        <v>13202</v>
      </c>
      <c r="G2763" s="256" t="s">
        <v>2761</v>
      </c>
      <c r="H2763" s="256" t="s">
        <v>2994</v>
      </c>
      <c r="I2763" s="256" t="s">
        <v>13206</v>
      </c>
    </row>
    <row r="2764" spans="1:9">
      <c r="A2764" s="256" t="s">
        <v>13199</v>
      </c>
      <c r="B2764" s="256" t="s">
        <v>13200</v>
      </c>
      <c r="C2764" s="256" t="s">
        <v>13201</v>
      </c>
      <c r="D2764" s="256" t="s">
        <v>4390</v>
      </c>
      <c r="E2764" s="433">
        <v>92401</v>
      </c>
      <c r="F2764" s="256" t="s">
        <v>13202</v>
      </c>
      <c r="G2764" s="256" t="s">
        <v>2724</v>
      </c>
      <c r="H2764" s="256" t="s">
        <v>2762</v>
      </c>
      <c r="I2764" s="256" t="s">
        <v>13203</v>
      </c>
    </row>
    <row r="2765" spans="1:9">
      <c r="A2765" s="256" t="s">
        <v>13207</v>
      </c>
      <c r="B2765" s="256" t="s">
        <v>13208</v>
      </c>
      <c r="C2765" s="256" t="s">
        <v>13209</v>
      </c>
      <c r="D2765" s="256" t="s">
        <v>91</v>
      </c>
      <c r="E2765" s="433">
        <v>85104</v>
      </c>
      <c r="F2765" s="256" t="s">
        <v>13210</v>
      </c>
      <c r="G2765" s="256" t="s">
        <v>2780</v>
      </c>
      <c r="H2765" s="256" t="s">
        <v>2847</v>
      </c>
      <c r="I2765" s="256" t="s">
        <v>12169</v>
      </c>
    </row>
    <row r="2766" spans="1:9">
      <c r="A2766" s="256" t="s">
        <v>13211</v>
      </c>
      <c r="B2766" s="256" t="s">
        <v>13208</v>
      </c>
      <c r="C2766" s="256" t="s">
        <v>13209</v>
      </c>
      <c r="D2766" s="256" t="s">
        <v>91</v>
      </c>
      <c r="E2766" s="433">
        <v>85104</v>
      </c>
      <c r="F2766" s="256" t="s">
        <v>13210</v>
      </c>
      <c r="G2766" s="256" t="s">
        <v>2824</v>
      </c>
      <c r="H2766" s="256" t="s">
        <v>2762</v>
      </c>
      <c r="I2766" s="256" t="s">
        <v>7585</v>
      </c>
    </row>
    <row r="2767" spans="1:9">
      <c r="A2767" s="256" t="s">
        <v>13212</v>
      </c>
      <c r="B2767" s="256" t="s">
        <v>13213</v>
      </c>
      <c r="C2767" s="256" t="s">
        <v>13214</v>
      </c>
      <c r="D2767" s="256" t="s">
        <v>4694</v>
      </c>
      <c r="E2767" s="433">
        <v>92041</v>
      </c>
      <c r="F2767" s="256" t="s">
        <v>13215</v>
      </c>
      <c r="G2767" s="256" t="s">
        <v>2732</v>
      </c>
      <c r="H2767" s="256" t="s">
        <v>2733</v>
      </c>
      <c r="I2767" s="256" t="s">
        <v>8098</v>
      </c>
    </row>
    <row r="2768" spans="1:9">
      <c r="A2768" s="256" t="s">
        <v>13216</v>
      </c>
      <c r="C2768" s="256" t="s">
        <v>13217</v>
      </c>
      <c r="D2768" s="256" t="s">
        <v>8986</v>
      </c>
      <c r="E2768" s="433">
        <v>1220</v>
      </c>
      <c r="F2768" s="256" t="s">
        <v>13218</v>
      </c>
      <c r="G2768" s="256" t="s">
        <v>2780</v>
      </c>
      <c r="H2768" s="256" t="s">
        <v>2847</v>
      </c>
      <c r="I2768" s="256" t="s">
        <v>6702</v>
      </c>
    </row>
    <row r="2769" spans="1:9">
      <c r="A2769" s="256" t="s">
        <v>13219</v>
      </c>
      <c r="B2769" s="256" t="s">
        <v>13220</v>
      </c>
      <c r="C2769" s="256" t="s">
        <v>13221</v>
      </c>
      <c r="D2769" s="256" t="s">
        <v>91</v>
      </c>
      <c r="E2769" s="433">
        <v>85101</v>
      </c>
      <c r="F2769" s="256" t="s">
        <v>13222</v>
      </c>
      <c r="G2769" s="256" t="s">
        <v>2824</v>
      </c>
      <c r="H2769" s="256" t="s">
        <v>2762</v>
      </c>
      <c r="I2769" s="256" t="s">
        <v>13223</v>
      </c>
    </row>
    <row r="2770" spans="1:9">
      <c r="A2770" s="256" t="s">
        <v>13224</v>
      </c>
      <c r="B2770" s="256" t="s">
        <v>13225</v>
      </c>
      <c r="C2770" s="256" t="s">
        <v>13226</v>
      </c>
      <c r="D2770" s="256" t="s">
        <v>13227</v>
      </c>
      <c r="E2770" s="433">
        <v>8301</v>
      </c>
      <c r="F2770" s="256" t="s">
        <v>13228</v>
      </c>
      <c r="G2770" s="256" t="s">
        <v>2724</v>
      </c>
      <c r="H2770" s="256" t="s">
        <v>2835</v>
      </c>
      <c r="I2770" s="256" t="s">
        <v>7539</v>
      </c>
    </row>
    <row r="2771" spans="1:9">
      <c r="A2771" s="256" t="s">
        <v>13229</v>
      </c>
      <c r="B2771" s="256" t="s">
        <v>13230</v>
      </c>
      <c r="C2771" s="256" t="s">
        <v>13231</v>
      </c>
      <c r="D2771" s="256" t="s">
        <v>13232</v>
      </c>
      <c r="E2771" s="433">
        <v>96223</v>
      </c>
      <c r="F2771" s="256" t="s">
        <v>13233</v>
      </c>
      <c r="G2771" s="256" t="s">
        <v>2732</v>
      </c>
      <c r="H2771" s="256" t="s">
        <v>2733</v>
      </c>
      <c r="I2771" s="256" t="s">
        <v>10488</v>
      </c>
    </row>
    <row r="2772" spans="1:9">
      <c r="A2772" s="256" t="s">
        <v>13234</v>
      </c>
      <c r="B2772" s="256" t="s">
        <v>13235</v>
      </c>
      <c r="C2772" s="256" t="s">
        <v>13236</v>
      </c>
      <c r="D2772" s="256" t="s">
        <v>13232</v>
      </c>
      <c r="E2772" s="433">
        <v>96223</v>
      </c>
      <c r="F2772" s="256" t="s">
        <v>13237</v>
      </c>
      <c r="G2772" s="256" t="s">
        <v>2732</v>
      </c>
      <c r="H2772" s="256" t="s">
        <v>2733</v>
      </c>
      <c r="I2772" s="256" t="s">
        <v>10488</v>
      </c>
    </row>
    <row r="2773" spans="1:9">
      <c r="A2773" s="256" t="s">
        <v>13238</v>
      </c>
      <c r="B2773" s="256" t="s">
        <v>13239</v>
      </c>
      <c r="C2773" s="256" t="s">
        <v>13240</v>
      </c>
      <c r="D2773" s="256" t="s">
        <v>13241</v>
      </c>
      <c r="E2773" s="433">
        <v>97666</v>
      </c>
      <c r="F2773" s="256" t="s">
        <v>13242</v>
      </c>
      <c r="G2773" s="256" t="s">
        <v>2936</v>
      </c>
      <c r="H2773" s="256" t="s">
        <v>2937</v>
      </c>
      <c r="I2773" s="256" t="s">
        <v>13243</v>
      </c>
    </row>
    <row r="2774" spans="1:9">
      <c r="A2774" s="256" t="s">
        <v>13244</v>
      </c>
      <c r="B2774" s="256" t="s">
        <v>13245</v>
      </c>
      <c r="C2774" s="256" t="s">
        <v>13246</v>
      </c>
      <c r="D2774" s="256" t="s">
        <v>13247</v>
      </c>
      <c r="E2774" s="433">
        <v>95615</v>
      </c>
      <c r="F2774" s="256" t="s">
        <v>13248</v>
      </c>
      <c r="G2774" s="256" t="s">
        <v>2732</v>
      </c>
      <c r="H2774" s="256" t="s">
        <v>2733</v>
      </c>
      <c r="I2774" s="256" t="s">
        <v>13249</v>
      </c>
    </row>
    <row r="2775" spans="1:9">
      <c r="A2775" s="256" t="s">
        <v>13250</v>
      </c>
      <c r="B2775" s="256" t="s">
        <v>13251</v>
      </c>
      <c r="C2775" s="256" t="s">
        <v>13252</v>
      </c>
      <c r="D2775" s="256" t="s">
        <v>3974</v>
      </c>
      <c r="E2775" s="433">
        <v>82107</v>
      </c>
      <c r="F2775" s="256" t="s">
        <v>13253</v>
      </c>
      <c r="G2775" s="256" t="s">
        <v>2761</v>
      </c>
      <c r="H2775" s="256" t="s">
        <v>2994</v>
      </c>
      <c r="I2775" s="256" t="s">
        <v>4052</v>
      </c>
    </row>
    <row r="2776" spans="1:9">
      <c r="A2776" s="256" t="s">
        <v>13254</v>
      </c>
      <c r="B2776" s="256" t="s">
        <v>13251</v>
      </c>
      <c r="C2776" s="256" t="s">
        <v>13252</v>
      </c>
      <c r="D2776" s="256" t="s">
        <v>3974</v>
      </c>
      <c r="E2776" s="433">
        <v>82107</v>
      </c>
      <c r="F2776" s="256" t="s">
        <v>13253</v>
      </c>
      <c r="G2776" s="256" t="s">
        <v>2761</v>
      </c>
      <c r="H2776" s="256" t="s">
        <v>2762</v>
      </c>
      <c r="I2776" s="256" t="s">
        <v>13255</v>
      </c>
    </row>
    <row r="2777" spans="1:9">
      <c r="A2777" s="256" t="s">
        <v>13256</v>
      </c>
      <c r="B2777" s="256" t="s">
        <v>13251</v>
      </c>
      <c r="C2777" s="256" t="s">
        <v>13252</v>
      </c>
      <c r="D2777" s="256" t="s">
        <v>3974</v>
      </c>
      <c r="E2777" s="433">
        <v>82107</v>
      </c>
      <c r="F2777" s="256" t="s">
        <v>13253</v>
      </c>
      <c r="G2777" s="256" t="s">
        <v>2761</v>
      </c>
      <c r="H2777" s="256" t="s">
        <v>2725</v>
      </c>
      <c r="I2777" s="256" t="s">
        <v>4052</v>
      </c>
    </row>
    <row r="2778" spans="1:9">
      <c r="A2778" s="256" t="s">
        <v>13257</v>
      </c>
      <c r="C2778" s="256" t="s">
        <v>13258</v>
      </c>
      <c r="D2778" s="256" t="s">
        <v>13259</v>
      </c>
      <c r="E2778" s="433">
        <v>586</v>
      </c>
      <c r="F2778" s="256" t="s">
        <v>13260</v>
      </c>
      <c r="G2778" s="256" t="s">
        <v>2780</v>
      </c>
      <c r="H2778" s="256" t="s">
        <v>2847</v>
      </c>
      <c r="I2778" s="256" t="s">
        <v>13261</v>
      </c>
    </row>
    <row r="2779" spans="1:9">
      <c r="A2779" s="256" t="s">
        <v>13262</v>
      </c>
      <c r="B2779" s="256" t="s">
        <v>13263</v>
      </c>
      <c r="C2779" s="256" t="s">
        <v>13264</v>
      </c>
      <c r="D2779" s="256" t="s">
        <v>97</v>
      </c>
      <c r="E2779" s="433">
        <v>4454</v>
      </c>
      <c r="F2779" s="256" t="s">
        <v>13265</v>
      </c>
      <c r="G2779" s="256" t="s">
        <v>2780</v>
      </c>
      <c r="H2779" s="256" t="s">
        <v>2781</v>
      </c>
      <c r="I2779" s="256" t="s">
        <v>7786</v>
      </c>
    </row>
    <row r="2780" spans="1:9">
      <c r="A2780" s="256" t="s">
        <v>13266</v>
      </c>
      <c r="B2780" s="256" t="s">
        <v>13267</v>
      </c>
      <c r="C2780" s="256" t="s">
        <v>13268</v>
      </c>
      <c r="D2780" s="256" t="s">
        <v>91</v>
      </c>
      <c r="E2780" s="433">
        <v>85101</v>
      </c>
      <c r="F2780" s="256" t="s">
        <v>13269</v>
      </c>
      <c r="G2780" s="256" t="s">
        <v>2780</v>
      </c>
      <c r="H2780" s="256" t="s">
        <v>2847</v>
      </c>
      <c r="I2780" s="256" t="s">
        <v>2825</v>
      </c>
    </row>
    <row r="2781" spans="1:9">
      <c r="A2781" s="256" t="s">
        <v>13270</v>
      </c>
      <c r="B2781" s="256" t="s">
        <v>13267</v>
      </c>
      <c r="C2781" s="256" t="s">
        <v>13268</v>
      </c>
      <c r="D2781" s="256" t="s">
        <v>91</v>
      </c>
      <c r="E2781" s="433">
        <v>85101</v>
      </c>
      <c r="F2781" s="256" t="s">
        <v>13269</v>
      </c>
      <c r="G2781" s="256" t="s">
        <v>2732</v>
      </c>
      <c r="H2781" s="256" t="s">
        <v>2733</v>
      </c>
      <c r="I2781" s="256" t="s">
        <v>2825</v>
      </c>
    </row>
    <row r="2782" spans="1:9">
      <c r="A2782" s="256" t="s">
        <v>13271</v>
      </c>
      <c r="B2782" s="256" t="s">
        <v>13272</v>
      </c>
      <c r="C2782" s="256" t="s">
        <v>13273</v>
      </c>
      <c r="D2782" s="256" t="s">
        <v>3506</v>
      </c>
      <c r="E2782" s="433">
        <v>97101</v>
      </c>
      <c r="F2782" s="256" t="s">
        <v>13274</v>
      </c>
      <c r="G2782" s="256" t="s">
        <v>2824</v>
      </c>
      <c r="H2782" s="256" t="s">
        <v>2762</v>
      </c>
      <c r="I2782" s="256" t="s">
        <v>9508</v>
      </c>
    </row>
    <row r="2783" spans="1:9">
      <c r="A2783" s="256" t="s">
        <v>13275</v>
      </c>
      <c r="B2783" s="256" t="s">
        <v>13272</v>
      </c>
      <c r="C2783" s="256" t="s">
        <v>13273</v>
      </c>
      <c r="D2783" s="256" t="s">
        <v>3506</v>
      </c>
      <c r="E2783" s="433">
        <v>97101</v>
      </c>
      <c r="F2783" s="256" t="s">
        <v>13274</v>
      </c>
      <c r="G2783" s="256" t="s">
        <v>2824</v>
      </c>
      <c r="H2783" s="256" t="s">
        <v>2725</v>
      </c>
      <c r="I2783" s="256" t="s">
        <v>4205</v>
      </c>
    </row>
    <row r="2784" spans="1:9">
      <c r="A2784" s="256" t="s">
        <v>13276</v>
      </c>
      <c r="B2784" s="256" t="s">
        <v>13277</v>
      </c>
      <c r="C2784" s="256" t="s">
        <v>13278</v>
      </c>
      <c r="D2784" s="256" t="s">
        <v>2754</v>
      </c>
      <c r="E2784" s="433">
        <v>2680</v>
      </c>
      <c r="F2784" s="256" t="s">
        <v>13279</v>
      </c>
      <c r="G2784" s="256" t="s">
        <v>2732</v>
      </c>
      <c r="H2784" s="256" t="s">
        <v>2733</v>
      </c>
      <c r="I2784" s="256" t="s">
        <v>4003</v>
      </c>
    </row>
    <row r="2785" spans="1:9">
      <c r="A2785" s="256" t="s">
        <v>13280</v>
      </c>
      <c r="B2785" s="256" t="s">
        <v>13277</v>
      </c>
      <c r="C2785" s="256" t="s">
        <v>13278</v>
      </c>
      <c r="D2785" s="256" t="s">
        <v>2754</v>
      </c>
      <c r="E2785" s="433">
        <v>2680</v>
      </c>
      <c r="F2785" s="256" t="s">
        <v>13279</v>
      </c>
      <c r="G2785" s="256" t="s">
        <v>2780</v>
      </c>
      <c r="H2785" s="256" t="s">
        <v>2847</v>
      </c>
      <c r="I2785" s="256" t="s">
        <v>6828</v>
      </c>
    </row>
    <row r="2786" spans="1:9">
      <c r="A2786" s="256" t="s">
        <v>13281</v>
      </c>
      <c r="B2786" s="256" t="s">
        <v>13282</v>
      </c>
      <c r="C2786" s="256" t="s">
        <v>13283</v>
      </c>
      <c r="D2786" s="256" t="s">
        <v>99</v>
      </c>
      <c r="E2786" s="433">
        <v>94901</v>
      </c>
      <c r="F2786" s="256" t="s">
        <v>13284</v>
      </c>
      <c r="G2786" s="256" t="s">
        <v>2761</v>
      </c>
      <c r="H2786" s="256" t="s">
        <v>2762</v>
      </c>
      <c r="I2786" s="256" t="s">
        <v>13285</v>
      </c>
    </row>
    <row r="2787" spans="1:9">
      <c r="A2787" s="256" t="s">
        <v>13286</v>
      </c>
      <c r="B2787" s="256" t="s">
        <v>13287</v>
      </c>
      <c r="C2787" s="256" t="s">
        <v>13288</v>
      </c>
      <c r="D2787" s="256" t="s">
        <v>2862</v>
      </c>
      <c r="E2787" s="433">
        <v>83104</v>
      </c>
      <c r="F2787" s="256" t="s">
        <v>13289</v>
      </c>
      <c r="G2787" s="256" t="s">
        <v>2761</v>
      </c>
      <c r="H2787" s="256" t="s">
        <v>2725</v>
      </c>
      <c r="I2787" s="256" t="s">
        <v>6631</v>
      </c>
    </row>
    <row r="2788" spans="1:9">
      <c r="A2788" s="256" t="s">
        <v>13290</v>
      </c>
      <c r="B2788" s="256" t="s">
        <v>13291</v>
      </c>
      <c r="C2788" s="256" t="s">
        <v>13292</v>
      </c>
      <c r="D2788" s="256" t="s">
        <v>177</v>
      </c>
      <c r="E2788" s="433">
        <v>5801</v>
      </c>
      <c r="F2788" s="256" t="s">
        <v>13293</v>
      </c>
      <c r="G2788" s="256" t="s">
        <v>2732</v>
      </c>
      <c r="H2788" s="256" t="s">
        <v>2733</v>
      </c>
      <c r="I2788" s="256" t="s">
        <v>6537</v>
      </c>
    </row>
    <row r="2789" spans="1:9">
      <c r="A2789" s="256" t="s">
        <v>13294</v>
      </c>
      <c r="B2789" s="256" t="s">
        <v>13295</v>
      </c>
      <c r="C2789" s="256" t="s">
        <v>13296</v>
      </c>
      <c r="D2789" s="256" t="s">
        <v>2862</v>
      </c>
      <c r="E2789" s="433">
        <v>83104</v>
      </c>
      <c r="F2789" s="256" t="s">
        <v>13297</v>
      </c>
      <c r="G2789" s="256" t="s">
        <v>2824</v>
      </c>
      <c r="H2789" s="256" t="s">
        <v>2994</v>
      </c>
      <c r="I2789" s="256" t="s">
        <v>6276</v>
      </c>
    </row>
    <row r="2790" spans="1:9">
      <c r="A2790" s="256" t="s">
        <v>13298</v>
      </c>
      <c r="B2790" s="256" t="s">
        <v>13295</v>
      </c>
      <c r="C2790" s="256" t="s">
        <v>13296</v>
      </c>
      <c r="D2790" s="256" t="s">
        <v>2862</v>
      </c>
      <c r="E2790" s="433">
        <v>83104</v>
      </c>
      <c r="F2790" s="256" t="s">
        <v>13297</v>
      </c>
      <c r="G2790" s="256" t="s">
        <v>2824</v>
      </c>
      <c r="H2790" s="256" t="s">
        <v>2725</v>
      </c>
      <c r="I2790" s="256" t="s">
        <v>6276</v>
      </c>
    </row>
    <row r="2791" spans="1:9">
      <c r="A2791" s="256" t="s">
        <v>13299</v>
      </c>
      <c r="B2791" s="256" t="s">
        <v>13295</v>
      </c>
      <c r="C2791" s="256" t="s">
        <v>13296</v>
      </c>
      <c r="D2791" s="256" t="s">
        <v>2862</v>
      </c>
      <c r="E2791" s="433">
        <v>83104</v>
      </c>
      <c r="F2791" s="256" t="s">
        <v>13297</v>
      </c>
      <c r="G2791" s="256" t="s">
        <v>2824</v>
      </c>
      <c r="H2791" s="256" t="s">
        <v>2762</v>
      </c>
      <c r="I2791" s="256" t="s">
        <v>13300</v>
      </c>
    </row>
    <row r="2792" spans="1:9">
      <c r="A2792" s="256" t="s">
        <v>13301</v>
      </c>
      <c r="C2792" s="256" t="s">
        <v>13302</v>
      </c>
      <c r="D2792" s="256" t="s">
        <v>6444</v>
      </c>
      <c r="E2792" s="433">
        <v>97632</v>
      </c>
      <c r="F2792" s="256" t="s">
        <v>13303</v>
      </c>
      <c r="G2792" s="256" t="s">
        <v>2732</v>
      </c>
      <c r="H2792" s="256" t="s">
        <v>2733</v>
      </c>
      <c r="I2792" s="256" t="s">
        <v>5831</v>
      </c>
    </row>
    <row r="2793" spans="1:9">
      <c r="A2793" s="256" t="s">
        <v>13304</v>
      </c>
      <c r="B2793" s="256" t="s">
        <v>13305</v>
      </c>
      <c r="C2793" s="256" t="s">
        <v>13306</v>
      </c>
      <c r="D2793" s="256" t="s">
        <v>3506</v>
      </c>
      <c r="E2793" s="433">
        <v>97101</v>
      </c>
      <c r="F2793" s="256" t="s">
        <v>13307</v>
      </c>
      <c r="G2793" s="256" t="s">
        <v>2936</v>
      </c>
      <c r="H2793" s="256" t="s">
        <v>2937</v>
      </c>
      <c r="I2793" s="256" t="s">
        <v>13308</v>
      </c>
    </row>
    <row r="2794" spans="1:9">
      <c r="A2794" s="256" t="s">
        <v>13309</v>
      </c>
      <c r="B2794" s="256" t="s">
        <v>13310</v>
      </c>
      <c r="C2794" s="256" t="s">
        <v>13311</v>
      </c>
      <c r="D2794" s="256" t="s">
        <v>3034</v>
      </c>
      <c r="E2794" s="433">
        <v>92001</v>
      </c>
      <c r="F2794" s="256" t="s">
        <v>13312</v>
      </c>
      <c r="G2794" s="256" t="s">
        <v>2724</v>
      </c>
      <c r="H2794" s="256" t="s">
        <v>2762</v>
      </c>
      <c r="I2794" s="256" t="s">
        <v>13313</v>
      </c>
    </row>
    <row r="2795" spans="1:9">
      <c r="A2795" s="256" t="s">
        <v>13314</v>
      </c>
      <c r="B2795" s="256" t="s">
        <v>13315</v>
      </c>
      <c r="C2795" s="256" t="s">
        <v>13316</v>
      </c>
      <c r="D2795" s="256" t="s">
        <v>2982</v>
      </c>
      <c r="E2795" s="433">
        <v>81108</v>
      </c>
      <c r="F2795" s="256" t="s">
        <v>3483</v>
      </c>
      <c r="G2795" s="256" t="s">
        <v>2732</v>
      </c>
      <c r="H2795" s="256" t="s">
        <v>2733</v>
      </c>
      <c r="I2795" s="256" t="s">
        <v>13317</v>
      </c>
    </row>
    <row r="2796" spans="1:9">
      <c r="A2796" s="256" t="s">
        <v>13318</v>
      </c>
      <c r="B2796" s="256" t="s">
        <v>13319</v>
      </c>
      <c r="C2796" s="256" t="s">
        <v>13320</v>
      </c>
      <c r="D2796" s="256" t="s">
        <v>3254</v>
      </c>
      <c r="E2796" s="433">
        <v>7682</v>
      </c>
      <c r="F2796" s="256" t="s">
        <v>13321</v>
      </c>
      <c r="G2796" s="256" t="s">
        <v>2761</v>
      </c>
      <c r="H2796" s="256" t="s">
        <v>2994</v>
      </c>
      <c r="I2796" s="256" t="s">
        <v>3820</v>
      </c>
    </row>
    <row r="2797" spans="1:9">
      <c r="A2797" s="256" t="s">
        <v>13322</v>
      </c>
      <c r="B2797" s="256" t="s">
        <v>13319</v>
      </c>
      <c r="C2797" s="256" t="s">
        <v>13320</v>
      </c>
      <c r="D2797" s="256" t="s">
        <v>3254</v>
      </c>
      <c r="E2797" s="433">
        <v>7682</v>
      </c>
      <c r="F2797" s="256" t="s">
        <v>13321</v>
      </c>
      <c r="G2797" s="256" t="s">
        <v>2761</v>
      </c>
      <c r="H2797" s="256" t="s">
        <v>2725</v>
      </c>
      <c r="I2797" s="256" t="s">
        <v>2726</v>
      </c>
    </row>
    <row r="2798" spans="1:9">
      <c r="A2798" s="256" t="s">
        <v>13323</v>
      </c>
      <c r="B2798" s="256" t="s">
        <v>13319</v>
      </c>
      <c r="C2798" s="256" t="s">
        <v>13320</v>
      </c>
      <c r="D2798" s="256" t="s">
        <v>3254</v>
      </c>
      <c r="E2798" s="433">
        <v>7682</v>
      </c>
      <c r="F2798" s="256" t="s">
        <v>13321</v>
      </c>
      <c r="G2798" s="256" t="s">
        <v>2732</v>
      </c>
      <c r="H2798" s="256" t="s">
        <v>2733</v>
      </c>
      <c r="I2798" s="256" t="s">
        <v>5683</v>
      </c>
    </row>
    <row r="2799" spans="1:9">
      <c r="A2799" s="256" t="s">
        <v>13324</v>
      </c>
      <c r="C2799" s="256" t="s">
        <v>13325</v>
      </c>
      <c r="D2799" s="256" t="s">
        <v>5121</v>
      </c>
      <c r="E2799" s="433">
        <v>3101</v>
      </c>
      <c r="F2799" s="256" t="s">
        <v>13326</v>
      </c>
      <c r="G2799" s="256" t="s">
        <v>2732</v>
      </c>
      <c r="H2799" s="256" t="s">
        <v>2733</v>
      </c>
      <c r="I2799" s="256" t="s">
        <v>8202</v>
      </c>
    </row>
    <row r="2800" spans="1:9">
      <c r="A2800" s="256" t="s">
        <v>13327</v>
      </c>
      <c r="B2800" s="256" t="s">
        <v>13328</v>
      </c>
      <c r="C2800" s="256" t="s">
        <v>13329</v>
      </c>
      <c r="D2800" s="256" t="s">
        <v>13330</v>
      </c>
      <c r="E2800" s="433">
        <v>1822</v>
      </c>
      <c r="F2800" s="256" t="s">
        <v>1426</v>
      </c>
      <c r="G2800" s="256" t="s">
        <v>2732</v>
      </c>
      <c r="H2800" s="256" t="s">
        <v>2733</v>
      </c>
      <c r="I2800" s="256" t="s">
        <v>7527</v>
      </c>
    </row>
    <row r="2801" spans="1:9">
      <c r="A2801" s="256" t="s">
        <v>13331</v>
      </c>
      <c r="B2801" s="256" t="s">
        <v>13332</v>
      </c>
      <c r="C2801" s="256" t="s">
        <v>13333</v>
      </c>
      <c r="D2801" s="256" t="s">
        <v>579</v>
      </c>
      <c r="E2801" s="433">
        <v>91101</v>
      </c>
      <c r="F2801" s="256" t="s">
        <v>13334</v>
      </c>
      <c r="G2801" s="256" t="s">
        <v>2761</v>
      </c>
      <c r="H2801" s="256" t="s">
        <v>2762</v>
      </c>
      <c r="I2801" s="256" t="s">
        <v>13335</v>
      </c>
    </row>
    <row r="2802" spans="1:9">
      <c r="A2802" s="256" t="s">
        <v>13336</v>
      </c>
      <c r="B2802" s="256" t="s">
        <v>13337</v>
      </c>
      <c r="C2802" s="256" t="s">
        <v>13338</v>
      </c>
      <c r="D2802" s="256" t="s">
        <v>7678</v>
      </c>
      <c r="E2802" s="433">
        <v>94603</v>
      </c>
      <c r="F2802" s="256" t="s">
        <v>13339</v>
      </c>
      <c r="G2802" s="256" t="s">
        <v>2761</v>
      </c>
      <c r="H2802" s="256" t="s">
        <v>2762</v>
      </c>
      <c r="I2802" s="256" t="s">
        <v>13340</v>
      </c>
    </row>
    <row r="2803" spans="1:9">
      <c r="A2803" s="256" t="s">
        <v>13341</v>
      </c>
      <c r="B2803" s="256" t="s">
        <v>13342</v>
      </c>
      <c r="C2803" s="256" t="s">
        <v>13343</v>
      </c>
      <c r="D2803" s="256" t="s">
        <v>101</v>
      </c>
      <c r="E2803" s="433">
        <v>97404</v>
      </c>
      <c r="F2803" s="256" t="s">
        <v>13344</v>
      </c>
      <c r="G2803" s="256" t="s">
        <v>2724</v>
      </c>
      <c r="H2803" s="256" t="s">
        <v>2762</v>
      </c>
      <c r="I2803" s="256" t="s">
        <v>4451</v>
      </c>
    </row>
    <row r="2804" spans="1:9">
      <c r="A2804" s="256" t="s">
        <v>13345</v>
      </c>
      <c r="B2804" s="256" t="s">
        <v>13346</v>
      </c>
      <c r="C2804" s="256" t="s">
        <v>13347</v>
      </c>
      <c r="D2804" s="256" t="s">
        <v>13348</v>
      </c>
      <c r="E2804" s="433">
        <v>3854</v>
      </c>
      <c r="F2804" s="256" t="s">
        <v>13349</v>
      </c>
      <c r="G2804" s="256" t="s">
        <v>2824</v>
      </c>
      <c r="H2804" s="256" t="s">
        <v>2725</v>
      </c>
      <c r="I2804" s="256" t="s">
        <v>3174</v>
      </c>
    </row>
    <row r="2805" spans="1:9">
      <c r="A2805" s="256" t="s">
        <v>13350</v>
      </c>
      <c r="B2805" s="256" t="s">
        <v>13346</v>
      </c>
      <c r="C2805" s="256" t="s">
        <v>13347</v>
      </c>
      <c r="D2805" s="256" t="s">
        <v>13348</v>
      </c>
      <c r="E2805" s="433">
        <v>3854</v>
      </c>
      <c r="F2805" s="256" t="s">
        <v>13349</v>
      </c>
      <c r="G2805" s="256" t="s">
        <v>2824</v>
      </c>
      <c r="H2805" s="256" t="s">
        <v>2994</v>
      </c>
      <c r="I2805" s="256" t="s">
        <v>3174</v>
      </c>
    </row>
    <row r="2806" spans="1:9">
      <c r="A2806" s="256" t="s">
        <v>13351</v>
      </c>
      <c r="B2806" s="256" t="s">
        <v>13352</v>
      </c>
      <c r="C2806" s="256" t="s">
        <v>13353</v>
      </c>
      <c r="D2806" s="256" t="s">
        <v>6373</v>
      </c>
      <c r="E2806" s="433">
        <v>85106</v>
      </c>
      <c r="F2806" s="256" t="s">
        <v>4063</v>
      </c>
      <c r="G2806" s="256" t="s">
        <v>2732</v>
      </c>
      <c r="H2806" s="256" t="s">
        <v>2733</v>
      </c>
      <c r="I2806" s="256" t="s">
        <v>4042</v>
      </c>
    </row>
    <row r="2807" spans="1:9">
      <c r="A2807" s="256" t="s">
        <v>13354</v>
      </c>
      <c r="B2807" s="256" t="s">
        <v>13352</v>
      </c>
      <c r="C2807" s="256" t="s">
        <v>13353</v>
      </c>
      <c r="D2807" s="256" t="s">
        <v>6373</v>
      </c>
      <c r="E2807" s="433">
        <v>85106</v>
      </c>
      <c r="F2807" s="256" t="s">
        <v>4063</v>
      </c>
      <c r="G2807" s="256" t="s">
        <v>2780</v>
      </c>
      <c r="H2807" s="256" t="s">
        <v>2781</v>
      </c>
      <c r="I2807" s="256" t="s">
        <v>4707</v>
      </c>
    </row>
    <row r="2808" spans="1:9">
      <c r="A2808" s="256" t="s">
        <v>13355</v>
      </c>
      <c r="B2808" s="256" t="s">
        <v>13352</v>
      </c>
      <c r="C2808" s="256" t="s">
        <v>13353</v>
      </c>
      <c r="D2808" s="256" t="s">
        <v>6373</v>
      </c>
      <c r="E2808" s="433">
        <v>85106</v>
      </c>
      <c r="F2808" s="256" t="s">
        <v>4063</v>
      </c>
      <c r="G2808" s="256" t="s">
        <v>2780</v>
      </c>
      <c r="H2808" s="256" t="s">
        <v>2847</v>
      </c>
      <c r="I2808" s="256" t="s">
        <v>4068</v>
      </c>
    </row>
    <row r="2809" spans="1:9">
      <c r="A2809" s="256" t="s">
        <v>13356</v>
      </c>
      <c r="B2809" s="256" t="s">
        <v>13357</v>
      </c>
      <c r="C2809" s="256" t="s">
        <v>13358</v>
      </c>
      <c r="D2809" s="256" t="s">
        <v>13359</v>
      </c>
      <c r="E2809" s="433">
        <v>99126</v>
      </c>
      <c r="F2809" s="256" t="s">
        <v>13360</v>
      </c>
      <c r="G2809" s="256" t="s">
        <v>2761</v>
      </c>
      <c r="H2809" s="256" t="s">
        <v>2762</v>
      </c>
      <c r="I2809" s="256" t="s">
        <v>11610</v>
      </c>
    </row>
    <row r="2810" spans="1:9">
      <c r="A2810" s="256" t="s">
        <v>13361</v>
      </c>
      <c r="B2810" s="256" t="s">
        <v>13362</v>
      </c>
      <c r="C2810" s="256" t="s">
        <v>13363</v>
      </c>
      <c r="D2810" s="256" t="s">
        <v>4640</v>
      </c>
      <c r="E2810" s="433">
        <v>81106</v>
      </c>
      <c r="F2810" s="256" t="s">
        <v>13364</v>
      </c>
      <c r="G2810" s="256" t="s">
        <v>2824</v>
      </c>
      <c r="H2810" s="256" t="s">
        <v>2812</v>
      </c>
      <c r="I2810" s="256" t="s">
        <v>13365</v>
      </c>
    </row>
    <row r="2811" spans="1:9">
      <c r="A2811" s="256" t="s">
        <v>13366</v>
      </c>
      <c r="B2811" s="256" t="s">
        <v>13367</v>
      </c>
      <c r="C2811" s="256" t="s">
        <v>13368</v>
      </c>
      <c r="D2811" s="256" t="s">
        <v>96</v>
      </c>
      <c r="E2811" s="433">
        <v>91700</v>
      </c>
      <c r="F2811" s="256" t="s">
        <v>13369</v>
      </c>
      <c r="G2811" s="256" t="s">
        <v>2724</v>
      </c>
      <c r="H2811" s="256" t="s">
        <v>2762</v>
      </c>
      <c r="I2811" s="256" t="s">
        <v>13370</v>
      </c>
    </row>
    <row r="2812" spans="1:9">
      <c r="A2812" s="256" t="s">
        <v>13371</v>
      </c>
      <c r="B2812" s="256" t="s">
        <v>13372</v>
      </c>
      <c r="C2812" s="256" t="s">
        <v>13373</v>
      </c>
      <c r="D2812" s="256" t="s">
        <v>13374</v>
      </c>
      <c r="E2812" s="433">
        <v>94636</v>
      </c>
      <c r="F2812" s="256" t="s">
        <v>13375</v>
      </c>
      <c r="G2812" s="256" t="s">
        <v>2732</v>
      </c>
      <c r="H2812" s="256" t="s">
        <v>2733</v>
      </c>
      <c r="I2812" s="256" t="s">
        <v>2978</v>
      </c>
    </row>
    <row r="2813" spans="1:9">
      <c r="A2813" s="256" t="s">
        <v>13376</v>
      </c>
      <c r="B2813" s="256" t="s">
        <v>13377</v>
      </c>
      <c r="C2813" s="256" t="s">
        <v>13378</v>
      </c>
      <c r="D2813" s="256" t="s">
        <v>10702</v>
      </c>
      <c r="E2813" s="433">
        <v>95701</v>
      </c>
      <c r="F2813" s="256" t="s">
        <v>13379</v>
      </c>
      <c r="G2813" s="256" t="s">
        <v>2724</v>
      </c>
      <c r="H2813" s="256" t="s">
        <v>2835</v>
      </c>
      <c r="I2813" s="256" t="s">
        <v>13380</v>
      </c>
    </row>
    <row r="2814" spans="1:9">
      <c r="A2814" s="256" t="s">
        <v>13381</v>
      </c>
      <c r="B2814" s="256" t="s">
        <v>13382</v>
      </c>
      <c r="C2814" s="256" t="s">
        <v>13383</v>
      </c>
      <c r="D2814" s="256" t="s">
        <v>9214</v>
      </c>
      <c r="E2814" s="433">
        <v>1302</v>
      </c>
      <c r="F2814" s="256" t="s">
        <v>13384</v>
      </c>
      <c r="G2814" s="256" t="s">
        <v>2724</v>
      </c>
      <c r="H2814" s="256" t="s">
        <v>2835</v>
      </c>
      <c r="I2814" s="256" t="s">
        <v>13385</v>
      </c>
    </row>
    <row r="2815" spans="1:9">
      <c r="A2815" s="256" t="s">
        <v>13386</v>
      </c>
      <c r="B2815" s="256" t="s">
        <v>13387</v>
      </c>
      <c r="C2815" s="256" t="s">
        <v>13388</v>
      </c>
      <c r="D2815" s="256" t="s">
        <v>13389</v>
      </c>
      <c r="E2815" s="433">
        <v>96271</v>
      </c>
      <c r="F2815" s="256" t="s">
        <v>13390</v>
      </c>
      <c r="G2815" s="256" t="s">
        <v>2724</v>
      </c>
      <c r="H2815" s="256" t="s">
        <v>2835</v>
      </c>
      <c r="I2815" s="256" t="s">
        <v>13380</v>
      </c>
    </row>
    <row r="2816" spans="1:9">
      <c r="A2816" s="256" t="s">
        <v>13391</v>
      </c>
      <c r="B2816" s="256" t="s">
        <v>13392</v>
      </c>
      <c r="C2816" s="256" t="s">
        <v>13393</v>
      </c>
      <c r="D2816" s="256" t="s">
        <v>2862</v>
      </c>
      <c r="E2816" s="433">
        <v>82109</v>
      </c>
      <c r="F2816" s="256" t="s">
        <v>13394</v>
      </c>
      <c r="G2816" s="256" t="s">
        <v>2724</v>
      </c>
      <c r="H2816" s="256" t="s">
        <v>2812</v>
      </c>
      <c r="I2816" s="256" t="s">
        <v>13395</v>
      </c>
    </row>
    <row r="2817" spans="1:9">
      <c r="A2817" s="256" t="s">
        <v>13396</v>
      </c>
      <c r="B2817" s="256" t="s">
        <v>13392</v>
      </c>
      <c r="C2817" s="256" t="s">
        <v>13393</v>
      </c>
      <c r="D2817" s="256" t="s">
        <v>2862</v>
      </c>
      <c r="E2817" s="433">
        <v>82109</v>
      </c>
      <c r="F2817" s="256" t="s">
        <v>13394</v>
      </c>
      <c r="G2817" s="256" t="s">
        <v>2724</v>
      </c>
      <c r="H2817" s="256" t="s">
        <v>2835</v>
      </c>
      <c r="I2817" s="256" t="s">
        <v>13395</v>
      </c>
    </row>
    <row r="2818" spans="1:9">
      <c r="A2818" s="256" t="s">
        <v>13397</v>
      </c>
      <c r="B2818" s="256" t="s">
        <v>13398</v>
      </c>
      <c r="C2818" s="256" t="s">
        <v>13399</v>
      </c>
      <c r="D2818" s="256" t="s">
        <v>13400</v>
      </c>
      <c r="E2818" s="433">
        <v>4016</v>
      </c>
      <c r="F2818" s="256" t="s">
        <v>13401</v>
      </c>
      <c r="G2818" s="256" t="s">
        <v>2724</v>
      </c>
      <c r="H2818" s="256" t="s">
        <v>2835</v>
      </c>
      <c r="I2818" s="256" t="s">
        <v>6685</v>
      </c>
    </row>
    <row r="2819" spans="1:9">
      <c r="A2819" s="256" t="s">
        <v>13402</v>
      </c>
      <c r="B2819" s="256" t="s">
        <v>13403</v>
      </c>
      <c r="C2819" s="256" t="s">
        <v>13404</v>
      </c>
      <c r="D2819" s="256" t="s">
        <v>2301</v>
      </c>
      <c r="E2819" s="433">
        <v>98401</v>
      </c>
      <c r="F2819" s="256" t="s">
        <v>13405</v>
      </c>
      <c r="G2819" s="256" t="s">
        <v>2724</v>
      </c>
      <c r="H2819" s="256" t="s">
        <v>2835</v>
      </c>
      <c r="I2819" s="256" t="s">
        <v>9690</v>
      </c>
    </row>
    <row r="2820" spans="1:9">
      <c r="A2820" s="256" t="s">
        <v>13406</v>
      </c>
      <c r="B2820" s="256" t="s">
        <v>13407</v>
      </c>
      <c r="C2820" s="256" t="s">
        <v>13408</v>
      </c>
      <c r="D2820" s="256" t="s">
        <v>13409</v>
      </c>
      <c r="E2820" s="433">
        <v>92523</v>
      </c>
      <c r="F2820" s="256" t="s">
        <v>13410</v>
      </c>
      <c r="G2820" s="256" t="s">
        <v>2724</v>
      </c>
      <c r="H2820" s="256" t="s">
        <v>2835</v>
      </c>
      <c r="I2820" s="256" t="s">
        <v>13411</v>
      </c>
    </row>
    <row r="2821" spans="1:9">
      <c r="A2821" s="256" t="s">
        <v>13412</v>
      </c>
      <c r="B2821" s="256" t="s">
        <v>13413</v>
      </c>
      <c r="C2821" s="256" t="s">
        <v>13414</v>
      </c>
      <c r="D2821" s="256" t="s">
        <v>13415</v>
      </c>
      <c r="E2821" s="433">
        <v>95143</v>
      </c>
      <c r="F2821" s="256" t="s">
        <v>13416</v>
      </c>
      <c r="G2821" s="256" t="s">
        <v>2724</v>
      </c>
      <c r="H2821" s="256" t="s">
        <v>2812</v>
      </c>
      <c r="I2821" s="256" t="s">
        <v>11531</v>
      </c>
    </row>
    <row r="2822" spans="1:9">
      <c r="A2822" s="256" t="s">
        <v>13412</v>
      </c>
      <c r="B2822" s="256" t="s">
        <v>13413</v>
      </c>
      <c r="C2822" s="256" t="s">
        <v>13414</v>
      </c>
      <c r="D2822" s="256" t="s">
        <v>13415</v>
      </c>
      <c r="E2822" s="433">
        <v>95143</v>
      </c>
      <c r="F2822" s="256" t="s">
        <v>13416</v>
      </c>
      <c r="G2822" s="256" t="s">
        <v>2724</v>
      </c>
      <c r="H2822" s="256" t="s">
        <v>2835</v>
      </c>
      <c r="I2822" s="256" t="s">
        <v>13417</v>
      </c>
    </row>
    <row r="2823" spans="1:9">
      <c r="A2823" s="256" t="s">
        <v>13418</v>
      </c>
      <c r="B2823" s="256" t="s">
        <v>13419</v>
      </c>
      <c r="C2823" s="256" t="s">
        <v>13420</v>
      </c>
      <c r="D2823" s="256" t="s">
        <v>9288</v>
      </c>
      <c r="E2823" s="433">
        <v>95853</v>
      </c>
      <c r="F2823" s="256" t="s">
        <v>13421</v>
      </c>
      <c r="G2823" s="256" t="s">
        <v>2724</v>
      </c>
      <c r="H2823" s="256" t="s">
        <v>2835</v>
      </c>
      <c r="I2823" s="256" t="s">
        <v>13422</v>
      </c>
    </row>
    <row r="2824" spans="1:9">
      <c r="A2824" s="256" t="s">
        <v>13423</v>
      </c>
      <c r="B2824" s="256" t="s">
        <v>13424</v>
      </c>
      <c r="C2824" s="256" t="s">
        <v>13425</v>
      </c>
      <c r="D2824" s="256" t="s">
        <v>13426</v>
      </c>
      <c r="E2824" s="433">
        <v>94635</v>
      </c>
      <c r="F2824" s="256" t="s">
        <v>13427</v>
      </c>
      <c r="G2824" s="256" t="s">
        <v>2724</v>
      </c>
      <c r="H2824" s="256" t="s">
        <v>2812</v>
      </c>
      <c r="I2824" s="256" t="s">
        <v>10816</v>
      </c>
    </row>
    <row r="2825" spans="1:9">
      <c r="A2825" s="256" t="s">
        <v>13428</v>
      </c>
      <c r="B2825" s="256" t="s">
        <v>13424</v>
      </c>
      <c r="C2825" s="256" t="s">
        <v>13425</v>
      </c>
      <c r="D2825" s="256" t="s">
        <v>13426</v>
      </c>
      <c r="E2825" s="433">
        <v>94635</v>
      </c>
      <c r="F2825" s="256" t="s">
        <v>13427</v>
      </c>
      <c r="G2825" s="256" t="s">
        <v>2724</v>
      </c>
      <c r="H2825" s="256" t="s">
        <v>2835</v>
      </c>
      <c r="I2825" s="256" t="s">
        <v>12958</v>
      </c>
    </row>
    <row r="2826" spans="1:9">
      <c r="A2826" s="256" t="s">
        <v>13429</v>
      </c>
      <c r="B2826" s="256" t="s">
        <v>13430</v>
      </c>
      <c r="C2826" s="256" t="s">
        <v>13431</v>
      </c>
      <c r="D2826" s="256" t="s">
        <v>13432</v>
      </c>
      <c r="E2826" s="433">
        <v>90605</v>
      </c>
      <c r="F2826" s="256" t="s">
        <v>13433</v>
      </c>
      <c r="G2826" s="256" t="s">
        <v>2724</v>
      </c>
      <c r="H2826" s="256" t="s">
        <v>2835</v>
      </c>
      <c r="I2826" s="256" t="s">
        <v>13434</v>
      </c>
    </row>
    <row r="2827" spans="1:9">
      <c r="A2827" s="256" t="s">
        <v>13435</v>
      </c>
      <c r="B2827" s="256" t="s">
        <v>13436</v>
      </c>
      <c r="C2827" s="256" t="s">
        <v>13437</v>
      </c>
      <c r="D2827" s="256" t="s">
        <v>13438</v>
      </c>
      <c r="E2827" s="433">
        <v>2071</v>
      </c>
      <c r="F2827" s="256" t="s">
        <v>13439</v>
      </c>
      <c r="G2827" s="256" t="s">
        <v>2724</v>
      </c>
      <c r="H2827" s="256" t="s">
        <v>2835</v>
      </c>
      <c r="I2827" s="256" t="s">
        <v>13440</v>
      </c>
    </row>
    <row r="2828" spans="1:9">
      <c r="A2828" s="256" t="s">
        <v>13441</v>
      </c>
      <c r="B2828" s="256" t="s">
        <v>13442</v>
      </c>
      <c r="C2828" s="256" t="s">
        <v>13443</v>
      </c>
      <c r="D2828" s="256" t="s">
        <v>13444</v>
      </c>
      <c r="E2828" s="433">
        <v>1304</v>
      </c>
      <c r="F2828" s="256" t="s">
        <v>1253</v>
      </c>
      <c r="G2828" s="256" t="s">
        <v>2724</v>
      </c>
      <c r="H2828" s="256" t="s">
        <v>2835</v>
      </c>
      <c r="I2828" s="256" t="s">
        <v>13445</v>
      </c>
    </row>
    <row r="2829" spans="1:9">
      <c r="A2829" s="256" t="s">
        <v>13446</v>
      </c>
      <c r="B2829" s="256" t="s">
        <v>13447</v>
      </c>
      <c r="C2829" s="256" t="s">
        <v>13448</v>
      </c>
      <c r="D2829" s="256" t="s">
        <v>9214</v>
      </c>
      <c r="E2829" s="433">
        <v>1302</v>
      </c>
      <c r="F2829" s="256" t="s">
        <v>13449</v>
      </c>
      <c r="G2829" s="256" t="s">
        <v>2724</v>
      </c>
      <c r="H2829" s="256" t="s">
        <v>2835</v>
      </c>
      <c r="I2829" s="256" t="s">
        <v>13450</v>
      </c>
    </row>
    <row r="2830" spans="1:9">
      <c r="A2830" s="256" t="s">
        <v>13451</v>
      </c>
      <c r="B2830" s="256" t="s">
        <v>13452</v>
      </c>
      <c r="C2830" s="256" t="s">
        <v>13453</v>
      </c>
      <c r="D2830" s="256" t="s">
        <v>13454</v>
      </c>
      <c r="E2830" s="433">
        <v>95136</v>
      </c>
      <c r="F2830" s="256" t="s">
        <v>13455</v>
      </c>
      <c r="G2830" s="256" t="s">
        <v>2724</v>
      </c>
      <c r="H2830" s="256" t="s">
        <v>2835</v>
      </c>
      <c r="I2830" s="256" t="s">
        <v>13456</v>
      </c>
    </row>
    <row r="2831" spans="1:9">
      <c r="A2831" s="256" t="s">
        <v>13457</v>
      </c>
      <c r="B2831" s="256" t="s">
        <v>13458</v>
      </c>
      <c r="C2831" s="256" t="s">
        <v>13459</v>
      </c>
      <c r="D2831" s="256" t="s">
        <v>13460</v>
      </c>
      <c r="E2831" s="433">
        <v>98511</v>
      </c>
      <c r="F2831" s="256" t="s">
        <v>13461</v>
      </c>
      <c r="G2831" s="256" t="s">
        <v>2724</v>
      </c>
      <c r="H2831" s="256" t="s">
        <v>2835</v>
      </c>
      <c r="I2831" s="256" t="s">
        <v>13462</v>
      </c>
    </row>
    <row r="2832" spans="1:9">
      <c r="A2832" s="256" t="s">
        <v>13463</v>
      </c>
      <c r="B2832" s="256" t="s">
        <v>13464</v>
      </c>
      <c r="C2832" s="256" t="s">
        <v>13465</v>
      </c>
      <c r="D2832" s="256" t="s">
        <v>13466</v>
      </c>
      <c r="E2832" s="433">
        <v>91326</v>
      </c>
      <c r="F2832" s="256" t="s">
        <v>13467</v>
      </c>
      <c r="G2832" s="256" t="s">
        <v>2724</v>
      </c>
      <c r="H2832" s="256" t="s">
        <v>2835</v>
      </c>
      <c r="I2832" s="256" t="s">
        <v>13468</v>
      </c>
    </row>
    <row r="2833" spans="1:9">
      <c r="A2833" s="256" t="s">
        <v>13469</v>
      </c>
      <c r="B2833" s="256" t="s">
        <v>13470</v>
      </c>
      <c r="C2833" s="256" t="s">
        <v>13471</v>
      </c>
      <c r="D2833" s="256" t="s">
        <v>13472</v>
      </c>
      <c r="E2833" s="433">
        <v>1864</v>
      </c>
      <c r="F2833" s="256" t="s">
        <v>13473</v>
      </c>
      <c r="G2833" s="256" t="s">
        <v>2724</v>
      </c>
      <c r="H2833" s="256" t="s">
        <v>2835</v>
      </c>
      <c r="I2833" s="256" t="s">
        <v>13474</v>
      </c>
    </row>
    <row r="2834" spans="1:9">
      <c r="A2834" s="256" t="s">
        <v>13475</v>
      </c>
      <c r="B2834" s="256" t="s">
        <v>13476</v>
      </c>
      <c r="C2834" s="256" t="s">
        <v>13477</v>
      </c>
      <c r="D2834" s="256" t="s">
        <v>3178</v>
      </c>
      <c r="E2834" s="433">
        <v>90613</v>
      </c>
      <c r="F2834" s="256" t="s">
        <v>13478</v>
      </c>
      <c r="G2834" s="256" t="s">
        <v>2724</v>
      </c>
      <c r="H2834" s="256" t="s">
        <v>2835</v>
      </c>
      <c r="I2834" s="256" t="s">
        <v>13479</v>
      </c>
    </row>
    <row r="2835" spans="1:9">
      <c r="A2835" s="256" t="s">
        <v>13480</v>
      </c>
      <c r="B2835" s="256" t="s">
        <v>13481</v>
      </c>
      <c r="C2835" s="256" t="s">
        <v>13482</v>
      </c>
      <c r="D2835" s="256" t="s">
        <v>13483</v>
      </c>
      <c r="E2835" s="433">
        <v>1351</v>
      </c>
      <c r="F2835" s="256" t="s">
        <v>13484</v>
      </c>
      <c r="G2835" s="256" t="s">
        <v>2724</v>
      </c>
      <c r="H2835" s="256" t="s">
        <v>2835</v>
      </c>
      <c r="I2835" s="256" t="s">
        <v>6239</v>
      </c>
    </row>
    <row r="2836" spans="1:9">
      <c r="A2836" s="256" t="s">
        <v>13485</v>
      </c>
      <c r="B2836" s="256" t="s">
        <v>13486</v>
      </c>
      <c r="C2836" s="256" t="s">
        <v>13487</v>
      </c>
      <c r="D2836" s="256" t="s">
        <v>3040</v>
      </c>
      <c r="E2836" s="433">
        <v>97244</v>
      </c>
      <c r="F2836" s="256" t="s">
        <v>13488</v>
      </c>
      <c r="G2836" s="256" t="s">
        <v>2724</v>
      </c>
      <c r="H2836" s="256" t="s">
        <v>2835</v>
      </c>
      <c r="I2836" s="256" t="s">
        <v>13489</v>
      </c>
    </row>
    <row r="2837" spans="1:9">
      <c r="A2837" s="256" t="s">
        <v>13490</v>
      </c>
      <c r="B2837" s="256" t="s">
        <v>13491</v>
      </c>
      <c r="C2837" s="256" t="s">
        <v>13492</v>
      </c>
      <c r="D2837" s="256" t="s">
        <v>3988</v>
      </c>
      <c r="E2837" s="433">
        <v>82103</v>
      </c>
      <c r="F2837" s="256" t="s">
        <v>13493</v>
      </c>
      <c r="G2837" s="256" t="s">
        <v>2724</v>
      </c>
      <c r="H2837" s="256" t="s">
        <v>2835</v>
      </c>
      <c r="I2837" s="256" t="s">
        <v>13494</v>
      </c>
    </row>
    <row r="2838" spans="1:9">
      <c r="A2838" s="256" t="s">
        <v>13495</v>
      </c>
      <c r="B2838" s="256" t="s">
        <v>13496</v>
      </c>
      <c r="C2838" s="256" t="s">
        <v>13497</v>
      </c>
      <c r="D2838" s="256" t="s">
        <v>7009</v>
      </c>
      <c r="E2838" s="433">
        <v>1322</v>
      </c>
      <c r="F2838" s="256" t="s">
        <v>13498</v>
      </c>
      <c r="G2838" s="256" t="s">
        <v>2724</v>
      </c>
      <c r="H2838" s="256" t="s">
        <v>2835</v>
      </c>
      <c r="I2838" s="256" t="s">
        <v>13499</v>
      </c>
    </row>
    <row r="2839" spans="1:9">
      <c r="A2839" s="256" t="s">
        <v>13500</v>
      </c>
      <c r="B2839" s="256" t="s">
        <v>13501</v>
      </c>
      <c r="C2839" s="256" t="s">
        <v>13502</v>
      </c>
      <c r="D2839" s="256" t="s">
        <v>5951</v>
      </c>
      <c r="E2839" s="433">
        <v>5314</v>
      </c>
      <c r="F2839" s="256" t="s">
        <v>13503</v>
      </c>
      <c r="G2839" s="256" t="s">
        <v>2724</v>
      </c>
      <c r="H2839" s="256" t="s">
        <v>2835</v>
      </c>
      <c r="I2839" s="256" t="s">
        <v>10024</v>
      </c>
    </row>
    <row r="2840" spans="1:9">
      <c r="A2840" s="256" t="s">
        <v>13504</v>
      </c>
      <c r="B2840" s="256" t="s">
        <v>13505</v>
      </c>
      <c r="C2840" s="256" t="s">
        <v>13506</v>
      </c>
      <c r="D2840" s="256" t="s">
        <v>7259</v>
      </c>
      <c r="E2840" s="433">
        <v>92542</v>
      </c>
      <c r="F2840" s="256" t="s">
        <v>953</v>
      </c>
      <c r="G2840" s="256" t="s">
        <v>2724</v>
      </c>
      <c r="H2840" s="256" t="s">
        <v>2835</v>
      </c>
      <c r="I2840" s="256" t="s">
        <v>11948</v>
      </c>
    </row>
    <row r="2841" spans="1:9">
      <c r="A2841" s="256" t="s">
        <v>13507</v>
      </c>
      <c r="B2841" s="256" t="s">
        <v>13508</v>
      </c>
      <c r="C2841" s="256" t="s">
        <v>13509</v>
      </c>
      <c r="D2841" s="256" t="s">
        <v>13510</v>
      </c>
      <c r="E2841" s="433">
        <v>95185</v>
      </c>
      <c r="F2841" s="256" t="s">
        <v>13511</v>
      </c>
      <c r="G2841" s="256" t="s">
        <v>2724</v>
      </c>
      <c r="H2841" s="256" t="s">
        <v>2835</v>
      </c>
      <c r="I2841" s="256" t="s">
        <v>2864</v>
      </c>
    </row>
    <row r="2842" spans="1:9">
      <c r="A2842" s="256" t="s">
        <v>13512</v>
      </c>
      <c r="B2842" s="256" t="s">
        <v>13513</v>
      </c>
      <c r="C2842" s="256" t="s">
        <v>13514</v>
      </c>
      <c r="D2842" s="256" t="s">
        <v>13515</v>
      </c>
      <c r="E2842" s="433">
        <v>96204</v>
      </c>
      <c r="F2842" s="256" t="s">
        <v>13516</v>
      </c>
      <c r="G2842" s="256" t="s">
        <v>2724</v>
      </c>
      <c r="H2842" s="256" t="s">
        <v>2812</v>
      </c>
      <c r="I2842" s="256" t="s">
        <v>13517</v>
      </c>
    </row>
    <row r="2843" spans="1:9">
      <c r="A2843" s="256" t="s">
        <v>13518</v>
      </c>
      <c r="B2843" s="256" t="s">
        <v>13513</v>
      </c>
      <c r="C2843" s="256" t="s">
        <v>13514</v>
      </c>
      <c r="D2843" s="256" t="s">
        <v>13515</v>
      </c>
      <c r="E2843" s="433">
        <v>96204</v>
      </c>
      <c r="F2843" s="256" t="s">
        <v>13516</v>
      </c>
      <c r="G2843" s="256" t="s">
        <v>2724</v>
      </c>
      <c r="H2843" s="256" t="s">
        <v>2835</v>
      </c>
      <c r="I2843" s="256" t="s">
        <v>3107</v>
      </c>
    </row>
    <row r="2844" spans="1:9">
      <c r="A2844" s="256" t="s">
        <v>13519</v>
      </c>
      <c r="B2844" s="256" t="s">
        <v>13520</v>
      </c>
      <c r="C2844" s="256" t="s">
        <v>13521</v>
      </c>
      <c r="D2844" s="256" t="s">
        <v>13522</v>
      </c>
      <c r="E2844" s="433">
        <v>9101</v>
      </c>
      <c r="F2844" s="256" t="s">
        <v>440</v>
      </c>
      <c r="G2844" s="256" t="s">
        <v>2724</v>
      </c>
      <c r="H2844" s="256" t="s">
        <v>2835</v>
      </c>
      <c r="I2844" s="256" t="s">
        <v>13523</v>
      </c>
    </row>
    <row r="2845" spans="1:9">
      <c r="A2845" s="256" t="s">
        <v>13524</v>
      </c>
      <c r="B2845" s="256" t="s">
        <v>13525</v>
      </c>
      <c r="C2845" s="256" t="s">
        <v>13526</v>
      </c>
      <c r="D2845" s="256" t="s">
        <v>97</v>
      </c>
      <c r="E2845" s="433">
        <v>4001</v>
      </c>
      <c r="F2845" s="256" t="s">
        <v>13527</v>
      </c>
      <c r="G2845" s="256" t="s">
        <v>2724</v>
      </c>
      <c r="H2845" s="256" t="s">
        <v>2835</v>
      </c>
      <c r="I2845" s="256" t="s">
        <v>13528</v>
      </c>
    </row>
    <row r="2846" spans="1:9">
      <c r="A2846" s="256" t="s">
        <v>13529</v>
      </c>
      <c r="B2846" s="256" t="s">
        <v>13530</v>
      </c>
      <c r="C2846" s="256" t="s">
        <v>13531</v>
      </c>
      <c r="D2846" s="256" t="s">
        <v>13532</v>
      </c>
      <c r="E2846" s="433">
        <v>1355</v>
      </c>
      <c r="F2846" s="256" t="s">
        <v>13532</v>
      </c>
      <c r="G2846" s="256" t="s">
        <v>2724</v>
      </c>
      <c r="H2846" s="256" t="s">
        <v>2835</v>
      </c>
      <c r="I2846" s="256" t="s">
        <v>13533</v>
      </c>
    </row>
    <row r="2847" spans="1:9">
      <c r="A2847" s="256" t="s">
        <v>13534</v>
      </c>
      <c r="B2847" s="256" t="s">
        <v>13535</v>
      </c>
      <c r="C2847" s="256" t="s">
        <v>13536</v>
      </c>
      <c r="D2847" s="256" t="s">
        <v>96</v>
      </c>
      <c r="E2847" s="433">
        <v>91705</v>
      </c>
      <c r="F2847" s="256" t="s">
        <v>13537</v>
      </c>
      <c r="G2847" s="256" t="s">
        <v>2724</v>
      </c>
      <c r="H2847" s="256" t="s">
        <v>2835</v>
      </c>
      <c r="I2847" s="256" t="s">
        <v>8269</v>
      </c>
    </row>
    <row r="2848" spans="1:9">
      <c r="A2848" s="256" t="s">
        <v>13538</v>
      </c>
      <c r="B2848" s="256" t="s">
        <v>13539</v>
      </c>
      <c r="C2848" s="256" t="s">
        <v>13540</v>
      </c>
      <c r="D2848" s="256" t="s">
        <v>13069</v>
      </c>
      <c r="E2848" s="433">
        <v>2054</v>
      </c>
      <c r="F2848" s="256" t="s">
        <v>13541</v>
      </c>
      <c r="G2848" s="256" t="s">
        <v>2724</v>
      </c>
      <c r="H2848" s="256" t="s">
        <v>2835</v>
      </c>
      <c r="I2848" s="256" t="s">
        <v>13542</v>
      </c>
    </row>
    <row r="2849" spans="1:9">
      <c r="A2849" s="256" t="s">
        <v>13543</v>
      </c>
      <c r="B2849" s="256" t="s">
        <v>13539</v>
      </c>
      <c r="C2849" s="256" t="s">
        <v>13540</v>
      </c>
      <c r="D2849" s="256" t="s">
        <v>13069</v>
      </c>
      <c r="E2849" s="433">
        <v>2054</v>
      </c>
      <c r="F2849" s="256" t="s">
        <v>13541</v>
      </c>
      <c r="G2849" s="256" t="s">
        <v>2724</v>
      </c>
      <c r="H2849" s="256" t="s">
        <v>2812</v>
      </c>
      <c r="I2849" s="256" t="s">
        <v>9014</v>
      </c>
    </row>
    <row r="2850" spans="1:9">
      <c r="A2850" s="256" t="s">
        <v>13544</v>
      </c>
      <c r="B2850" s="256" t="s">
        <v>13545</v>
      </c>
      <c r="C2850" s="256" t="s">
        <v>13546</v>
      </c>
      <c r="D2850" s="256" t="s">
        <v>13547</v>
      </c>
      <c r="E2850" s="433">
        <v>95608</v>
      </c>
      <c r="F2850" s="256" t="s">
        <v>737</v>
      </c>
      <c r="G2850" s="256" t="s">
        <v>2724</v>
      </c>
      <c r="H2850" s="256" t="s">
        <v>2835</v>
      </c>
      <c r="I2850" s="256" t="s">
        <v>13548</v>
      </c>
    </row>
    <row r="2851" spans="1:9">
      <c r="A2851" s="256" t="s">
        <v>13549</v>
      </c>
      <c r="B2851" s="256" t="s">
        <v>13550</v>
      </c>
      <c r="C2851" s="256" t="s">
        <v>13551</v>
      </c>
      <c r="D2851" s="256" t="s">
        <v>3488</v>
      </c>
      <c r="E2851" s="433">
        <v>90851</v>
      </c>
      <c r="F2851" s="256" t="s">
        <v>13552</v>
      </c>
      <c r="G2851" s="256" t="s">
        <v>2724</v>
      </c>
      <c r="H2851" s="256" t="s">
        <v>2835</v>
      </c>
      <c r="I2851" s="256" t="s">
        <v>13553</v>
      </c>
    </row>
    <row r="2852" spans="1:9">
      <c r="A2852" s="256" t="s">
        <v>13554</v>
      </c>
      <c r="B2852" s="256" t="s">
        <v>13550</v>
      </c>
      <c r="C2852" s="256" t="s">
        <v>13551</v>
      </c>
      <c r="D2852" s="256" t="s">
        <v>3488</v>
      </c>
      <c r="E2852" s="433">
        <v>90851</v>
      </c>
      <c r="F2852" s="256" t="s">
        <v>13552</v>
      </c>
      <c r="G2852" s="256" t="s">
        <v>2724</v>
      </c>
      <c r="H2852" s="256" t="s">
        <v>2812</v>
      </c>
      <c r="I2852" s="256" t="s">
        <v>13555</v>
      </c>
    </row>
    <row r="2853" spans="1:9">
      <c r="A2853" s="256" t="s">
        <v>13556</v>
      </c>
      <c r="B2853" s="256" t="s">
        <v>13557</v>
      </c>
      <c r="C2853" s="256" t="s">
        <v>13558</v>
      </c>
      <c r="D2853" s="256" t="s">
        <v>13559</v>
      </c>
      <c r="E2853" s="433">
        <v>1855</v>
      </c>
      <c r="F2853" s="256" t="s">
        <v>12988</v>
      </c>
      <c r="G2853" s="256" t="s">
        <v>2724</v>
      </c>
      <c r="H2853" s="256" t="s">
        <v>2835</v>
      </c>
      <c r="I2853" s="256" t="s">
        <v>13560</v>
      </c>
    </row>
    <row r="2854" spans="1:9">
      <c r="A2854" s="256" t="s">
        <v>13561</v>
      </c>
      <c r="B2854" s="256" t="s">
        <v>13562</v>
      </c>
      <c r="C2854" s="256" t="s">
        <v>13563</v>
      </c>
      <c r="D2854" s="256" t="s">
        <v>2888</v>
      </c>
      <c r="E2854" s="433">
        <v>2001</v>
      </c>
      <c r="F2854" s="256" t="s">
        <v>13564</v>
      </c>
      <c r="G2854" s="256" t="s">
        <v>2724</v>
      </c>
      <c r="H2854" s="256" t="s">
        <v>2835</v>
      </c>
      <c r="I2854" s="256" t="s">
        <v>13440</v>
      </c>
    </row>
    <row r="2855" spans="1:9">
      <c r="A2855" s="256" t="s">
        <v>13565</v>
      </c>
      <c r="B2855" s="256" t="s">
        <v>13566</v>
      </c>
      <c r="C2855" s="256" t="s">
        <v>13567</v>
      </c>
      <c r="D2855" s="256" t="s">
        <v>13568</v>
      </c>
      <c r="E2855" s="433">
        <v>6741</v>
      </c>
      <c r="F2855" s="256" t="s">
        <v>13569</v>
      </c>
      <c r="G2855" s="256" t="s">
        <v>2724</v>
      </c>
      <c r="H2855" s="256" t="s">
        <v>2835</v>
      </c>
      <c r="I2855" s="256" t="s">
        <v>13570</v>
      </c>
    </row>
    <row r="2856" spans="1:9">
      <c r="A2856" s="256" t="s">
        <v>13571</v>
      </c>
      <c r="B2856" s="256" t="s">
        <v>13566</v>
      </c>
      <c r="C2856" s="256" t="s">
        <v>13567</v>
      </c>
      <c r="D2856" s="256" t="s">
        <v>13568</v>
      </c>
      <c r="E2856" s="433">
        <v>6741</v>
      </c>
      <c r="F2856" s="256" t="s">
        <v>13569</v>
      </c>
      <c r="G2856" s="256" t="s">
        <v>2724</v>
      </c>
      <c r="H2856" s="256" t="s">
        <v>2812</v>
      </c>
      <c r="I2856" s="256" t="s">
        <v>13570</v>
      </c>
    </row>
    <row r="2857" spans="1:9">
      <c r="A2857" s="256" t="s">
        <v>13572</v>
      </c>
      <c r="B2857" s="256" t="s">
        <v>13573</v>
      </c>
      <c r="C2857" s="256" t="s">
        <v>13574</v>
      </c>
      <c r="D2857" s="256" t="s">
        <v>13575</v>
      </c>
      <c r="E2857" s="433">
        <v>8641</v>
      </c>
      <c r="F2857" s="256" t="s">
        <v>603</v>
      </c>
      <c r="G2857" s="256" t="s">
        <v>2724</v>
      </c>
      <c r="H2857" s="256" t="s">
        <v>2835</v>
      </c>
      <c r="I2857" s="256" t="s">
        <v>13576</v>
      </c>
    </row>
    <row r="2858" spans="1:9">
      <c r="A2858" s="256" t="s">
        <v>13577</v>
      </c>
      <c r="B2858" s="256" t="s">
        <v>13578</v>
      </c>
      <c r="C2858" s="256" t="s">
        <v>13579</v>
      </c>
      <c r="D2858" s="256" t="s">
        <v>13580</v>
      </c>
      <c r="E2858" s="433">
        <v>8233</v>
      </c>
      <c r="F2858" s="256" t="s">
        <v>13581</v>
      </c>
      <c r="G2858" s="256" t="s">
        <v>2724</v>
      </c>
      <c r="H2858" s="256" t="s">
        <v>2835</v>
      </c>
      <c r="I2858" s="256" t="s">
        <v>13582</v>
      </c>
    </row>
    <row r="2859" spans="1:9">
      <c r="A2859" s="256" t="s">
        <v>13583</v>
      </c>
      <c r="B2859" s="256" t="s">
        <v>13584</v>
      </c>
      <c r="C2859" s="256" t="s">
        <v>13585</v>
      </c>
      <c r="D2859" s="256" t="s">
        <v>3506</v>
      </c>
      <c r="E2859" s="433">
        <v>97101</v>
      </c>
      <c r="F2859" s="256" t="s">
        <v>13586</v>
      </c>
      <c r="G2859" s="256" t="s">
        <v>2936</v>
      </c>
      <c r="H2859" s="256" t="s">
        <v>2937</v>
      </c>
      <c r="I2859" s="256" t="s">
        <v>4973</v>
      </c>
    </row>
    <row r="2860" spans="1:9">
      <c r="A2860" s="256" t="s">
        <v>13587</v>
      </c>
      <c r="B2860" s="256" t="s">
        <v>13588</v>
      </c>
      <c r="C2860" s="256" t="s">
        <v>13589</v>
      </c>
      <c r="D2860" s="256" t="s">
        <v>2754</v>
      </c>
      <c r="E2860" s="433">
        <v>2601</v>
      </c>
      <c r="F2860" s="256" t="s">
        <v>13590</v>
      </c>
      <c r="G2860" s="256" t="s">
        <v>2761</v>
      </c>
      <c r="H2860" s="256" t="s">
        <v>2812</v>
      </c>
      <c r="I2860" s="256" t="s">
        <v>4284</v>
      </c>
    </row>
    <row r="2861" spans="1:9">
      <c r="A2861" s="256" t="s">
        <v>13587</v>
      </c>
      <c r="B2861" s="256" t="s">
        <v>13588</v>
      </c>
      <c r="C2861" s="256" t="s">
        <v>13589</v>
      </c>
      <c r="D2861" s="256" t="s">
        <v>2754</v>
      </c>
      <c r="E2861" s="433">
        <v>2601</v>
      </c>
      <c r="F2861" s="256" t="s">
        <v>13590</v>
      </c>
      <c r="G2861" s="256" t="s">
        <v>2724</v>
      </c>
      <c r="H2861" s="256" t="s">
        <v>2812</v>
      </c>
      <c r="I2861" s="256" t="s">
        <v>8391</v>
      </c>
    </row>
    <row r="2862" spans="1:9">
      <c r="A2862" s="256" t="s">
        <v>13591</v>
      </c>
      <c r="B2862" s="256" t="s">
        <v>13592</v>
      </c>
      <c r="C2862" s="256" t="s">
        <v>13593</v>
      </c>
      <c r="D2862" s="256" t="s">
        <v>97</v>
      </c>
      <c r="E2862" s="433">
        <v>4001</v>
      </c>
      <c r="F2862" s="256" t="s">
        <v>13594</v>
      </c>
      <c r="G2862" s="256" t="s">
        <v>2936</v>
      </c>
      <c r="H2862" s="256" t="s">
        <v>2937</v>
      </c>
      <c r="I2862" s="256" t="s">
        <v>13595</v>
      </c>
    </row>
    <row r="2863" spans="1:9">
      <c r="A2863" s="256" t="s">
        <v>13596</v>
      </c>
      <c r="B2863" s="256" t="s">
        <v>13597</v>
      </c>
      <c r="C2863" s="256" t="s">
        <v>13598</v>
      </c>
      <c r="D2863" s="256" t="s">
        <v>4845</v>
      </c>
      <c r="E2863" s="433">
        <v>92591</v>
      </c>
      <c r="F2863" s="256" t="s">
        <v>2329</v>
      </c>
      <c r="G2863" s="256" t="s">
        <v>2936</v>
      </c>
      <c r="H2863" s="256" t="s">
        <v>2937</v>
      </c>
      <c r="I2863" s="256" t="s">
        <v>13599</v>
      </c>
    </row>
    <row r="2864" spans="1:9">
      <c r="A2864" s="256" t="s">
        <v>13600</v>
      </c>
      <c r="B2864" s="256" t="s">
        <v>13601</v>
      </c>
      <c r="C2864" s="256" t="s">
        <v>13602</v>
      </c>
      <c r="D2864" s="256" t="s">
        <v>13603</v>
      </c>
      <c r="E2864" s="433">
        <v>6546</v>
      </c>
      <c r="F2864" s="256" t="s">
        <v>707</v>
      </c>
      <c r="G2864" s="256" t="s">
        <v>2936</v>
      </c>
      <c r="H2864" s="256" t="s">
        <v>2937</v>
      </c>
      <c r="I2864" s="256" t="s">
        <v>6219</v>
      </c>
    </row>
    <row r="2865" spans="1:9">
      <c r="A2865" s="256" t="s">
        <v>13604</v>
      </c>
      <c r="B2865" s="256" t="s">
        <v>13605</v>
      </c>
      <c r="C2865" s="256" t="s">
        <v>13606</v>
      </c>
      <c r="D2865" s="256" t="s">
        <v>101</v>
      </c>
      <c r="E2865" s="433">
        <v>97405</v>
      </c>
      <c r="F2865" s="256" t="s">
        <v>13607</v>
      </c>
      <c r="G2865" s="256" t="s">
        <v>2936</v>
      </c>
      <c r="H2865" s="256" t="s">
        <v>2937</v>
      </c>
      <c r="I2865" s="256" t="s">
        <v>13608</v>
      </c>
    </row>
    <row r="2866" spans="1:9">
      <c r="A2866" s="256" t="s">
        <v>13609</v>
      </c>
      <c r="B2866" s="256" t="s">
        <v>13610</v>
      </c>
      <c r="C2866" s="256" t="s">
        <v>13611</v>
      </c>
      <c r="D2866" s="256" t="s">
        <v>3926</v>
      </c>
      <c r="E2866" s="433">
        <v>90021</v>
      </c>
      <c r="F2866" s="256" t="s">
        <v>13612</v>
      </c>
      <c r="G2866" s="256" t="s">
        <v>2761</v>
      </c>
      <c r="H2866" s="256" t="s">
        <v>2762</v>
      </c>
      <c r="I2866" s="256" t="s">
        <v>13613</v>
      </c>
    </row>
    <row r="2867" spans="1:9">
      <c r="A2867" s="256" t="s">
        <v>13609</v>
      </c>
      <c r="B2867" s="256" t="s">
        <v>13610</v>
      </c>
      <c r="C2867" s="256" t="s">
        <v>13611</v>
      </c>
      <c r="D2867" s="256" t="s">
        <v>3926</v>
      </c>
      <c r="E2867" s="433">
        <v>90021</v>
      </c>
      <c r="F2867" s="256" t="s">
        <v>13612</v>
      </c>
      <c r="G2867" s="256" t="s">
        <v>2724</v>
      </c>
      <c r="H2867" s="256" t="s">
        <v>2762</v>
      </c>
      <c r="I2867" s="256" t="s">
        <v>13613</v>
      </c>
    </row>
    <row r="2868" spans="1:9">
      <c r="A2868" s="256" t="s">
        <v>13614</v>
      </c>
      <c r="B2868" s="256" t="s">
        <v>13610</v>
      </c>
      <c r="C2868" s="256" t="s">
        <v>13611</v>
      </c>
      <c r="D2868" s="256" t="s">
        <v>3926</v>
      </c>
      <c r="E2868" s="433">
        <v>90021</v>
      </c>
      <c r="F2868" s="256" t="s">
        <v>13612</v>
      </c>
      <c r="G2868" s="256" t="s">
        <v>2724</v>
      </c>
      <c r="H2868" s="256" t="s">
        <v>2725</v>
      </c>
      <c r="I2868" s="256" t="s">
        <v>3323</v>
      </c>
    </row>
    <row r="2869" spans="1:9">
      <c r="A2869" s="256" t="s">
        <v>13614</v>
      </c>
      <c r="B2869" s="256" t="s">
        <v>13610</v>
      </c>
      <c r="C2869" s="256" t="s">
        <v>13611</v>
      </c>
      <c r="D2869" s="256" t="s">
        <v>3926</v>
      </c>
      <c r="E2869" s="433">
        <v>90021</v>
      </c>
      <c r="F2869" s="256" t="s">
        <v>13612</v>
      </c>
      <c r="G2869" s="256" t="s">
        <v>2761</v>
      </c>
      <c r="H2869" s="256" t="s">
        <v>2725</v>
      </c>
      <c r="I2869" s="256" t="s">
        <v>10285</v>
      </c>
    </row>
    <row r="2870" spans="1:9">
      <c r="A2870" s="256" t="s">
        <v>13615</v>
      </c>
      <c r="C2870" s="256" t="s">
        <v>13616</v>
      </c>
      <c r="D2870" s="256" t="s">
        <v>13617</v>
      </c>
      <c r="E2870" s="433">
        <v>4017</v>
      </c>
      <c r="F2870" s="256" t="s">
        <v>13618</v>
      </c>
      <c r="G2870" s="256" t="s">
        <v>2732</v>
      </c>
      <c r="H2870" s="256" t="s">
        <v>2733</v>
      </c>
      <c r="I2870" s="256" t="s">
        <v>5818</v>
      </c>
    </row>
    <row r="2871" spans="1:9">
      <c r="A2871" s="256" t="s">
        <v>13619</v>
      </c>
      <c r="B2871" s="256" t="s">
        <v>13620</v>
      </c>
      <c r="C2871" s="256" t="s">
        <v>13621</v>
      </c>
      <c r="D2871" s="256" t="s">
        <v>93</v>
      </c>
      <c r="E2871" s="433">
        <v>1001</v>
      </c>
      <c r="F2871" s="256" t="s">
        <v>13622</v>
      </c>
      <c r="G2871" s="256" t="s">
        <v>2732</v>
      </c>
      <c r="H2871" s="256" t="s">
        <v>2733</v>
      </c>
      <c r="I2871" s="256" t="s">
        <v>8649</v>
      </c>
    </row>
    <row r="2872" spans="1:9">
      <c r="A2872" s="256" t="s">
        <v>13623</v>
      </c>
      <c r="B2872" s="256" t="s">
        <v>13624</v>
      </c>
      <c r="C2872" s="256" t="s">
        <v>13625</v>
      </c>
      <c r="D2872" s="256" t="s">
        <v>6903</v>
      </c>
      <c r="E2872" s="433">
        <v>8901</v>
      </c>
      <c r="F2872" s="256" t="s">
        <v>13626</v>
      </c>
      <c r="G2872" s="256" t="s">
        <v>2732</v>
      </c>
      <c r="H2872" s="256" t="s">
        <v>2733</v>
      </c>
      <c r="I2872" s="256" t="s">
        <v>10149</v>
      </c>
    </row>
    <row r="2873" spans="1:9">
      <c r="A2873" s="256" t="s">
        <v>13627</v>
      </c>
      <c r="B2873" s="256" t="s">
        <v>13628</v>
      </c>
      <c r="C2873" s="256" t="s">
        <v>13629</v>
      </c>
      <c r="D2873" s="256" t="s">
        <v>13472</v>
      </c>
      <c r="E2873" s="433">
        <v>1864</v>
      </c>
      <c r="F2873" s="256" t="s">
        <v>13630</v>
      </c>
      <c r="G2873" s="256" t="s">
        <v>2732</v>
      </c>
      <c r="H2873" s="256" t="s">
        <v>2733</v>
      </c>
      <c r="I2873" s="256" t="s">
        <v>5591</v>
      </c>
    </row>
    <row r="2874" spans="1:9">
      <c r="A2874" s="256" t="s">
        <v>13631</v>
      </c>
      <c r="B2874" s="256" t="s">
        <v>13632</v>
      </c>
      <c r="C2874" s="256" t="s">
        <v>13633</v>
      </c>
      <c r="D2874" s="256" t="s">
        <v>13634</v>
      </c>
      <c r="E2874" s="433">
        <v>92501</v>
      </c>
      <c r="F2874" s="256" t="s">
        <v>13635</v>
      </c>
      <c r="G2874" s="256" t="s">
        <v>2794</v>
      </c>
      <c r="H2874" s="256" t="s">
        <v>2762</v>
      </c>
      <c r="I2874" s="256" t="s">
        <v>13636</v>
      </c>
    </row>
    <row r="2875" spans="1:9">
      <c r="A2875" s="256" t="s">
        <v>13631</v>
      </c>
      <c r="B2875" s="256" t="s">
        <v>13632</v>
      </c>
      <c r="C2875" s="256" t="s">
        <v>13633</v>
      </c>
      <c r="D2875" s="256" t="s">
        <v>13634</v>
      </c>
      <c r="E2875" s="433">
        <v>92501</v>
      </c>
      <c r="F2875" s="256" t="s">
        <v>13635</v>
      </c>
      <c r="G2875" s="256" t="s">
        <v>2761</v>
      </c>
      <c r="H2875" s="256" t="s">
        <v>2762</v>
      </c>
      <c r="I2875" s="256" t="s">
        <v>13636</v>
      </c>
    </row>
    <row r="2876" spans="1:9">
      <c r="A2876" s="256" t="s">
        <v>13637</v>
      </c>
      <c r="C2876" s="256" t="s">
        <v>13638</v>
      </c>
      <c r="D2876" s="256" t="s">
        <v>13634</v>
      </c>
      <c r="E2876" s="433">
        <v>92501</v>
      </c>
      <c r="F2876" s="256" t="s">
        <v>2124</v>
      </c>
      <c r="G2876" s="256" t="s">
        <v>2732</v>
      </c>
      <c r="H2876" s="256" t="s">
        <v>2733</v>
      </c>
      <c r="I2876" s="256" t="s">
        <v>13639</v>
      </c>
    </row>
    <row r="2877" spans="1:9">
      <c r="A2877" s="256" t="s">
        <v>13640</v>
      </c>
      <c r="B2877" s="256" t="s">
        <v>13641</v>
      </c>
      <c r="C2877" s="256" t="s">
        <v>13642</v>
      </c>
      <c r="D2877" s="256" t="s">
        <v>8538</v>
      </c>
      <c r="E2877" s="433">
        <v>3495</v>
      </c>
      <c r="F2877" s="256" t="s">
        <v>13643</v>
      </c>
      <c r="G2877" s="256" t="s">
        <v>2761</v>
      </c>
      <c r="H2877" s="256" t="s">
        <v>2762</v>
      </c>
      <c r="I2877" s="256" t="s">
        <v>13644</v>
      </c>
    </row>
    <row r="2878" spans="1:9">
      <c r="A2878" s="256" t="s">
        <v>13645</v>
      </c>
      <c r="B2878" s="256" t="s">
        <v>13646</v>
      </c>
      <c r="C2878" s="256" t="s">
        <v>13647</v>
      </c>
      <c r="D2878" s="256" t="s">
        <v>99</v>
      </c>
      <c r="E2878" s="433">
        <v>94901</v>
      </c>
      <c r="F2878" s="256" t="s">
        <v>13648</v>
      </c>
      <c r="G2878" s="256" t="s">
        <v>2824</v>
      </c>
      <c r="H2878" s="256" t="s">
        <v>2762</v>
      </c>
      <c r="I2878" s="256" t="s">
        <v>6380</v>
      </c>
    </row>
    <row r="2879" spans="1:9">
      <c r="A2879" s="256" t="s">
        <v>13649</v>
      </c>
      <c r="B2879" s="256" t="s">
        <v>13650</v>
      </c>
      <c r="C2879" s="256" t="s">
        <v>13651</v>
      </c>
      <c r="D2879" s="256" t="s">
        <v>99</v>
      </c>
      <c r="E2879" s="433">
        <v>94901</v>
      </c>
      <c r="F2879" s="256" t="s">
        <v>13652</v>
      </c>
      <c r="G2879" s="256" t="s">
        <v>2761</v>
      </c>
      <c r="H2879" s="256" t="s">
        <v>2762</v>
      </c>
      <c r="I2879" s="256" t="s">
        <v>6857</v>
      </c>
    </row>
    <row r="2880" spans="1:9">
      <c r="A2880" s="256" t="s">
        <v>13653</v>
      </c>
      <c r="B2880" s="256" t="s">
        <v>13654</v>
      </c>
      <c r="C2880" s="256" t="s">
        <v>13655</v>
      </c>
      <c r="D2880" s="256" t="s">
        <v>13656</v>
      </c>
      <c r="E2880" s="433">
        <v>97216</v>
      </c>
      <c r="F2880" s="256" t="s">
        <v>13657</v>
      </c>
      <c r="G2880" s="256" t="s">
        <v>2732</v>
      </c>
      <c r="H2880" s="256" t="s">
        <v>2733</v>
      </c>
      <c r="I2880" s="256" t="s">
        <v>13658</v>
      </c>
    </row>
    <row r="2881" spans="1:9">
      <c r="A2881" s="256" t="s">
        <v>13659</v>
      </c>
      <c r="B2881" s="256" t="s">
        <v>13660</v>
      </c>
      <c r="C2881" s="256" t="s">
        <v>13661</v>
      </c>
      <c r="D2881" s="256" t="s">
        <v>3005</v>
      </c>
      <c r="E2881" s="433">
        <v>94001</v>
      </c>
      <c r="F2881" s="256" t="s">
        <v>13662</v>
      </c>
      <c r="G2881" s="256" t="s">
        <v>2732</v>
      </c>
      <c r="H2881" s="256" t="s">
        <v>2733</v>
      </c>
      <c r="I2881" s="256" t="s">
        <v>11911</v>
      </c>
    </row>
    <row r="2882" spans="1:9">
      <c r="A2882" s="256" t="s">
        <v>13663</v>
      </c>
      <c r="B2882" s="256" t="s">
        <v>13664</v>
      </c>
      <c r="C2882" s="256" t="s">
        <v>13665</v>
      </c>
      <c r="D2882" s="256" t="s">
        <v>97</v>
      </c>
      <c r="E2882" s="433">
        <v>4001</v>
      </c>
      <c r="F2882" s="256" t="s">
        <v>13666</v>
      </c>
      <c r="G2882" s="256" t="s">
        <v>2936</v>
      </c>
      <c r="H2882" s="256" t="s">
        <v>2937</v>
      </c>
      <c r="I2882" s="256" t="s">
        <v>3030</v>
      </c>
    </row>
    <row r="2883" spans="1:9">
      <c r="A2883" s="256" t="s">
        <v>13667</v>
      </c>
      <c r="B2883" s="256" t="s">
        <v>13668</v>
      </c>
      <c r="C2883" s="256" t="s">
        <v>13669</v>
      </c>
      <c r="D2883" s="256" t="s">
        <v>6903</v>
      </c>
      <c r="E2883" s="433">
        <v>8901</v>
      </c>
      <c r="F2883" s="256" t="s">
        <v>13670</v>
      </c>
      <c r="G2883" s="256" t="s">
        <v>2732</v>
      </c>
      <c r="H2883" s="256" t="s">
        <v>2733</v>
      </c>
      <c r="I2883" s="256" t="s">
        <v>11129</v>
      </c>
    </row>
    <row r="2884" spans="1:9">
      <c r="A2884" s="256" t="s">
        <v>13671</v>
      </c>
      <c r="B2884" s="256" t="s">
        <v>13672</v>
      </c>
      <c r="C2884" s="256" t="s">
        <v>13673</v>
      </c>
      <c r="D2884" s="256" t="s">
        <v>3370</v>
      </c>
      <c r="E2884" s="433">
        <v>93037</v>
      </c>
      <c r="F2884" s="256" t="s">
        <v>13674</v>
      </c>
      <c r="G2884" s="256" t="s">
        <v>2936</v>
      </c>
      <c r="H2884" s="256" t="s">
        <v>2937</v>
      </c>
      <c r="I2884" s="256" t="s">
        <v>13675</v>
      </c>
    </row>
    <row r="2885" spans="1:9">
      <c r="A2885" s="256" t="s">
        <v>13676</v>
      </c>
      <c r="B2885" s="256" t="s">
        <v>13677</v>
      </c>
      <c r="C2885" s="256" t="s">
        <v>13678</v>
      </c>
      <c r="D2885" s="256" t="s">
        <v>13432</v>
      </c>
      <c r="E2885" s="433">
        <v>90605</v>
      </c>
      <c r="F2885" s="256" t="s">
        <v>13679</v>
      </c>
      <c r="G2885" s="256" t="s">
        <v>2936</v>
      </c>
      <c r="H2885" s="256" t="s">
        <v>2937</v>
      </c>
      <c r="I2885" s="256" t="s">
        <v>13680</v>
      </c>
    </row>
    <row r="2886" spans="1:9">
      <c r="A2886" s="256" t="s">
        <v>13681</v>
      </c>
      <c r="B2886" s="256" t="s">
        <v>13682</v>
      </c>
      <c r="C2886" s="256" t="s">
        <v>13683</v>
      </c>
      <c r="D2886" s="256" t="s">
        <v>13684</v>
      </c>
      <c r="E2886" s="433">
        <v>6745</v>
      </c>
      <c r="F2886" s="256" t="s">
        <v>13685</v>
      </c>
      <c r="G2886" s="256" t="s">
        <v>2936</v>
      </c>
      <c r="H2886" s="256" t="s">
        <v>2937</v>
      </c>
      <c r="I2886" s="256" t="s">
        <v>4037</v>
      </c>
    </row>
    <row r="2887" spans="1:9">
      <c r="A2887" s="256" t="s">
        <v>13686</v>
      </c>
      <c r="B2887" s="256" t="s">
        <v>13687</v>
      </c>
      <c r="C2887" s="256" t="s">
        <v>13688</v>
      </c>
      <c r="D2887" s="256" t="s">
        <v>3506</v>
      </c>
      <c r="E2887" s="433">
        <v>97101</v>
      </c>
      <c r="F2887" s="256" t="s">
        <v>13689</v>
      </c>
      <c r="G2887" s="256" t="s">
        <v>2761</v>
      </c>
      <c r="H2887" s="256" t="s">
        <v>2725</v>
      </c>
      <c r="I2887" s="256" t="s">
        <v>3001</v>
      </c>
    </row>
    <row r="2888" spans="1:9">
      <c r="A2888" s="256" t="s">
        <v>13690</v>
      </c>
      <c r="B2888" s="256" t="s">
        <v>13691</v>
      </c>
      <c r="C2888" s="256" t="s">
        <v>13692</v>
      </c>
      <c r="D2888" s="256" t="s">
        <v>3400</v>
      </c>
      <c r="E2888" s="433">
        <v>1701</v>
      </c>
      <c r="F2888" s="256" t="s">
        <v>13693</v>
      </c>
      <c r="G2888" s="256" t="s">
        <v>2724</v>
      </c>
      <c r="H2888" s="256" t="s">
        <v>2835</v>
      </c>
      <c r="I2888" s="256" t="s">
        <v>4279</v>
      </c>
    </row>
    <row r="2889" spans="1:9">
      <c r="A2889" s="256" t="s">
        <v>13694</v>
      </c>
      <c r="B2889" s="256" t="s">
        <v>13695</v>
      </c>
      <c r="C2889" s="256" t="s">
        <v>13696</v>
      </c>
      <c r="D2889" s="256" t="s">
        <v>13697</v>
      </c>
      <c r="E2889" s="433">
        <v>1815</v>
      </c>
      <c r="F2889" s="256" t="s">
        <v>13698</v>
      </c>
      <c r="G2889" s="256" t="s">
        <v>2936</v>
      </c>
      <c r="H2889" s="256" t="s">
        <v>2937</v>
      </c>
      <c r="I2889" s="256" t="s">
        <v>11531</v>
      </c>
    </row>
    <row r="2890" spans="1:9">
      <c r="A2890" s="256" t="s">
        <v>13699</v>
      </c>
      <c r="B2890" s="256" t="s">
        <v>13700</v>
      </c>
      <c r="C2890" s="256" t="s">
        <v>13701</v>
      </c>
      <c r="D2890" s="256" t="s">
        <v>4742</v>
      </c>
      <c r="E2890" s="433">
        <v>90701</v>
      </c>
      <c r="F2890" s="256" t="s">
        <v>13702</v>
      </c>
      <c r="G2890" s="256" t="s">
        <v>2732</v>
      </c>
      <c r="H2890" s="256" t="s">
        <v>2733</v>
      </c>
      <c r="I2890" s="256" t="s">
        <v>7032</v>
      </c>
    </row>
    <row r="2891" spans="1:9">
      <c r="A2891" s="256" t="s">
        <v>13703</v>
      </c>
      <c r="B2891" s="256" t="s">
        <v>13704</v>
      </c>
      <c r="C2891" s="256" t="s">
        <v>13705</v>
      </c>
      <c r="D2891" s="256" t="s">
        <v>13706</v>
      </c>
      <c r="E2891" s="433">
        <v>7232</v>
      </c>
      <c r="F2891" s="256" t="s">
        <v>1003</v>
      </c>
      <c r="G2891" s="256" t="s">
        <v>2732</v>
      </c>
      <c r="H2891" s="256" t="s">
        <v>2733</v>
      </c>
      <c r="I2891" s="256" t="s">
        <v>13707</v>
      </c>
    </row>
    <row r="2892" spans="1:9">
      <c r="A2892" s="256" t="s">
        <v>13708</v>
      </c>
      <c r="B2892" s="256" t="s">
        <v>13709</v>
      </c>
      <c r="C2892" s="256" t="s">
        <v>13710</v>
      </c>
      <c r="D2892" s="256" t="s">
        <v>93</v>
      </c>
      <c r="E2892" s="433">
        <v>1001</v>
      </c>
      <c r="F2892" s="256" t="s">
        <v>13711</v>
      </c>
      <c r="G2892" s="256" t="s">
        <v>2761</v>
      </c>
      <c r="H2892" s="256" t="s">
        <v>2762</v>
      </c>
      <c r="I2892" s="256" t="s">
        <v>13712</v>
      </c>
    </row>
    <row r="2893" spans="1:9">
      <c r="A2893" s="256" t="s">
        <v>13713</v>
      </c>
      <c r="B2893" s="256" t="s">
        <v>13714</v>
      </c>
      <c r="C2893" s="256" t="s">
        <v>13715</v>
      </c>
      <c r="D2893" s="256" t="s">
        <v>13716</v>
      </c>
      <c r="E2893" s="433">
        <v>2311</v>
      </c>
      <c r="F2893" s="256" t="s">
        <v>13717</v>
      </c>
      <c r="G2893" s="256" t="s">
        <v>2732</v>
      </c>
      <c r="H2893" s="256" t="s">
        <v>2733</v>
      </c>
      <c r="I2893" s="256" t="s">
        <v>13718</v>
      </c>
    </row>
    <row r="2894" spans="1:9">
      <c r="A2894" s="256" t="s">
        <v>13719</v>
      </c>
      <c r="B2894" s="256" t="s">
        <v>13720</v>
      </c>
      <c r="C2894" s="256" t="s">
        <v>13721</v>
      </c>
      <c r="D2894" s="256" t="s">
        <v>2982</v>
      </c>
      <c r="E2894" s="433">
        <v>81102</v>
      </c>
      <c r="F2894" s="256" t="s">
        <v>13722</v>
      </c>
      <c r="G2894" s="256" t="s">
        <v>2761</v>
      </c>
      <c r="H2894" s="256" t="s">
        <v>2762</v>
      </c>
      <c r="I2894" s="256" t="s">
        <v>13723</v>
      </c>
    </row>
    <row r="2895" spans="1:9">
      <c r="A2895" s="256" t="s">
        <v>13724</v>
      </c>
      <c r="B2895" s="256" t="s">
        <v>13725</v>
      </c>
      <c r="C2895" s="256" t="s">
        <v>13726</v>
      </c>
      <c r="D2895" s="256" t="s">
        <v>91</v>
      </c>
      <c r="E2895" s="433">
        <v>81103</v>
      </c>
      <c r="F2895" s="256" t="s">
        <v>2749</v>
      </c>
      <c r="G2895" s="256" t="s">
        <v>2732</v>
      </c>
      <c r="H2895" s="256" t="s">
        <v>2733</v>
      </c>
      <c r="I2895" s="256" t="s">
        <v>2750</v>
      </c>
    </row>
    <row r="2896" spans="1:9">
      <c r="A2896" s="256" t="s">
        <v>13727</v>
      </c>
      <c r="B2896" s="256" t="s">
        <v>13728</v>
      </c>
      <c r="C2896" s="256" t="s">
        <v>13729</v>
      </c>
      <c r="D2896" s="256" t="s">
        <v>2730</v>
      </c>
      <c r="E2896" s="433">
        <v>82105</v>
      </c>
      <c r="F2896" s="256" t="s">
        <v>13730</v>
      </c>
      <c r="G2896" s="256" t="s">
        <v>2936</v>
      </c>
      <c r="H2896" s="256" t="s">
        <v>2937</v>
      </c>
      <c r="I2896" s="256" t="s">
        <v>13731</v>
      </c>
    </row>
    <row r="2897" spans="1:9">
      <c r="A2897" s="256" t="s">
        <v>13732</v>
      </c>
      <c r="B2897" s="256" t="s">
        <v>13733</v>
      </c>
      <c r="C2897" s="256" t="s">
        <v>13734</v>
      </c>
      <c r="D2897" s="256" t="s">
        <v>571</v>
      </c>
      <c r="E2897" s="433">
        <v>90501</v>
      </c>
      <c r="F2897" s="256" t="s">
        <v>7983</v>
      </c>
      <c r="G2897" s="256" t="s">
        <v>2732</v>
      </c>
      <c r="H2897" s="256" t="s">
        <v>2733</v>
      </c>
      <c r="I2897" s="256" t="s">
        <v>5770</v>
      </c>
    </row>
    <row r="2898" spans="1:9">
      <c r="A2898" s="256" t="s">
        <v>13735</v>
      </c>
      <c r="B2898" s="256" t="s">
        <v>13736</v>
      </c>
      <c r="C2898" s="256" t="s">
        <v>13737</v>
      </c>
      <c r="D2898" s="256" t="s">
        <v>13738</v>
      </c>
      <c r="E2898" s="433">
        <v>91324</v>
      </c>
      <c r="F2898" s="256" t="s">
        <v>13739</v>
      </c>
      <c r="G2898" s="256" t="s">
        <v>2732</v>
      </c>
      <c r="H2898" s="256" t="s">
        <v>2733</v>
      </c>
      <c r="I2898" s="256" t="s">
        <v>13740</v>
      </c>
    </row>
    <row r="2899" spans="1:9">
      <c r="A2899" s="256" t="s">
        <v>13741</v>
      </c>
      <c r="B2899" s="256" t="s">
        <v>13742</v>
      </c>
      <c r="C2899" s="256" t="s">
        <v>13743</v>
      </c>
      <c r="D2899" s="256" t="s">
        <v>2982</v>
      </c>
      <c r="E2899" s="433">
        <v>81103</v>
      </c>
      <c r="F2899" s="256" t="s">
        <v>13744</v>
      </c>
      <c r="G2899" s="256" t="s">
        <v>2761</v>
      </c>
      <c r="H2899" s="256" t="s">
        <v>2762</v>
      </c>
      <c r="I2899" s="256" t="s">
        <v>3824</v>
      </c>
    </row>
    <row r="2900" spans="1:9">
      <c r="A2900" s="256" t="s">
        <v>13745</v>
      </c>
      <c r="B2900" s="256" t="s">
        <v>13746</v>
      </c>
      <c r="C2900" s="256" t="s">
        <v>13747</v>
      </c>
      <c r="D2900" s="256" t="s">
        <v>2982</v>
      </c>
      <c r="E2900" s="433">
        <v>81102</v>
      </c>
      <c r="F2900" s="256" t="s">
        <v>5889</v>
      </c>
      <c r="G2900" s="256" t="s">
        <v>2732</v>
      </c>
      <c r="H2900" s="256" t="s">
        <v>2733</v>
      </c>
      <c r="I2900" s="256" t="s">
        <v>3726</v>
      </c>
    </row>
    <row r="2901" spans="1:9">
      <c r="A2901" s="256" t="s">
        <v>13748</v>
      </c>
      <c r="B2901" s="256" t="s">
        <v>13749</v>
      </c>
      <c r="C2901" s="256" t="s">
        <v>13750</v>
      </c>
      <c r="D2901" s="256" t="s">
        <v>4136</v>
      </c>
      <c r="E2901" s="433">
        <v>97701</v>
      </c>
      <c r="F2901" s="256" t="s">
        <v>13751</v>
      </c>
      <c r="G2901" s="256" t="s">
        <v>2724</v>
      </c>
      <c r="H2901" s="256" t="s">
        <v>2762</v>
      </c>
      <c r="I2901" s="256" t="s">
        <v>13752</v>
      </c>
    </row>
    <row r="2902" spans="1:9">
      <c r="A2902" s="256" t="s">
        <v>13753</v>
      </c>
      <c r="B2902" s="256" t="s">
        <v>13754</v>
      </c>
      <c r="C2902" s="256" t="s">
        <v>13755</v>
      </c>
      <c r="D2902" s="256" t="s">
        <v>13756</v>
      </c>
      <c r="E2902" s="433">
        <v>90880</v>
      </c>
      <c r="F2902" s="256" t="s">
        <v>13757</v>
      </c>
      <c r="G2902" s="256" t="s">
        <v>2724</v>
      </c>
      <c r="H2902" s="256" t="s">
        <v>2835</v>
      </c>
      <c r="I2902" s="256" t="s">
        <v>13560</v>
      </c>
    </row>
    <row r="2903" spans="1:9">
      <c r="A2903" s="256" t="s">
        <v>13758</v>
      </c>
      <c r="B2903" s="256" t="s">
        <v>13759</v>
      </c>
      <c r="C2903" s="256" t="s">
        <v>13760</v>
      </c>
      <c r="D2903" s="256" t="s">
        <v>13761</v>
      </c>
      <c r="E2903" s="433">
        <v>93522</v>
      </c>
      <c r="F2903" s="256" t="s">
        <v>13762</v>
      </c>
      <c r="G2903" s="256" t="s">
        <v>2780</v>
      </c>
      <c r="H2903" s="256" t="s">
        <v>2847</v>
      </c>
      <c r="I2903" s="256" t="s">
        <v>9462</v>
      </c>
    </row>
    <row r="2904" spans="1:9">
      <c r="A2904" s="256" t="s">
        <v>13763</v>
      </c>
      <c r="B2904" s="256" t="s">
        <v>13764</v>
      </c>
      <c r="C2904" s="256" t="s">
        <v>13765</v>
      </c>
      <c r="D2904" s="256" t="s">
        <v>2730</v>
      </c>
      <c r="E2904" s="433">
        <v>82104</v>
      </c>
      <c r="F2904" s="256" t="s">
        <v>13766</v>
      </c>
      <c r="G2904" s="256" t="s">
        <v>2761</v>
      </c>
      <c r="H2904" s="256" t="s">
        <v>2762</v>
      </c>
      <c r="I2904" s="256" t="s">
        <v>13767</v>
      </c>
    </row>
    <row r="2905" spans="1:9">
      <c r="A2905" s="256" t="s">
        <v>13768</v>
      </c>
      <c r="B2905" s="256" t="s">
        <v>13769</v>
      </c>
      <c r="C2905" s="256" t="s">
        <v>13770</v>
      </c>
      <c r="D2905" s="256" t="s">
        <v>13771</v>
      </c>
      <c r="E2905" s="433">
        <v>95144</v>
      </c>
      <c r="F2905" s="256" t="s">
        <v>13772</v>
      </c>
      <c r="G2905" s="256" t="s">
        <v>2824</v>
      </c>
      <c r="H2905" s="256" t="s">
        <v>2762</v>
      </c>
      <c r="I2905" s="256" t="s">
        <v>9860</v>
      </c>
    </row>
    <row r="2906" spans="1:9">
      <c r="A2906" s="256" t="s">
        <v>13773</v>
      </c>
      <c r="B2906" s="256" t="s">
        <v>13774</v>
      </c>
      <c r="C2906" s="256" t="s">
        <v>13775</v>
      </c>
      <c r="D2906" s="256" t="s">
        <v>8493</v>
      </c>
      <c r="E2906" s="433">
        <v>2061</v>
      </c>
      <c r="F2906" s="256" t="s">
        <v>13776</v>
      </c>
      <c r="G2906" s="256" t="s">
        <v>2724</v>
      </c>
      <c r="H2906" s="256" t="s">
        <v>2835</v>
      </c>
      <c r="I2906" s="256" t="s">
        <v>13777</v>
      </c>
    </row>
    <row r="2907" spans="1:9">
      <c r="A2907" s="256" t="s">
        <v>13778</v>
      </c>
      <c r="B2907" s="256" t="s">
        <v>13774</v>
      </c>
      <c r="C2907" s="256" t="s">
        <v>13775</v>
      </c>
      <c r="D2907" s="256" t="s">
        <v>8493</v>
      </c>
      <c r="E2907" s="433">
        <v>2061</v>
      </c>
      <c r="F2907" s="256" t="s">
        <v>13776</v>
      </c>
      <c r="G2907" s="256" t="s">
        <v>2724</v>
      </c>
      <c r="H2907" s="256" t="s">
        <v>2812</v>
      </c>
      <c r="I2907" s="256" t="s">
        <v>13779</v>
      </c>
    </row>
    <row r="2908" spans="1:9">
      <c r="A2908" s="256" t="s">
        <v>13780</v>
      </c>
      <c r="B2908" s="256" t="s">
        <v>13781</v>
      </c>
      <c r="C2908" s="256" t="s">
        <v>13782</v>
      </c>
      <c r="D2908" s="256" t="s">
        <v>11791</v>
      </c>
      <c r="E2908" s="433">
        <v>91642</v>
      </c>
      <c r="F2908" s="256" t="s">
        <v>13783</v>
      </c>
      <c r="G2908" s="256" t="s">
        <v>2732</v>
      </c>
      <c r="H2908" s="256" t="s">
        <v>2733</v>
      </c>
      <c r="I2908" s="256" t="s">
        <v>6213</v>
      </c>
    </row>
    <row r="2909" spans="1:9">
      <c r="A2909" s="256" t="s">
        <v>13784</v>
      </c>
      <c r="B2909" s="256" t="s">
        <v>13785</v>
      </c>
      <c r="C2909" s="256" t="s">
        <v>13786</v>
      </c>
      <c r="D2909" s="256" t="s">
        <v>2754</v>
      </c>
      <c r="E2909" s="433">
        <v>2601</v>
      </c>
      <c r="F2909" s="256" t="s">
        <v>13787</v>
      </c>
      <c r="G2909" s="256" t="s">
        <v>2936</v>
      </c>
      <c r="H2909" s="256" t="s">
        <v>2937</v>
      </c>
      <c r="I2909" s="256" t="s">
        <v>13788</v>
      </c>
    </row>
    <row r="2910" spans="1:9">
      <c r="A2910" s="256" t="s">
        <v>13789</v>
      </c>
      <c r="B2910" s="256" t="s">
        <v>13790</v>
      </c>
      <c r="C2910" s="256" t="s">
        <v>13791</v>
      </c>
      <c r="D2910" s="256" t="s">
        <v>269</v>
      </c>
      <c r="E2910" s="433">
        <v>8501</v>
      </c>
      <c r="F2910" s="256" t="s">
        <v>13792</v>
      </c>
      <c r="G2910" s="256" t="s">
        <v>2732</v>
      </c>
      <c r="H2910" s="256" t="s">
        <v>2733</v>
      </c>
      <c r="I2910" s="256" t="s">
        <v>6431</v>
      </c>
    </row>
    <row r="2911" spans="1:9">
      <c r="A2911" s="256" t="s">
        <v>13793</v>
      </c>
      <c r="B2911" s="256" t="s">
        <v>13794</v>
      </c>
      <c r="C2911" s="256" t="s">
        <v>13795</v>
      </c>
      <c r="D2911" s="256" t="s">
        <v>13796</v>
      </c>
      <c r="E2911" s="433">
        <v>2957</v>
      </c>
      <c r="F2911" s="256" t="s">
        <v>13797</v>
      </c>
      <c r="G2911" s="256" t="s">
        <v>2732</v>
      </c>
      <c r="H2911" s="256" t="s">
        <v>2733</v>
      </c>
      <c r="I2911" s="256" t="s">
        <v>3388</v>
      </c>
    </row>
    <row r="2912" spans="1:9">
      <c r="A2912" s="256" t="s">
        <v>13798</v>
      </c>
      <c r="B2912" s="256" t="s">
        <v>13799</v>
      </c>
      <c r="C2912" s="256" t="s">
        <v>13800</v>
      </c>
      <c r="D2912" s="256" t="s">
        <v>2982</v>
      </c>
      <c r="E2912" s="433">
        <v>81103</v>
      </c>
      <c r="F2912" s="256" t="s">
        <v>13801</v>
      </c>
      <c r="G2912" s="256" t="s">
        <v>2761</v>
      </c>
      <c r="H2912" s="256" t="s">
        <v>2762</v>
      </c>
      <c r="I2912" s="256" t="s">
        <v>12109</v>
      </c>
    </row>
    <row r="2913" spans="1:9">
      <c r="A2913" s="256" t="s">
        <v>13802</v>
      </c>
      <c r="B2913" s="256" t="s">
        <v>13803</v>
      </c>
      <c r="C2913" s="256" t="s">
        <v>13804</v>
      </c>
      <c r="D2913" s="256" t="s">
        <v>8644</v>
      </c>
      <c r="E2913" s="433">
        <v>2947</v>
      </c>
      <c r="F2913" s="256" t="s">
        <v>13805</v>
      </c>
      <c r="G2913" s="256" t="s">
        <v>2936</v>
      </c>
      <c r="H2913" s="256" t="s">
        <v>2937</v>
      </c>
      <c r="I2913" s="256" t="s">
        <v>13806</v>
      </c>
    </row>
    <row r="2914" spans="1:9">
      <c r="A2914" s="256" t="s">
        <v>13807</v>
      </c>
      <c r="B2914" s="256" t="s">
        <v>13808</v>
      </c>
      <c r="C2914" s="256" t="s">
        <v>13809</v>
      </c>
      <c r="D2914" s="256" t="s">
        <v>91</v>
      </c>
      <c r="E2914" s="433">
        <v>82105</v>
      </c>
      <c r="F2914" s="256" t="s">
        <v>13730</v>
      </c>
      <c r="G2914" s="256" t="s">
        <v>2732</v>
      </c>
      <c r="H2914" s="256" t="s">
        <v>2733</v>
      </c>
      <c r="I2914" s="256" t="s">
        <v>13810</v>
      </c>
    </row>
    <row r="2915" spans="1:9">
      <c r="A2915" s="256" t="s">
        <v>13811</v>
      </c>
      <c r="B2915" s="256" t="s">
        <v>13812</v>
      </c>
      <c r="C2915" s="256" t="s">
        <v>13813</v>
      </c>
      <c r="D2915" s="256" t="s">
        <v>2730</v>
      </c>
      <c r="E2915" s="433">
        <v>82109</v>
      </c>
      <c r="F2915" s="256" t="s">
        <v>6914</v>
      </c>
      <c r="G2915" s="256" t="s">
        <v>2794</v>
      </c>
      <c r="H2915" s="256" t="s">
        <v>2725</v>
      </c>
      <c r="I2915" s="256" t="s">
        <v>3862</v>
      </c>
    </row>
    <row r="2916" spans="1:9">
      <c r="A2916" s="256" t="s">
        <v>13814</v>
      </c>
      <c r="B2916" s="256" t="s">
        <v>13812</v>
      </c>
      <c r="C2916" s="256" t="s">
        <v>13813</v>
      </c>
      <c r="D2916" s="256" t="s">
        <v>2730</v>
      </c>
      <c r="E2916" s="433">
        <v>82109</v>
      </c>
      <c r="F2916" s="256" t="s">
        <v>6914</v>
      </c>
      <c r="G2916" s="256" t="s">
        <v>2794</v>
      </c>
      <c r="H2916" s="256" t="s">
        <v>2762</v>
      </c>
      <c r="I2916" s="256" t="s">
        <v>9143</v>
      </c>
    </row>
    <row r="2917" spans="1:9">
      <c r="A2917" s="256" t="s">
        <v>13815</v>
      </c>
      <c r="B2917" s="256" t="s">
        <v>13812</v>
      </c>
      <c r="C2917" s="256" t="s">
        <v>13813</v>
      </c>
      <c r="D2917" s="256" t="s">
        <v>2730</v>
      </c>
      <c r="E2917" s="433">
        <v>82109</v>
      </c>
      <c r="F2917" s="256" t="s">
        <v>6914</v>
      </c>
      <c r="G2917" s="256" t="s">
        <v>2761</v>
      </c>
      <c r="H2917" s="256" t="s">
        <v>2812</v>
      </c>
      <c r="I2917" s="256" t="s">
        <v>8269</v>
      </c>
    </row>
    <row r="2918" spans="1:9">
      <c r="A2918" s="256" t="s">
        <v>13811</v>
      </c>
      <c r="B2918" s="256" t="s">
        <v>13812</v>
      </c>
      <c r="C2918" s="256" t="s">
        <v>13813</v>
      </c>
      <c r="D2918" s="256" t="s">
        <v>2730</v>
      </c>
      <c r="E2918" s="433">
        <v>82109</v>
      </c>
      <c r="F2918" s="256" t="s">
        <v>6914</v>
      </c>
      <c r="G2918" s="256" t="s">
        <v>2724</v>
      </c>
      <c r="H2918" s="256" t="s">
        <v>2725</v>
      </c>
      <c r="I2918" s="256" t="s">
        <v>5538</v>
      </c>
    </row>
    <row r="2919" spans="1:9">
      <c r="A2919" s="256" t="s">
        <v>13811</v>
      </c>
      <c r="B2919" s="256" t="s">
        <v>13812</v>
      </c>
      <c r="C2919" s="256" t="s">
        <v>13813</v>
      </c>
      <c r="D2919" s="256" t="s">
        <v>2730</v>
      </c>
      <c r="E2919" s="433">
        <v>82109</v>
      </c>
      <c r="F2919" s="256" t="s">
        <v>6914</v>
      </c>
      <c r="G2919" s="256" t="s">
        <v>2761</v>
      </c>
      <c r="H2919" s="256" t="s">
        <v>2725</v>
      </c>
      <c r="I2919" s="256" t="s">
        <v>6595</v>
      </c>
    </row>
    <row r="2920" spans="1:9">
      <c r="A2920" s="256" t="s">
        <v>13815</v>
      </c>
      <c r="B2920" s="256" t="s">
        <v>13812</v>
      </c>
      <c r="C2920" s="256" t="s">
        <v>13813</v>
      </c>
      <c r="D2920" s="256" t="s">
        <v>2730</v>
      </c>
      <c r="E2920" s="433">
        <v>82109</v>
      </c>
      <c r="F2920" s="256" t="s">
        <v>6914</v>
      </c>
      <c r="G2920" s="256" t="s">
        <v>2724</v>
      </c>
      <c r="H2920" s="256" t="s">
        <v>2812</v>
      </c>
      <c r="I2920" s="256" t="s">
        <v>8269</v>
      </c>
    </row>
    <row r="2921" spans="1:9">
      <c r="A2921" s="256" t="s">
        <v>13816</v>
      </c>
      <c r="B2921" s="256" t="s">
        <v>13812</v>
      </c>
      <c r="C2921" s="256" t="s">
        <v>13813</v>
      </c>
      <c r="D2921" s="256" t="s">
        <v>2730</v>
      </c>
      <c r="E2921" s="433">
        <v>82109</v>
      </c>
      <c r="F2921" s="256" t="s">
        <v>6914</v>
      </c>
      <c r="G2921" s="256" t="s">
        <v>2794</v>
      </c>
      <c r="H2921" s="256" t="s">
        <v>2994</v>
      </c>
      <c r="I2921" s="256" t="s">
        <v>3862</v>
      </c>
    </row>
    <row r="2922" spans="1:9">
      <c r="A2922" s="256" t="s">
        <v>13816</v>
      </c>
      <c r="B2922" s="256" t="s">
        <v>13812</v>
      </c>
      <c r="C2922" s="256" t="s">
        <v>13813</v>
      </c>
      <c r="D2922" s="256" t="s">
        <v>2730</v>
      </c>
      <c r="E2922" s="433">
        <v>82109</v>
      </c>
      <c r="F2922" s="256" t="s">
        <v>6914</v>
      </c>
      <c r="G2922" s="256" t="s">
        <v>2761</v>
      </c>
      <c r="H2922" s="256" t="s">
        <v>2994</v>
      </c>
      <c r="I2922" s="256" t="s">
        <v>6595</v>
      </c>
    </row>
    <row r="2923" spans="1:9">
      <c r="A2923" s="256" t="s">
        <v>13816</v>
      </c>
      <c r="B2923" s="256" t="s">
        <v>13812</v>
      </c>
      <c r="C2923" s="256" t="s">
        <v>13813</v>
      </c>
      <c r="D2923" s="256" t="s">
        <v>2730</v>
      </c>
      <c r="E2923" s="433">
        <v>82109</v>
      </c>
      <c r="F2923" s="256" t="s">
        <v>6914</v>
      </c>
      <c r="G2923" s="256" t="s">
        <v>2724</v>
      </c>
      <c r="H2923" s="256" t="s">
        <v>2994</v>
      </c>
      <c r="I2923" s="256" t="s">
        <v>3862</v>
      </c>
    </row>
    <row r="2924" spans="1:9">
      <c r="A2924" s="256" t="s">
        <v>13817</v>
      </c>
      <c r="B2924" s="256" t="s">
        <v>13818</v>
      </c>
      <c r="C2924" s="256" t="s">
        <v>13819</v>
      </c>
      <c r="D2924" s="256" t="s">
        <v>13820</v>
      </c>
      <c r="E2924" s="433">
        <v>82108</v>
      </c>
      <c r="F2924" s="256" t="s">
        <v>9759</v>
      </c>
      <c r="G2924" s="256" t="s">
        <v>2936</v>
      </c>
      <c r="H2924" s="256" t="s">
        <v>2937</v>
      </c>
      <c r="I2924" s="256" t="s">
        <v>4976</v>
      </c>
    </row>
    <row r="2925" spans="1:9">
      <c r="A2925" s="256" t="s">
        <v>13821</v>
      </c>
      <c r="B2925" s="256" t="s">
        <v>13822</v>
      </c>
      <c r="C2925" s="256" t="s">
        <v>13823</v>
      </c>
      <c r="D2925" s="256" t="s">
        <v>13824</v>
      </c>
      <c r="E2925" s="433">
        <v>90877</v>
      </c>
      <c r="F2925" s="256" t="s">
        <v>13825</v>
      </c>
      <c r="G2925" s="256" t="s">
        <v>2724</v>
      </c>
      <c r="H2925" s="256" t="s">
        <v>2835</v>
      </c>
      <c r="I2925" s="256" t="s">
        <v>5678</v>
      </c>
    </row>
    <row r="2926" spans="1:9">
      <c r="A2926" s="256" t="s">
        <v>13826</v>
      </c>
      <c r="B2926" s="256" t="s">
        <v>13827</v>
      </c>
      <c r="C2926" s="256" t="s">
        <v>13828</v>
      </c>
      <c r="D2926" s="256" t="s">
        <v>13829</v>
      </c>
      <c r="E2926" s="433">
        <v>98552</v>
      </c>
      <c r="F2926" s="256" t="s">
        <v>13830</v>
      </c>
      <c r="G2926" s="256" t="s">
        <v>2724</v>
      </c>
      <c r="H2926" s="256" t="s">
        <v>2835</v>
      </c>
      <c r="I2926" s="256" t="s">
        <v>13831</v>
      </c>
    </row>
    <row r="2927" spans="1:9">
      <c r="A2927" s="256" t="s">
        <v>13832</v>
      </c>
      <c r="B2927" s="256" t="s">
        <v>13833</v>
      </c>
      <c r="C2927" s="256" t="s">
        <v>13834</v>
      </c>
      <c r="D2927" s="256" t="s">
        <v>13835</v>
      </c>
      <c r="E2927" s="433">
        <v>98052</v>
      </c>
      <c r="F2927" s="256" t="s">
        <v>13835</v>
      </c>
      <c r="G2927" s="256" t="s">
        <v>2724</v>
      </c>
      <c r="H2927" s="256" t="s">
        <v>2835</v>
      </c>
      <c r="I2927" s="256" t="s">
        <v>13836</v>
      </c>
    </row>
    <row r="2928" spans="1:9">
      <c r="A2928" s="256" t="s">
        <v>13837</v>
      </c>
      <c r="B2928" s="256" t="s">
        <v>13838</v>
      </c>
      <c r="C2928" s="256" t="s">
        <v>13839</v>
      </c>
      <c r="D2928" s="256" t="s">
        <v>13840</v>
      </c>
      <c r="E2928" s="433">
        <v>91336</v>
      </c>
      <c r="F2928" s="256" t="s">
        <v>13841</v>
      </c>
      <c r="G2928" s="256" t="s">
        <v>2724</v>
      </c>
      <c r="H2928" s="256" t="s">
        <v>2835</v>
      </c>
      <c r="I2928" s="256" t="s">
        <v>13842</v>
      </c>
    </row>
    <row r="2929" spans="1:9">
      <c r="A2929" s="256" t="s">
        <v>13843</v>
      </c>
      <c r="B2929" s="256" t="s">
        <v>13844</v>
      </c>
      <c r="C2929" s="256" t="s">
        <v>13845</v>
      </c>
      <c r="D2929" s="256" t="s">
        <v>3907</v>
      </c>
      <c r="E2929" s="433">
        <v>96801</v>
      </c>
      <c r="F2929" s="256" t="s">
        <v>13846</v>
      </c>
      <c r="G2929" s="256" t="s">
        <v>2724</v>
      </c>
      <c r="H2929" s="256" t="s">
        <v>2835</v>
      </c>
      <c r="I2929" s="256" t="s">
        <v>13847</v>
      </c>
    </row>
    <row r="2930" spans="1:9">
      <c r="A2930" s="256" t="s">
        <v>13848</v>
      </c>
      <c r="B2930" s="256" t="s">
        <v>13849</v>
      </c>
      <c r="C2930" s="256" t="s">
        <v>13850</v>
      </c>
      <c r="D2930" s="256" t="s">
        <v>3005</v>
      </c>
      <c r="E2930" s="433">
        <v>94001</v>
      </c>
      <c r="F2930" s="256" t="s">
        <v>13851</v>
      </c>
      <c r="G2930" s="256" t="s">
        <v>2724</v>
      </c>
      <c r="H2930" s="256" t="s">
        <v>2835</v>
      </c>
      <c r="I2930" s="256" t="s">
        <v>5391</v>
      </c>
    </row>
    <row r="2931" spans="1:9">
      <c r="A2931" s="256" t="s">
        <v>13852</v>
      </c>
      <c r="B2931" s="256" t="s">
        <v>13853</v>
      </c>
      <c r="C2931" s="256" t="s">
        <v>13854</v>
      </c>
      <c r="D2931" s="256" t="s">
        <v>3046</v>
      </c>
      <c r="E2931" s="433">
        <v>95301</v>
      </c>
      <c r="F2931" s="256" t="s">
        <v>13855</v>
      </c>
      <c r="G2931" s="256" t="s">
        <v>2724</v>
      </c>
      <c r="H2931" s="256" t="s">
        <v>2835</v>
      </c>
      <c r="I2931" s="256" t="s">
        <v>11002</v>
      </c>
    </row>
    <row r="2932" spans="1:9">
      <c r="A2932" s="256" t="s">
        <v>13856</v>
      </c>
      <c r="B2932" s="256" t="s">
        <v>13857</v>
      </c>
      <c r="C2932" s="256" t="s">
        <v>13858</v>
      </c>
      <c r="D2932" s="256" t="s">
        <v>13859</v>
      </c>
      <c r="E2932" s="433">
        <v>93562</v>
      </c>
      <c r="F2932" s="256" t="s">
        <v>13860</v>
      </c>
      <c r="G2932" s="256" t="s">
        <v>2936</v>
      </c>
      <c r="H2932" s="256" t="s">
        <v>2937</v>
      </c>
      <c r="I2932" s="256" t="s">
        <v>11976</v>
      </c>
    </row>
    <row r="2933" spans="1:9">
      <c r="A2933" s="256" t="s">
        <v>13861</v>
      </c>
      <c r="B2933" s="256" t="s">
        <v>13862</v>
      </c>
      <c r="C2933" s="256" t="s">
        <v>13863</v>
      </c>
      <c r="D2933" s="256" t="s">
        <v>98</v>
      </c>
      <c r="E2933" s="433">
        <v>8001</v>
      </c>
      <c r="F2933" s="256" t="s">
        <v>13864</v>
      </c>
      <c r="G2933" s="256" t="s">
        <v>2724</v>
      </c>
      <c r="H2933" s="256" t="s">
        <v>2762</v>
      </c>
      <c r="I2933" s="256" t="s">
        <v>13385</v>
      </c>
    </row>
    <row r="2934" spans="1:9">
      <c r="A2934" s="256" t="s">
        <v>13865</v>
      </c>
      <c r="B2934" s="256" t="s">
        <v>13866</v>
      </c>
      <c r="C2934" s="256" t="s">
        <v>13867</v>
      </c>
      <c r="D2934" s="256" t="s">
        <v>8674</v>
      </c>
      <c r="E2934" s="433">
        <v>3473</v>
      </c>
      <c r="F2934" s="256" t="s">
        <v>13868</v>
      </c>
      <c r="G2934" s="256" t="s">
        <v>2936</v>
      </c>
      <c r="H2934" s="256" t="s">
        <v>2937</v>
      </c>
      <c r="I2934" s="256" t="s">
        <v>11911</v>
      </c>
    </row>
    <row r="2935" spans="1:9">
      <c r="A2935" s="256" t="s">
        <v>13869</v>
      </c>
      <c r="B2935" s="256" t="s">
        <v>13870</v>
      </c>
      <c r="C2935" s="256" t="s">
        <v>13871</v>
      </c>
      <c r="D2935" s="256" t="s">
        <v>8906</v>
      </c>
      <c r="E2935" s="433">
        <v>90872</v>
      </c>
      <c r="F2935" s="256" t="s">
        <v>13872</v>
      </c>
      <c r="G2935" s="256" t="s">
        <v>2936</v>
      </c>
      <c r="H2935" s="256" t="s">
        <v>2937</v>
      </c>
      <c r="I2935" s="256" t="s">
        <v>4424</v>
      </c>
    </row>
    <row r="2936" spans="1:9">
      <c r="A2936" s="256" t="s">
        <v>13873</v>
      </c>
      <c r="B2936" s="256" t="s">
        <v>13874</v>
      </c>
      <c r="C2936" s="256" t="s">
        <v>13875</v>
      </c>
      <c r="D2936" s="256" t="s">
        <v>13876</v>
      </c>
      <c r="E2936" s="433">
        <v>95852</v>
      </c>
      <c r="F2936" s="256" t="s">
        <v>13877</v>
      </c>
      <c r="G2936" s="256" t="s">
        <v>2732</v>
      </c>
      <c r="H2936" s="256" t="s">
        <v>2733</v>
      </c>
      <c r="I2936" s="256" t="s">
        <v>6833</v>
      </c>
    </row>
    <row r="2937" spans="1:9">
      <c r="A2937" s="256" t="s">
        <v>13878</v>
      </c>
      <c r="B2937" s="256" t="s">
        <v>13879</v>
      </c>
      <c r="C2937" s="256" t="s">
        <v>13880</v>
      </c>
      <c r="D2937" s="256" t="s">
        <v>13881</v>
      </c>
      <c r="E2937" s="433">
        <v>95616</v>
      </c>
      <c r="F2937" s="256" t="s">
        <v>535</v>
      </c>
      <c r="G2937" s="256" t="s">
        <v>2724</v>
      </c>
      <c r="H2937" s="256" t="s">
        <v>2835</v>
      </c>
      <c r="I2937" s="256" t="s">
        <v>3347</v>
      </c>
    </row>
    <row r="2938" spans="1:9">
      <c r="A2938" s="256" t="s">
        <v>13882</v>
      </c>
      <c r="B2938" s="256" t="s">
        <v>13883</v>
      </c>
      <c r="C2938" s="256" t="s">
        <v>13884</v>
      </c>
      <c r="D2938" s="256" t="s">
        <v>571</v>
      </c>
      <c r="E2938" s="433">
        <v>90501</v>
      </c>
      <c r="F2938" s="256" t="s">
        <v>13885</v>
      </c>
      <c r="G2938" s="256" t="s">
        <v>2732</v>
      </c>
      <c r="H2938" s="256" t="s">
        <v>2733</v>
      </c>
      <c r="I2938" s="256" t="s">
        <v>3209</v>
      </c>
    </row>
    <row r="2939" spans="1:9">
      <c r="A2939" s="256" t="s">
        <v>13886</v>
      </c>
      <c r="B2939" s="256" t="s">
        <v>13887</v>
      </c>
      <c r="C2939" s="256" t="s">
        <v>13888</v>
      </c>
      <c r="D2939" s="256" t="s">
        <v>3128</v>
      </c>
      <c r="E2939" s="433">
        <v>91908</v>
      </c>
      <c r="F2939" s="256" t="s">
        <v>13889</v>
      </c>
      <c r="G2939" s="256" t="s">
        <v>2724</v>
      </c>
      <c r="H2939" s="256" t="s">
        <v>2762</v>
      </c>
      <c r="I2939" s="256" t="s">
        <v>13121</v>
      </c>
    </row>
    <row r="2940" spans="1:9">
      <c r="A2940" s="256" t="s">
        <v>13890</v>
      </c>
      <c r="B2940" s="256" t="s">
        <v>13891</v>
      </c>
      <c r="C2940" s="256" t="s">
        <v>13892</v>
      </c>
      <c r="D2940" s="256" t="s">
        <v>13893</v>
      </c>
      <c r="E2940" s="433">
        <v>96605</v>
      </c>
      <c r="F2940" s="256" t="s">
        <v>13894</v>
      </c>
      <c r="G2940" s="256" t="s">
        <v>2936</v>
      </c>
      <c r="H2940" s="256" t="s">
        <v>2937</v>
      </c>
      <c r="I2940" s="256" t="s">
        <v>13895</v>
      </c>
    </row>
    <row r="2941" spans="1:9">
      <c r="A2941" s="256" t="s">
        <v>13896</v>
      </c>
      <c r="B2941" s="256" t="s">
        <v>13897</v>
      </c>
      <c r="C2941" s="256" t="s">
        <v>13898</v>
      </c>
      <c r="D2941" s="256" t="s">
        <v>13899</v>
      </c>
      <c r="E2941" s="433">
        <v>90701</v>
      </c>
      <c r="F2941" s="256" t="s">
        <v>13900</v>
      </c>
      <c r="G2941" s="256" t="s">
        <v>2936</v>
      </c>
      <c r="H2941" s="256" t="s">
        <v>2937</v>
      </c>
      <c r="I2941" s="256" t="s">
        <v>9184</v>
      </c>
    </row>
    <row r="2942" spans="1:9">
      <c r="A2942" s="256" t="s">
        <v>13901</v>
      </c>
      <c r="B2942" s="256" t="s">
        <v>13902</v>
      </c>
      <c r="C2942" s="256" t="s">
        <v>13903</v>
      </c>
      <c r="D2942" s="256" t="s">
        <v>13761</v>
      </c>
      <c r="E2942" s="433">
        <v>93522</v>
      </c>
      <c r="F2942" s="256" t="s">
        <v>772</v>
      </c>
      <c r="G2942" s="256" t="s">
        <v>2780</v>
      </c>
      <c r="H2942" s="256" t="s">
        <v>2847</v>
      </c>
      <c r="I2942" s="256" t="s">
        <v>7295</v>
      </c>
    </row>
    <row r="2943" spans="1:9">
      <c r="A2943" s="256" t="s">
        <v>13904</v>
      </c>
      <c r="B2943" s="256" t="s">
        <v>13905</v>
      </c>
      <c r="C2943" s="256" t="s">
        <v>13906</v>
      </c>
      <c r="D2943" s="256" t="s">
        <v>13907</v>
      </c>
      <c r="E2943" s="433">
        <v>2334</v>
      </c>
      <c r="F2943" s="256" t="s">
        <v>13908</v>
      </c>
      <c r="G2943" s="256" t="s">
        <v>2936</v>
      </c>
      <c r="H2943" s="256" t="s">
        <v>2937</v>
      </c>
      <c r="I2943" s="256" t="s">
        <v>13909</v>
      </c>
    </row>
    <row r="2944" spans="1:9">
      <c r="A2944" s="256" t="s">
        <v>13910</v>
      </c>
      <c r="B2944" s="256" t="s">
        <v>13911</v>
      </c>
      <c r="C2944" s="256" t="s">
        <v>13912</v>
      </c>
      <c r="D2944" s="256" t="s">
        <v>2786</v>
      </c>
      <c r="E2944" s="433">
        <v>5301</v>
      </c>
      <c r="F2944" s="256" t="s">
        <v>13913</v>
      </c>
      <c r="G2944" s="256" t="s">
        <v>2732</v>
      </c>
      <c r="H2944" s="256" t="s">
        <v>2733</v>
      </c>
      <c r="I2944" s="256" t="s">
        <v>5728</v>
      </c>
    </row>
    <row r="2945" spans="1:9">
      <c r="A2945" s="256" t="s">
        <v>13914</v>
      </c>
      <c r="B2945" s="256" t="s">
        <v>13915</v>
      </c>
      <c r="C2945" s="256" t="s">
        <v>13916</v>
      </c>
      <c r="D2945" s="256" t="s">
        <v>5625</v>
      </c>
      <c r="E2945" s="433">
        <v>4016</v>
      </c>
      <c r="F2945" s="256" t="s">
        <v>13917</v>
      </c>
      <c r="G2945" s="256" t="s">
        <v>2732</v>
      </c>
      <c r="H2945" s="256" t="s">
        <v>2733</v>
      </c>
      <c r="I2945" s="256" t="s">
        <v>5325</v>
      </c>
    </row>
    <row r="2946" spans="1:9">
      <c r="A2946" s="256" t="s">
        <v>13918</v>
      </c>
      <c r="B2946" s="256" t="s">
        <v>13919</v>
      </c>
      <c r="C2946" s="256" t="s">
        <v>13920</v>
      </c>
      <c r="D2946" s="256" t="s">
        <v>1178</v>
      </c>
      <c r="E2946" s="433">
        <v>2201</v>
      </c>
      <c r="F2946" s="256" t="s">
        <v>13921</v>
      </c>
      <c r="G2946" s="256" t="s">
        <v>2936</v>
      </c>
      <c r="H2946" s="256" t="s">
        <v>2937</v>
      </c>
      <c r="I2946" s="256" t="s">
        <v>6219</v>
      </c>
    </row>
    <row r="2947" spans="1:9">
      <c r="A2947" s="256" t="s">
        <v>13922</v>
      </c>
      <c r="B2947" s="256" t="s">
        <v>13923</v>
      </c>
      <c r="C2947" s="256" t="s">
        <v>13924</v>
      </c>
      <c r="D2947" s="256" t="s">
        <v>13925</v>
      </c>
      <c r="E2947" s="433">
        <v>2353</v>
      </c>
      <c r="F2947" s="256" t="s">
        <v>13926</v>
      </c>
      <c r="G2947" s="256" t="s">
        <v>2936</v>
      </c>
      <c r="H2947" s="256" t="s">
        <v>2937</v>
      </c>
      <c r="I2947" s="256" t="s">
        <v>7882</v>
      </c>
    </row>
    <row r="2948" spans="1:9">
      <c r="A2948" s="256" t="s">
        <v>13927</v>
      </c>
      <c r="B2948" s="256" t="s">
        <v>13928</v>
      </c>
      <c r="C2948" s="256" t="s">
        <v>13929</v>
      </c>
      <c r="D2948" s="256" t="s">
        <v>99</v>
      </c>
      <c r="E2948" s="433">
        <v>94901</v>
      </c>
      <c r="F2948" s="256" t="s">
        <v>13930</v>
      </c>
      <c r="G2948" s="256" t="s">
        <v>2761</v>
      </c>
      <c r="H2948" s="256" t="s">
        <v>2725</v>
      </c>
      <c r="I2948" s="256" t="s">
        <v>2798</v>
      </c>
    </row>
    <row r="2949" spans="1:9">
      <c r="A2949" s="256" t="s">
        <v>13931</v>
      </c>
      <c r="C2949" s="256" t="s">
        <v>13932</v>
      </c>
      <c r="D2949" s="256" t="s">
        <v>8849</v>
      </c>
      <c r="E2949" s="433">
        <v>1000</v>
      </c>
      <c r="F2949" s="256" t="s">
        <v>13933</v>
      </c>
      <c r="G2949" s="256" t="s">
        <v>2732</v>
      </c>
      <c r="H2949" s="256" t="s">
        <v>2733</v>
      </c>
      <c r="I2949" s="256" t="s">
        <v>10275</v>
      </c>
    </row>
    <row r="2950" spans="1:9">
      <c r="A2950" s="256" t="s">
        <v>13934</v>
      </c>
      <c r="B2950" s="256" t="s">
        <v>13935</v>
      </c>
      <c r="C2950" s="256" t="s">
        <v>13936</v>
      </c>
      <c r="D2950" s="256" t="s">
        <v>3887</v>
      </c>
      <c r="E2950" s="433">
        <v>90001</v>
      </c>
      <c r="F2950" s="256" t="s">
        <v>13937</v>
      </c>
      <c r="G2950" s="256" t="s">
        <v>2936</v>
      </c>
      <c r="H2950" s="256" t="s">
        <v>2937</v>
      </c>
      <c r="I2950" s="256" t="s">
        <v>6126</v>
      </c>
    </row>
    <row r="2951" spans="1:9">
      <c r="A2951" s="256" t="s">
        <v>13938</v>
      </c>
      <c r="B2951" s="256" t="s">
        <v>13939</v>
      </c>
      <c r="C2951" s="256" t="s">
        <v>13940</v>
      </c>
      <c r="D2951" s="256" t="s">
        <v>1081</v>
      </c>
      <c r="E2951" s="433">
        <v>90203</v>
      </c>
      <c r="F2951" s="256" t="s">
        <v>13941</v>
      </c>
      <c r="G2951" s="256" t="s">
        <v>2724</v>
      </c>
      <c r="H2951" s="256" t="s">
        <v>2835</v>
      </c>
      <c r="I2951" s="256" t="s">
        <v>13942</v>
      </c>
    </row>
    <row r="2952" spans="1:9">
      <c r="A2952" s="256" t="s">
        <v>13943</v>
      </c>
      <c r="B2952" s="256" t="s">
        <v>13939</v>
      </c>
      <c r="C2952" s="256" t="s">
        <v>13940</v>
      </c>
      <c r="D2952" s="256" t="s">
        <v>1081</v>
      </c>
      <c r="E2952" s="433">
        <v>90203</v>
      </c>
      <c r="F2952" s="256" t="s">
        <v>13941</v>
      </c>
      <c r="G2952" s="256" t="s">
        <v>2724</v>
      </c>
      <c r="H2952" s="256" t="s">
        <v>2812</v>
      </c>
      <c r="I2952" s="256" t="s">
        <v>13944</v>
      </c>
    </row>
    <row r="2953" spans="1:9">
      <c r="A2953" s="256" t="s">
        <v>13945</v>
      </c>
      <c r="B2953" s="256" t="s">
        <v>13946</v>
      </c>
      <c r="C2953" s="256" t="s">
        <v>13947</v>
      </c>
      <c r="D2953" s="256" t="s">
        <v>1081</v>
      </c>
      <c r="E2953" s="433">
        <v>90201</v>
      </c>
      <c r="F2953" s="256" t="s">
        <v>8094</v>
      </c>
      <c r="G2953" s="256" t="s">
        <v>2936</v>
      </c>
      <c r="H2953" s="256" t="s">
        <v>4186</v>
      </c>
      <c r="I2953" s="256" t="s">
        <v>5075</v>
      </c>
    </row>
    <row r="2954" spans="1:9">
      <c r="A2954" s="256" t="s">
        <v>13948</v>
      </c>
      <c r="B2954" s="256" t="s">
        <v>13946</v>
      </c>
      <c r="C2954" s="256" t="s">
        <v>13947</v>
      </c>
      <c r="D2954" s="256" t="s">
        <v>1081</v>
      </c>
      <c r="E2954" s="433">
        <v>90201</v>
      </c>
      <c r="F2954" s="256" t="s">
        <v>8094</v>
      </c>
      <c r="G2954" s="256" t="s">
        <v>2732</v>
      </c>
      <c r="H2954" s="256" t="s">
        <v>3196</v>
      </c>
      <c r="I2954" s="256" t="s">
        <v>5075</v>
      </c>
    </row>
    <row r="2955" spans="1:9">
      <c r="A2955" s="256" t="s">
        <v>13949</v>
      </c>
      <c r="B2955" s="256" t="s">
        <v>13946</v>
      </c>
      <c r="C2955" s="256" t="s">
        <v>13947</v>
      </c>
      <c r="D2955" s="256" t="s">
        <v>1081</v>
      </c>
      <c r="E2955" s="433">
        <v>90201</v>
      </c>
      <c r="F2955" s="256" t="s">
        <v>8094</v>
      </c>
      <c r="G2955" s="256" t="s">
        <v>2936</v>
      </c>
      <c r="H2955" s="256" t="s">
        <v>2937</v>
      </c>
      <c r="I2955" s="256" t="s">
        <v>13950</v>
      </c>
    </row>
    <row r="2956" spans="1:9">
      <c r="A2956" s="256" t="s">
        <v>13951</v>
      </c>
      <c r="B2956" s="256" t="s">
        <v>13946</v>
      </c>
      <c r="C2956" s="256" t="s">
        <v>13947</v>
      </c>
      <c r="D2956" s="256" t="s">
        <v>1081</v>
      </c>
      <c r="E2956" s="433">
        <v>90201</v>
      </c>
      <c r="F2956" s="256" t="s">
        <v>8094</v>
      </c>
      <c r="G2956" s="256" t="s">
        <v>2780</v>
      </c>
      <c r="H2956" s="256" t="s">
        <v>2781</v>
      </c>
      <c r="I2956" s="256" t="s">
        <v>5075</v>
      </c>
    </row>
    <row r="2957" spans="1:9">
      <c r="A2957" s="256" t="s">
        <v>13952</v>
      </c>
      <c r="B2957" s="256" t="s">
        <v>13953</v>
      </c>
      <c r="C2957" s="256" t="s">
        <v>13954</v>
      </c>
      <c r="D2957" s="256" t="s">
        <v>4390</v>
      </c>
      <c r="E2957" s="433">
        <v>92401</v>
      </c>
      <c r="F2957" s="256" t="s">
        <v>8256</v>
      </c>
      <c r="G2957" s="256" t="s">
        <v>2724</v>
      </c>
      <c r="H2957" s="256" t="s">
        <v>2762</v>
      </c>
      <c r="I2957" s="256" t="s">
        <v>13955</v>
      </c>
    </row>
    <row r="2958" spans="1:9">
      <c r="A2958" s="256" t="s">
        <v>13956</v>
      </c>
      <c r="C2958" s="256" t="s">
        <v>13957</v>
      </c>
      <c r="D2958" s="256" t="s">
        <v>13958</v>
      </c>
      <c r="E2958" s="433">
        <v>10623</v>
      </c>
      <c r="F2958" s="256" t="s">
        <v>13959</v>
      </c>
      <c r="G2958" s="256" t="s">
        <v>2732</v>
      </c>
      <c r="H2958" s="256" t="s">
        <v>2733</v>
      </c>
      <c r="I2958" s="256" t="s">
        <v>6402</v>
      </c>
    </row>
    <row r="2959" spans="1:9">
      <c r="A2959" s="256" t="s">
        <v>13960</v>
      </c>
      <c r="B2959" s="256" t="s">
        <v>13961</v>
      </c>
      <c r="C2959" s="256" t="s">
        <v>13962</v>
      </c>
      <c r="D2959" s="256" t="s">
        <v>508</v>
      </c>
      <c r="E2959" s="433">
        <v>94501</v>
      </c>
      <c r="F2959" s="256" t="s">
        <v>8597</v>
      </c>
      <c r="G2959" s="256" t="s">
        <v>2780</v>
      </c>
      <c r="H2959" s="256" t="s">
        <v>2847</v>
      </c>
      <c r="I2959" s="256" t="s">
        <v>3728</v>
      </c>
    </row>
    <row r="2960" spans="1:9">
      <c r="A2960" s="256" t="s">
        <v>13963</v>
      </c>
      <c r="B2960" s="256" t="s">
        <v>13961</v>
      </c>
      <c r="C2960" s="256" t="s">
        <v>13962</v>
      </c>
      <c r="D2960" s="256" t="s">
        <v>508</v>
      </c>
      <c r="E2960" s="433">
        <v>94501</v>
      </c>
      <c r="F2960" s="256" t="s">
        <v>8597</v>
      </c>
      <c r="G2960" s="256" t="s">
        <v>2732</v>
      </c>
      <c r="H2960" s="256" t="s">
        <v>2733</v>
      </c>
      <c r="I2960" s="256" t="s">
        <v>13570</v>
      </c>
    </row>
    <row r="2961" spans="1:9">
      <c r="A2961" s="256" t="s">
        <v>13964</v>
      </c>
      <c r="B2961" s="256" t="s">
        <v>13961</v>
      </c>
      <c r="C2961" s="256" t="s">
        <v>13962</v>
      </c>
      <c r="D2961" s="256" t="s">
        <v>508</v>
      </c>
      <c r="E2961" s="433">
        <v>94501</v>
      </c>
      <c r="F2961" s="256" t="s">
        <v>8597</v>
      </c>
      <c r="G2961" s="256" t="s">
        <v>2780</v>
      </c>
      <c r="H2961" s="256" t="s">
        <v>2781</v>
      </c>
      <c r="I2961" s="256" t="s">
        <v>3069</v>
      </c>
    </row>
    <row r="2962" spans="1:9">
      <c r="A2962" s="256" t="s">
        <v>13965</v>
      </c>
      <c r="B2962" s="256" t="s">
        <v>13966</v>
      </c>
      <c r="C2962" s="256" t="s">
        <v>13967</v>
      </c>
      <c r="D2962" s="256" t="s">
        <v>99</v>
      </c>
      <c r="E2962" s="433">
        <v>94901</v>
      </c>
      <c r="F2962" s="256" t="s">
        <v>13968</v>
      </c>
      <c r="G2962" s="256" t="s">
        <v>2724</v>
      </c>
      <c r="H2962" s="256" t="s">
        <v>2812</v>
      </c>
      <c r="I2962" s="256" t="s">
        <v>8269</v>
      </c>
    </row>
    <row r="2963" spans="1:9">
      <c r="A2963" s="256" t="s">
        <v>13969</v>
      </c>
      <c r="B2963" s="256" t="s">
        <v>13970</v>
      </c>
      <c r="C2963" s="256" t="s">
        <v>13971</v>
      </c>
      <c r="D2963" s="256" t="s">
        <v>13972</v>
      </c>
      <c r="E2963" s="433">
        <v>8271</v>
      </c>
      <c r="F2963" s="256" t="s">
        <v>2198</v>
      </c>
      <c r="G2963" s="256" t="s">
        <v>2936</v>
      </c>
      <c r="H2963" s="256" t="s">
        <v>2937</v>
      </c>
      <c r="I2963" s="256" t="s">
        <v>7786</v>
      </c>
    </row>
    <row r="2964" spans="1:9">
      <c r="A2964" s="256" t="s">
        <v>13973</v>
      </c>
      <c r="B2964" s="256" t="s">
        <v>13974</v>
      </c>
      <c r="C2964" s="256" t="s">
        <v>13975</v>
      </c>
      <c r="D2964" s="256" t="s">
        <v>91</v>
      </c>
      <c r="E2964" s="433">
        <v>82104</v>
      </c>
      <c r="F2964" s="256" t="s">
        <v>13976</v>
      </c>
      <c r="G2964" s="256" t="s">
        <v>3938</v>
      </c>
      <c r="H2964" s="256" t="s">
        <v>2812</v>
      </c>
      <c r="I2964" s="256" t="s">
        <v>9143</v>
      </c>
    </row>
    <row r="2965" spans="1:9">
      <c r="A2965" s="256" t="s">
        <v>13977</v>
      </c>
      <c r="B2965" s="256" t="s">
        <v>13978</v>
      </c>
      <c r="C2965" s="256" t="s">
        <v>13979</v>
      </c>
      <c r="D2965" s="256" t="s">
        <v>91</v>
      </c>
      <c r="E2965" s="433">
        <v>83104</v>
      </c>
      <c r="F2965" s="256" t="s">
        <v>3782</v>
      </c>
      <c r="G2965" s="256" t="s">
        <v>2732</v>
      </c>
      <c r="H2965" s="256" t="s">
        <v>2733</v>
      </c>
      <c r="I2965" s="256" t="s">
        <v>6394</v>
      </c>
    </row>
    <row r="2966" spans="1:9">
      <c r="A2966" s="256" t="s">
        <v>13980</v>
      </c>
      <c r="B2966" s="256" t="s">
        <v>13981</v>
      </c>
      <c r="C2966" s="256" t="s">
        <v>13982</v>
      </c>
      <c r="D2966" s="256" t="s">
        <v>91</v>
      </c>
      <c r="E2966" s="433">
        <v>83104</v>
      </c>
      <c r="F2966" s="256" t="s">
        <v>3782</v>
      </c>
      <c r="G2966" s="256" t="s">
        <v>2732</v>
      </c>
      <c r="H2966" s="256" t="s">
        <v>2733</v>
      </c>
      <c r="I2966" s="256" t="s">
        <v>6394</v>
      </c>
    </row>
    <row r="2967" spans="1:9">
      <c r="A2967" s="256" t="s">
        <v>13983</v>
      </c>
      <c r="B2967" s="256" t="s">
        <v>13984</v>
      </c>
      <c r="C2967" s="256" t="s">
        <v>13985</v>
      </c>
      <c r="D2967" s="256" t="s">
        <v>91</v>
      </c>
      <c r="E2967" s="433">
        <v>83104</v>
      </c>
      <c r="F2967" s="256" t="s">
        <v>3782</v>
      </c>
      <c r="G2967" s="256" t="s">
        <v>2732</v>
      </c>
      <c r="H2967" s="256" t="s">
        <v>2733</v>
      </c>
      <c r="I2967" s="256" t="s">
        <v>6394</v>
      </c>
    </row>
    <row r="2968" spans="1:9">
      <c r="A2968" s="256" t="s">
        <v>13986</v>
      </c>
      <c r="B2968" s="256" t="s">
        <v>13987</v>
      </c>
      <c r="C2968" s="256" t="s">
        <v>13988</v>
      </c>
      <c r="D2968" s="256" t="s">
        <v>93</v>
      </c>
      <c r="E2968" s="433">
        <v>1001</v>
      </c>
      <c r="F2968" s="256" t="s">
        <v>13989</v>
      </c>
      <c r="G2968" s="256" t="s">
        <v>2761</v>
      </c>
      <c r="H2968" s="256" t="s">
        <v>2762</v>
      </c>
      <c r="I2968" s="256" t="s">
        <v>12251</v>
      </c>
    </row>
    <row r="2969" spans="1:9">
      <c r="A2969" s="256" t="s">
        <v>13990</v>
      </c>
      <c r="B2969" s="256" t="s">
        <v>13991</v>
      </c>
      <c r="C2969" s="256" t="s">
        <v>13992</v>
      </c>
      <c r="D2969" s="256" t="s">
        <v>13993</v>
      </c>
      <c r="E2969" s="433">
        <v>85110</v>
      </c>
      <c r="F2969" s="256" t="s">
        <v>13994</v>
      </c>
      <c r="G2969" s="256" t="s">
        <v>2761</v>
      </c>
      <c r="H2969" s="256" t="s">
        <v>2762</v>
      </c>
      <c r="I2969" s="256" t="s">
        <v>7527</v>
      </c>
    </row>
    <row r="2970" spans="1:9">
      <c r="A2970" s="256" t="s">
        <v>13995</v>
      </c>
      <c r="B2970" s="256" t="s">
        <v>13996</v>
      </c>
      <c r="C2970" s="256" t="s">
        <v>13997</v>
      </c>
      <c r="D2970" s="256" t="s">
        <v>91</v>
      </c>
      <c r="E2970" s="433">
        <v>84104</v>
      </c>
      <c r="F2970" s="256" t="s">
        <v>13998</v>
      </c>
      <c r="G2970" s="256" t="s">
        <v>2761</v>
      </c>
      <c r="H2970" s="256" t="s">
        <v>2762</v>
      </c>
      <c r="I2970" s="256" t="s">
        <v>8691</v>
      </c>
    </row>
    <row r="2971" spans="1:9">
      <c r="A2971" s="256" t="s">
        <v>13999</v>
      </c>
      <c r="B2971" s="256" t="s">
        <v>14000</v>
      </c>
      <c r="C2971" s="256" t="s">
        <v>14001</v>
      </c>
      <c r="D2971" s="256" t="s">
        <v>4266</v>
      </c>
      <c r="E2971" s="433">
        <v>90044</v>
      </c>
      <c r="F2971" s="256" t="s">
        <v>14002</v>
      </c>
      <c r="G2971" s="256" t="s">
        <v>2761</v>
      </c>
      <c r="H2971" s="256" t="s">
        <v>2762</v>
      </c>
      <c r="I2971" s="256" t="s">
        <v>14003</v>
      </c>
    </row>
    <row r="2972" spans="1:9">
      <c r="A2972" s="256" t="s">
        <v>14004</v>
      </c>
      <c r="B2972" s="256" t="s">
        <v>14005</v>
      </c>
      <c r="C2972" s="256" t="s">
        <v>14006</v>
      </c>
      <c r="D2972" s="256" t="s">
        <v>3308</v>
      </c>
      <c r="E2972" s="433">
        <v>90901</v>
      </c>
      <c r="F2972" s="256" t="s">
        <v>14007</v>
      </c>
      <c r="G2972" s="256" t="s">
        <v>2794</v>
      </c>
      <c r="H2972" s="256" t="s">
        <v>2725</v>
      </c>
      <c r="I2972" s="256" t="s">
        <v>7225</v>
      </c>
    </row>
    <row r="2973" spans="1:9">
      <c r="A2973" s="256" t="s">
        <v>14008</v>
      </c>
      <c r="B2973" s="256" t="s">
        <v>14009</v>
      </c>
      <c r="C2973" s="256" t="s">
        <v>14010</v>
      </c>
      <c r="D2973" s="256" t="s">
        <v>14011</v>
      </c>
      <c r="E2973" s="433">
        <v>1332</v>
      </c>
      <c r="F2973" s="256" t="s">
        <v>14012</v>
      </c>
      <c r="G2973" s="256" t="s">
        <v>2724</v>
      </c>
      <c r="H2973" s="256" t="s">
        <v>2835</v>
      </c>
      <c r="I2973" s="256" t="s">
        <v>14013</v>
      </c>
    </row>
    <row r="2974" spans="1:9">
      <c r="A2974" s="256" t="s">
        <v>14014</v>
      </c>
      <c r="B2974" s="256" t="s">
        <v>14015</v>
      </c>
      <c r="C2974" s="256" t="s">
        <v>14016</v>
      </c>
      <c r="D2974" s="256" t="s">
        <v>14017</v>
      </c>
      <c r="E2974" s="433">
        <v>3601</v>
      </c>
      <c r="F2974" s="256" t="s">
        <v>14018</v>
      </c>
      <c r="G2974" s="256" t="s">
        <v>2732</v>
      </c>
      <c r="H2974" s="256" t="s">
        <v>2733</v>
      </c>
      <c r="I2974" s="256" t="s">
        <v>11542</v>
      </c>
    </row>
    <row r="2975" spans="1:9">
      <c r="A2975" s="256" t="s">
        <v>14019</v>
      </c>
      <c r="B2975" s="256" t="s">
        <v>14020</v>
      </c>
      <c r="C2975" s="256" t="s">
        <v>14021</v>
      </c>
      <c r="D2975" s="256" t="s">
        <v>98</v>
      </c>
      <c r="E2975" s="433">
        <v>8001</v>
      </c>
      <c r="F2975" s="256" t="s">
        <v>14022</v>
      </c>
      <c r="G2975" s="256" t="s">
        <v>2794</v>
      </c>
      <c r="H2975" s="256" t="s">
        <v>2812</v>
      </c>
      <c r="I2975" s="256" t="s">
        <v>4527</v>
      </c>
    </row>
    <row r="2976" spans="1:9">
      <c r="A2976" s="256" t="s">
        <v>14023</v>
      </c>
      <c r="B2976" s="256" t="s">
        <v>14020</v>
      </c>
      <c r="C2976" s="256" t="s">
        <v>14021</v>
      </c>
      <c r="D2976" s="256" t="s">
        <v>98</v>
      </c>
      <c r="E2976" s="433">
        <v>8001</v>
      </c>
      <c r="F2976" s="256" t="s">
        <v>14022</v>
      </c>
      <c r="G2976" s="256" t="s">
        <v>2794</v>
      </c>
      <c r="H2976" s="256" t="s">
        <v>2725</v>
      </c>
      <c r="I2976" s="256" t="s">
        <v>10149</v>
      </c>
    </row>
    <row r="2977" spans="1:9">
      <c r="A2977" s="256" t="s">
        <v>14024</v>
      </c>
      <c r="C2977" s="256" t="s">
        <v>14025</v>
      </c>
      <c r="D2977" s="256" t="s">
        <v>14026</v>
      </c>
      <c r="E2977" s="433">
        <v>34371</v>
      </c>
      <c r="F2977" s="256" t="s">
        <v>14027</v>
      </c>
      <c r="G2977" s="256" t="s">
        <v>2936</v>
      </c>
      <c r="H2977" s="256" t="s">
        <v>2937</v>
      </c>
      <c r="I2977" s="256" t="s">
        <v>4997</v>
      </c>
    </row>
    <row r="2978" spans="1:9">
      <c r="A2978" s="256" t="s">
        <v>14028</v>
      </c>
      <c r="B2978" s="256" t="s">
        <v>14029</v>
      </c>
      <c r="C2978" s="256" t="s">
        <v>14030</v>
      </c>
      <c r="D2978" s="256" t="s">
        <v>99</v>
      </c>
      <c r="E2978" s="433">
        <v>94901</v>
      </c>
      <c r="F2978" s="256" t="s">
        <v>14031</v>
      </c>
      <c r="G2978" s="256" t="s">
        <v>2794</v>
      </c>
      <c r="H2978" s="256" t="s">
        <v>2725</v>
      </c>
      <c r="I2978" s="256" t="s">
        <v>6332</v>
      </c>
    </row>
    <row r="2979" spans="1:9">
      <c r="A2979" s="256" t="s">
        <v>14032</v>
      </c>
      <c r="B2979" s="256" t="s">
        <v>14033</v>
      </c>
      <c r="C2979" s="256" t="s">
        <v>14034</v>
      </c>
      <c r="D2979" s="256" t="s">
        <v>2149</v>
      </c>
      <c r="E2979" s="433">
        <v>92601</v>
      </c>
      <c r="F2979" s="256" t="s">
        <v>14035</v>
      </c>
      <c r="G2979" s="256" t="s">
        <v>2761</v>
      </c>
      <c r="H2979" s="256" t="s">
        <v>2725</v>
      </c>
      <c r="I2979" s="256" t="s">
        <v>4205</v>
      </c>
    </row>
    <row r="2980" spans="1:9">
      <c r="A2980" s="256" t="s">
        <v>14036</v>
      </c>
      <c r="B2980" s="256" t="s">
        <v>14033</v>
      </c>
      <c r="C2980" s="256" t="s">
        <v>14034</v>
      </c>
      <c r="D2980" s="256" t="s">
        <v>2149</v>
      </c>
      <c r="E2980" s="433">
        <v>92601</v>
      </c>
      <c r="F2980" s="256" t="s">
        <v>14035</v>
      </c>
      <c r="G2980" s="256" t="s">
        <v>2761</v>
      </c>
      <c r="H2980" s="256" t="s">
        <v>2994</v>
      </c>
      <c r="I2980" s="256" t="s">
        <v>4205</v>
      </c>
    </row>
    <row r="2981" spans="1:9">
      <c r="A2981" s="256" t="s">
        <v>14037</v>
      </c>
      <c r="B2981" s="256" t="s">
        <v>14038</v>
      </c>
      <c r="C2981" s="256" t="s">
        <v>14039</v>
      </c>
      <c r="D2981" s="256" t="s">
        <v>14040</v>
      </c>
      <c r="E2981" s="433">
        <v>7301</v>
      </c>
      <c r="F2981" s="256" t="s">
        <v>1184</v>
      </c>
      <c r="G2981" s="256" t="s">
        <v>2761</v>
      </c>
      <c r="H2981" s="256" t="s">
        <v>2812</v>
      </c>
      <c r="I2981" s="256" t="s">
        <v>14041</v>
      </c>
    </row>
    <row r="2982" spans="1:9">
      <c r="A2982" s="256" t="s">
        <v>14042</v>
      </c>
      <c r="B2982" s="256" t="s">
        <v>14043</v>
      </c>
      <c r="C2982" s="256" t="s">
        <v>14044</v>
      </c>
      <c r="D2982" s="256" t="s">
        <v>3111</v>
      </c>
      <c r="E2982" s="433">
        <v>4801</v>
      </c>
      <c r="F2982" s="256" t="s">
        <v>14045</v>
      </c>
      <c r="G2982" s="256" t="s">
        <v>2794</v>
      </c>
      <c r="H2982" s="256" t="s">
        <v>2725</v>
      </c>
      <c r="I2982" s="256" t="s">
        <v>4225</v>
      </c>
    </row>
    <row r="2983" spans="1:9">
      <c r="A2983" s="256" t="s">
        <v>14046</v>
      </c>
      <c r="B2983" s="256" t="s">
        <v>14043</v>
      </c>
      <c r="C2983" s="256" t="s">
        <v>14044</v>
      </c>
      <c r="D2983" s="256" t="s">
        <v>3111</v>
      </c>
      <c r="E2983" s="433">
        <v>4801</v>
      </c>
      <c r="F2983" s="256" t="s">
        <v>14045</v>
      </c>
      <c r="G2983" s="256" t="s">
        <v>2794</v>
      </c>
      <c r="H2983" s="256" t="s">
        <v>2994</v>
      </c>
      <c r="I2983" s="256" t="s">
        <v>3862</v>
      </c>
    </row>
    <row r="2984" spans="1:9">
      <c r="A2984" s="256" t="s">
        <v>14047</v>
      </c>
      <c r="B2984" s="256" t="s">
        <v>14048</v>
      </c>
      <c r="C2984" s="256" t="s">
        <v>14049</v>
      </c>
      <c r="D2984" s="256" t="s">
        <v>1178</v>
      </c>
      <c r="E2984" s="433">
        <v>2201</v>
      </c>
      <c r="F2984" s="256" t="s">
        <v>14050</v>
      </c>
      <c r="G2984" s="256" t="s">
        <v>2794</v>
      </c>
      <c r="H2984" s="256" t="s">
        <v>2762</v>
      </c>
      <c r="I2984" s="256" t="s">
        <v>14051</v>
      </c>
    </row>
    <row r="2985" spans="1:9">
      <c r="A2985" s="256" t="s">
        <v>14052</v>
      </c>
      <c r="B2985" s="256" t="s">
        <v>14053</v>
      </c>
      <c r="C2985" s="256" t="s">
        <v>14054</v>
      </c>
      <c r="D2985" s="256" t="s">
        <v>14055</v>
      </c>
      <c r="E2985" s="433">
        <v>96602</v>
      </c>
      <c r="F2985" s="256" t="s">
        <v>14056</v>
      </c>
      <c r="G2985" s="256" t="s">
        <v>2794</v>
      </c>
      <c r="H2985" s="256" t="s">
        <v>2994</v>
      </c>
      <c r="I2985" s="256" t="s">
        <v>3862</v>
      </c>
    </row>
    <row r="2986" spans="1:9">
      <c r="A2986" s="256" t="s">
        <v>14057</v>
      </c>
      <c r="B2986" s="256" t="s">
        <v>14053</v>
      </c>
      <c r="C2986" s="256" t="s">
        <v>14054</v>
      </c>
      <c r="D2986" s="256" t="s">
        <v>14055</v>
      </c>
      <c r="E2986" s="433">
        <v>96602</v>
      </c>
      <c r="F2986" s="256" t="s">
        <v>14056</v>
      </c>
      <c r="G2986" s="256" t="s">
        <v>2824</v>
      </c>
      <c r="H2986" s="256" t="s">
        <v>2725</v>
      </c>
      <c r="I2986" s="256" t="s">
        <v>5137</v>
      </c>
    </row>
    <row r="2987" spans="1:9">
      <c r="A2987" s="256" t="s">
        <v>14058</v>
      </c>
      <c r="B2987" s="256" t="s">
        <v>14053</v>
      </c>
      <c r="C2987" s="256" t="s">
        <v>14059</v>
      </c>
      <c r="D2987" s="256" t="s">
        <v>14055</v>
      </c>
      <c r="E2987" s="433">
        <v>96602</v>
      </c>
      <c r="F2987" s="256" t="s">
        <v>14056</v>
      </c>
      <c r="G2987" s="256" t="s">
        <v>2794</v>
      </c>
      <c r="H2987" s="256" t="s">
        <v>2812</v>
      </c>
      <c r="I2987" s="256" t="s">
        <v>14060</v>
      </c>
    </row>
    <row r="2988" spans="1:9">
      <c r="A2988" s="256" t="s">
        <v>14061</v>
      </c>
      <c r="B2988" s="256" t="s">
        <v>14053</v>
      </c>
      <c r="C2988" s="256" t="s">
        <v>14059</v>
      </c>
      <c r="D2988" s="256" t="s">
        <v>14055</v>
      </c>
      <c r="E2988" s="433">
        <v>96602</v>
      </c>
      <c r="F2988" s="256" t="s">
        <v>14056</v>
      </c>
      <c r="G2988" s="256" t="s">
        <v>2780</v>
      </c>
      <c r="H2988" s="256" t="s">
        <v>2847</v>
      </c>
      <c r="I2988" s="256" t="s">
        <v>9431</v>
      </c>
    </row>
    <row r="2989" spans="1:9">
      <c r="A2989" s="256" t="s">
        <v>14058</v>
      </c>
      <c r="B2989" s="256" t="s">
        <v>14053</v>
      </c>
      <c r="C2989" s="256" t="s">
        <v>14059</v>
      </c>
      <c r="D2989" s="256" t="s">
        <v>14055</v>
      </c>
      <c r="E2989" s="433">
        <v>96602</v>
      </c>
      <c r="F2989" s="256" t="s">
        <v>14056</v>
      </c>
      <c r="G2989" s="256" t="s">
        <v>2761</v>
      </c>
      <c r="H2989" s="256" t="s">
        <v>2812</v>
      </c>
      <c r="I2989" s="256" t="s">
        <v>9462</v>
      </c>
    </row>
    <row r="2990" spans="1:9">
      <c r="A2990" s="256" t="s">
        <v>14062</v>
      </c>
      <c r="B2990" s="256" t="s">
        <v>14063</v>
      </c>
      <c r="C2990" s="256" t="s">
        <v>14064</v>
      </c>
      <c r="D2990" s="256" t="s">
        <v>91</v>
      </c>
      <c r="E2990" s="433">
        <v>81102</v>
      </c>
      <c r="F2990" s="256" t="s">
        <v>4679</v>
      </c>
      <c r="G2990" s="256" t="s">
        <v>2761</v>
      </c>
      <c r="H2990" s="256" t="s">
        <v>2762</v>
      </c>
      <c r="I2990" s="256" t="s">
        <v>14065</v>
      </c>
    </row>
    <row r="2991" spans="1:9">
      <c r="A2991" s="256" t="s">
        <v>14062</v>
      </c>
      <c r="B2991" s="256" t="s">
        <v>14063</v>
      </c>
      <c r="C2991" s="256" t="s">
        <v>14064</v>
      </c>
      <c r="D2991" s="256" t="s">
        <v>91</v>
      </c>
      <c r="E2991" s="433">
        <v>81102</v>
      </c>
      <c r="F2991" s="256" t="s">
        <v>4679</v>
      </c>
      <c r="G2991" s="256" t="s">
        <v>2794</v>
      </c>
      <c r="H2991" s="256" t="s">
        <v>2762</v>
      </c>
      <c r="I2991" s="256" t="s">
        <v>14066</v>
      </c>
    </row>
    <row r="2992" spans="1:9">
      <c r="A2992" s="256" t="s">
        <v>14067</v>
      </c>
      <c r="B2992" s="256" t="s">
        <v>14068</v>
      </c>
      <c r="C2992" s="256" t="s">
        <v>14069</v>
      </c>
      <c r="D2992" s="256" t="s">
        <v>14070</v>
      </c>
      <c r="E2992" s="433">
        <v>85101</v>
      </c>
      <c r="F2992" s="256" t="s">
        <v>14071</v>
      </c>
      <c r="G2992" s="256" t="s">
        <v>2794</v>
      </c>
      <c r="H2992" s="256" t="s">
        <v>2762</v>
      </c>
      <c r="I2992" s="256" t="s">
        <v>14072</v>
      </c>
    </row>
    <row r="2993" spans="1:9">
      <c r="A2993" s="256" t="s">
        <v>14073</v>
      </c>
      <c r="C2993" s="256" t="s">
        <v>14074</v>
      </c>
      <c r="D2993" s="256" t="s">
        <v>14075</v>
      </c>
      <c r="E2993" s="433">
        <v>71200</v>
      </c>
      <c r="F2993" s="256" t="s">
        <v>14076</v>
      </c>
      <c r="G2993" s="256" t="s">
        <v>2732</v>
      </c>
      <c r="H2993" s="256" t="s">
        <v>3196</v>
      </c>
      <c r="I2993" s="256" t="s">
        <v>6961</v>
      </c>
    </row>
    <row r="2994" spans="1:9">
      <c r="A2994" s="256" t="s">
        <v>14077</v>
      </c>
      <c r="B2994" s="256" t="s">
        <v>14078</v>
      </c>
      <c r="C2994" s="256" t="s">
        <v>14079</v>
      </c>
      <c r="D2994" s="256" t="s">
        <v>91</v>
      </c>
      <c r="E2994" s="433">
        <v>81108</v>
      </c>
      <c r="F2994" s="256" t="s">
        <v>14080</v>
      </c>
      <c r="G2994" s="256" t="s">
        <v>2732</v>
      </c>
      <c r="H2994" s="256" t="s">
        <v>3196</v>
      </c>
      <c r="I2994" s="256" t="s">
        <v>14081</v>
      </c>
    </row>
    <row r="2995" spans="1:9">
      <c r="A2995" s="256" t="s">
        <v>14082</v>
      </c>
      <c r="B2995" s="256" t="s">
        <v>14083</v>
      </c>
      <c r="C2995" s="256" t="s">
        <v>14084</v>
      </c>
      <c r="D2995" s="256" t="s">
        <v>91</v>
      </c>
      <c r="E2995" s="433">
        <v>84105</v>
      </c>
      <c r="F2995" s="256" t="s">
        <v>14085</v>
      </c>
      <c r="G2995" s="256" t="s">
        <v>2732</v>
      </c>
      <c r="H2995" s="256" t="s">
        <v>2733</v>
      </c>
      <c r="I2995" s="256" t="s">
        <v>14086</v>
      </c>
    </row>
    <row r="2996" spans="1:9">
      <c r="A2996" s="256" t="s">
        <v>14087</v>
      </c>
      <c r="B2996" s="256" t="s">
        <v>14088</v>
      </c>
      <c r="C2996" s="256" t="s">
        <v>14089</v>
      </c>
      <c r="D2996" s="256" t="s">
        <v>7493</v>
      </c>
      <c r="E2996" s="433">
        <v>1854</v>
      </c>
      <c r="F2996" s="256" t="s">
        <v>14090</v>
      </c>
      <c r="G2996" s="256" t="s">
        <v>2732</v>
      </c>
      <c r="H2996" s="256" t="s">
        <v>2733</v>
      </c>
      <c r="I2996" s="256" t="s">
        <v>6004</v>
      </c>
    </row>
    <row r="2997" spans="1:9">
      <c r="A2997" s="256" t="s">
        <v>14091</v>
      </c>
      <c r="B2997" s="256" t="s">
        <v>14092</v>
      </c>
      <c r="C2997" s="256" t="s">
        <v>14093</v>
      </c>
      <c r="D2997" s="256" t="s">
        <v>14094</v>
      </c>
      <c r="E2997" s="433">
        <v>92208</v>
      </c>
      <c r="F2997" s="256" t="s">
        <v>14095</v>
      </c>
      <c r="G2997" s="256" t="s">
        <v>2732</v>
      </c>
      <c r="H2997" s="256" t="s">
        <v>2733</v>
      </c>
      <c r="I2997" s="256" t="s">
        <v>13170</v>
      </c>
    </row>
    <row r="2998" spans="1:9">
      <c r="A2998" s="256" t="s">
        <v>14096</v>
      </c>
      <c r="B2998" s="256" t="s">
        <v>14097</v>
      </c>
      <c r="C2998" s="256" t="s">
        <v>14098</v>
      </c>
      <c r="D2998" s="256" t="s">
        <v>2301</v>
      </c>
      <c r="E2998" s="433">
        <v>98401</v>
      </c>
      <c r="F2998" s="256" t="s">
        <v>14099</v>
      </c>
      <c r="G2998" s="256" t="s">
        <v>2732</v>
      </c>
      <c r="H2998" s="256" t="s">
        <v>2733</v>
      </c>
      <c r="I2998" s="256" t="s">
        <v>3056</v>
      </c>
    </row>
    <row r="2999" spans="1:9">
      <c r="A2999" s="256" t="s">
        <v>14100</v>
      </c>
      <c r="B2999" s="256" t="s">
        <v>14101</v>
      </c>
      <c r="C2999" s="256" t="s">
        <v>14102</v>
      </c>
      <c r="D2999" s="256" t="s">
        <v>9528</v>
      </c>
      <c r="E2999" s="433">
        <v>6901</v>
      </c>
      <c r="F2999" s="256" t="s">
        <v>14103</v>
      </c>
      <c r="G2999" s="256" t="s">
        <v>2732</v>
      </c>
      <c r="H2999" s="256" t="s">
        <v>2733</v>
      </c>
      <c r="I2999" s="256" t="s">
        <v>14104</v>
      </c>
    </row>
    <row r="3000" spans="1:9">
      <c r="A3000" s="256" t="s">
        <v>14105</v>
      </c>
      <c r="B3000" s="256" t="s">
        <v>14106</v>
      </c>
      <c r="C3000" s="256" t="s">
        <v>14107</v>
      </c>
      <c r="D3000" s="256" t="s">
        <v>508</v>
      </c>
      <c r="E3000" s="433">
        <v>94501</v>
      </c>
      <c r="F3000" s="256" t="s">
        <v>14108</v>
      </c>
      <c r="G3000" s="256" t="s">
        <v>2724</v>
      </c>
      <c r="H3000" s="256" t="s">
        <v>2725</v>
      </c>
      <c r="I3000" s="256" t="s">
        <v>3799</v>
      </c>
    </row>
    <row r="3001" spans="1:9">
      <c r="A3001" s="256" t="s">
        <v>14109</v>
      </c>
      <c r="B3001" s="256" t="s">
        <v>14110</v>
      </c>
      <c r="C3001" s="256" t="s">
        <v>14111</v>
      </c>
      <c r="D3001" s="256" t="s">
        <v>4130</v>
      </c>
      <c r="E3001" s="433">
        <v>2801</v>
      </c>
      <c r="F3001" s="256" t="s">
        <v>14112</v>
      </c>
      <c r="G3001" s="256" t="s">
        <v>2732</v>
      </c>
      <c r="H3001" s="256" t="s">
        <v>2733</v>
      </c>
      <c r="I3001" s="256" t="s">
        <v>14113</v>
      </c>
    </row>
    <row r="3002" spans="1:9">
      <c r="A3002" s="256" t="s">
        <v>14114</v>
      </c>
      <c r="B3002" s="256" t="s">
        <v>14115</v>
      </c>
      <c r="C3002" s="256" t="s">
        <v>14116</v>
      </c>
      <c r="D3002" s="256" t="s">
        <v>2888</v>
      </c>
      <c r="E3002" s="433">
        <v>2001</v>
      </c>
      <c r="F3002" s="256" t="s">
        <v>14117</v>
      </c>
      <c r="G3002" s="256" t="s">
        <v>2732</v>
      </c>
      <c r="H3002" s="256" t="s">
        <v>2733</v>
      </c>
      <c r="I3002" s="256" t="s">
        <v>14118</v>
      </c>
    </row>
    <row r="3003" spans="1:9">
      <c r="A3003" s="256" t="s">
        <v>14119</v>
      </c>
      <c r="B3003" s="256" t="s">
        <v>14120</v>
      </c>
      <c r="C3003" s="256" t="s">
        <v>14121</v>
      </c>
      <c r="D3003" s="256" t="s">
        <v>540</v>
      </c>
      <c r="E3003" s="433">
        <v>7101</v>
      </c>
      <c r="F3003" s="256" t="s">
        <v>14122</v>
      </c>
      <c r="G3003" s="256" t="s">
        <v>2724</v>
      </c>
      <c r="H3003" s="256" t="s">
        <v>2812</v>
      </c>
      <c r="I3003" s="256" t="s">
        <v>14123</v>
      </c>
    </row>
    <row r="3004" spans="1:9">
      <c r="A3004" s="256" t="s">
        <v>14119</v>
      </c>
      <c r="B3004" s="256" t="s">
        <v>14120</v>
      </c>
      <c r="C3004" s="256" t="s">
        <v>14121</v>
      </c>
      <c r="D3004" s="256" t="s">
        <v>540</v>
      </c>
      <c r="E3004" s="433">
        <v>7101</v>
      </c>
      <c r="F3004" s="256" t="s">
        <v>14122</v>
      </c>
      <c r="G3004" s="256" t="s">
        <v>2761</v>
      </c>
      <c r="H3004" s="256" t="s">
        <v>2812</v>
      </c>
      <c r="I3004" s="256" t="s">
        <v>3119</v>
      </c>
    </row>
    <row r="3005" spans="1:9">
      <c r="A3005" s="256" t="s">
        <v>14124</v>
      </c>
      <c r="B3005" s="256" t="s">
        <v>14125</v>
      </c>
      <c r="C3005" s="256" t="s">
        <v>14126</v>
      </c>
      <c r="D3005" s="256" t="s">
        <v>5743</v>
      </c>
      <c r="E3005" s="433">
        <v>7301</v>
      </c>
      <c r="F3005" s="256" t="s">
        <v>14127</v>
      </c>
      <c r="G3005" s="256" t="s">
        <v>2724</v>
      </c>
      <c r="H3005" s="256" t="s">
        <v>2812</v>
      </c>
      <c r="I3005" s="256" t="s">
        <v>10843</v>
      </c>
    </row>
    <row r="3006" spans="1:9">
      <c r="A3006" s="256" t="s">
        <v>14128</v>
      </c>
      <c r="B3006" s="256" t="s">
        <v>14125</v>
      </c>
      <c r="C3006" s="256" t="s">
        <v>14126</v>
      </c>
      <c r="D3006" s="256" t="s">
        <v>5743</v>
      </c>
      <c r="E3006" s="433">
        <v>7301</v>
      </c>
      <c r="F3006" s="256" t="s">
        <v>14127</v>
      </c>
      <c r="G3006" s="256" t="s">
        <v>2724</v>
      </c>
      <c r="H3006" s="256" t="s">
        <v>2835</v>
      </c>
      <c r="I3006" s="256" t="s">
        <v>14129</v>
      </c>
    </row>
    <row r="3007" spans="1:9">
      <c r="A3007" s="256" t="s">
        <v>14130</v>
      </c>
      <c r="B3007" s="256" t="s">
        <v>14131</v>
      </c>
      <c r="C3007" s="256" t="s">
        <v>14132</v>
      </c>
      <c r="D3007" s="256" t="s">
        <v>7518</v>
      </c>
      <c r="E3007" s="433">
        <v>8221</v>
      </c>
      <c r="F3007" s="256" t="s">
        <v>14133</v>
      </c>
      <c r="G3007" s="256" t="s">
        <v>2794</v>
      </c>
      <c r="H3007" s="256" t="s">
        <v>2725</v>
      </c>
      <c r="I3007" s="256" t="s">
        <v>3310</v>
      </c>
    </row>
    <row r="3008" spans="1:9">
      <c r="A3008" s="256" t="s">
        <v>14130</v>
      </c>
      <c r="B3008" s="256" t="s">
        <v>14131</v>
      </c>
      <c r="C3008" s="256" t="s">
        <v>14132</v>
      </c>
      <c r="D3008" s="256" t="s">
        <v>7518</v>
      </c>
      <c r="E3008" s="433">
        <v>8221</v>
      </c>
      <c r="F3008" s="256" t="s">
        <v>14133</v>
      </c>
      <c r="G3008" s="256" t="s">
        <v>2824</v>
      </c>
      <c r="H3008" s="256" t="s">
        <v>2725</v>
      </c>
      <c r="I3008" s="256" t="s">
        <v>3310</v>
      </c>
    </row>
    <row r="3009" spans="1:9">
      <c r="A3009" s="256" t="s">
        <v>14134</v>
      </c>
      <c r="B3009" s="256" t="s">
        <v>14131</v>
      </c>
      <c r="C3009" s="256" t="s">
        <v>14132</v>
      </c>
      <c r="D3009" s="256" t="s">
        <v>7518</v>
      </c>
      <c r="E3009" s="433">
        <v>8221</v>
      </c>
      <c r="F3009" s="256" t="s">
        <v>14133</v>
      </c>
      <c r="G3009" s="256" t="s">
        <v>2761</v>
      </c>
      <c r="H3009" s="256" t="s">
        <v>2762</v>
      </c>
      <c r="I3009" s="256" t="s">
        <v>14135</v>
      </c>
    </row>
    <row r="3010" spans="1:9">
      <c r="A3010" s="256" t="s">
        <v>14134</v>
      </c>
      <c r="B3010" s="256" t="s">
        <v>14131</v>
      </c>
      <c r="C3010" s="256" t="s">
        <v>14132</v>
      </c>
      <c r="D3010" s="256" t="s">
        <v>7518</v>
      </c>
      <c r="E3010" s="433">
        <v>8221</v>
      </c>
      <c r="F3010" s="256" t="s">
        <v>14133</v>
      </c>
      <c r="G3010" s="256" t="s">
        <v>2724</v>
      </c>
      <c r="H3010" s="256" t="s">
        <v>2762</v>
      </c>
      <c r="I3010" s="256" t="s">
        <v>5937</v>
      </c>
    </row>
    <row r="3011" spans="1:9">
      <c r="A3011" s="256" t="s">
        <v>14136</v>
      </c>
      <c r="B3011" s="256" t="s">
        <v>14131</v>
      </c>
      <c r="C3011" s="256" t="s">
        <v>14132</v>
      </c>
      <c r="D3011" s="256" t="s">
        <v>7518</v>
      </c>
      <c r="E3011" s="433">
        <v>8221</v>
      </c>
      <c r="F3011" s="256" t="s">
        <v>14133</v>
      </c>
      <c r="G3011" s="256" t="s">
        <v>2794</v>
      </c>
      <c r="H3011" s="256" t="s">
        <v>2812</v>
      </c>
      <c r="I3011" s="256" t="s">
        <v>4299</v>
      </c>
    </row>
    <row r="3012" spans="1:9">
      <c r="A3012" s="256" t="s">
        <v>14137</v>
      </c>
      <c r="B3012" s="256" t="s">
        <v>14131</v>
      </c>
      <c r="C3012" s="256" t="s">
        <v>14132</v>
      </c>
      <c r="D3012" s="256" t="s">
        <v>7518</v>
      </c>
      <c r="E3012" s="433">
        <v>8221</v>
      </c>
      <c r="F3012" s="256" t="s">
        <v>14133</v>
      </c>
      <c r="G3012" s="256" t="s">
        <v>2794</v>
      </c>
      <c r="H3012" s="256" t="s">
        <v>2994</v>
      </c>
      <c r="I3012" s="256" t="s">
        <v>6589</v>
      </c>
    </row>
    <row r="3013" spans="1:9">
      <c r="A3013" s="256" t="s">
        <v>14137</v>
      </c>
      <c r="B3013" s="256" t="s">
        <v>14131</v>
      </c>
      <c r="C3013" s="256" t="s">
        <v>14132</v>
      </c>
      <c r="D3013" s="256" t="s">
        <v>7518</v>
      </c>
      <c r="E3013" s="433">
        <v>8221</v>
      </c>
      <c r="F3013" s="256" t="s">
        <v>14133</v>
      </c>
      <c r="G3013" s="256" t="s">
        <v>2724</v>
      </c>
      <c r="H3013" s="256" t="s">
        <v>2994</v>
      </c>
      <c r="I3013" s="256" t="s">
        <v>3310</v>
      </c>
    </row>
    <row r="3014" spans="1:9">
      <c r="A3014" s="256" t="s">
        <v>14138</v>
      </c>
      <c r="B3014" s="256" t="s">
        <v>14139</v>
      </c>
      <c r="C3014" s="256" t="s">
        <v>14140</v>
      </c>
      <c r="D3014" s="256" t="s">
        <v>14141</v>
      </c>
      <c r="E3014" s="433">
        <v>95112</v>
      </c>
      <c r="F3014" s="256" t="s">
        <v>14142</v>
      </c>
      <c r="G3014" s="256" t="s">
        <v>2732</v>
      </c>
      <c r="H3014" s="256" t="s">
        <v>2733</v>
      </c>
      <c r="I3014" s="256" t="s">
        <v>3048</v>
      </c>
    </row>
    <row r="3015" spans="1:9">
      <c r="A3015" s="256" t="s">
        <v>14143</v>
      </c>
      <c r="B3015" s="256" t="s">
        <v>14139</v>
      </c>
      <c r="C3015" s="256" t="s">
        <v>14140</v>
      </c>
      <c r="D3015" s="256" t="s">
        <v>14141</v>
      </c>
      <c r="E3015" s="433">
        <v>95112</v>
      </c>
      <c r="F3015" s="256" t="s">
        <v>14142</v>
      </c>
      <c r="G3015" s="256" t="s">
        <v>2780</v>
      </c>
      <c r="H3015" s="256" t="s">
        <v>2781</v>
      </c>
      <c r="I3015" s="256" t="s">
        <v>3050</v>
      </c>
    </row>
    <row r="3016" spans="1:9">
      <c r="A3016" s="256" t="s">
        <v>14144</v>
      </c>
      <c r="B3016" s="256" t="s">
        <v>14145</v>
      </c>
      <c r="C3016" s="256" t="s">
        <v>14146</v>
      </c>
      <c r="D3016" s="256" t="s">
        <v>101</v>
      </c>
      <c r="E3016" s="433">
        <v>97474</v>
      </c>
      <c r="F3016" s="256" t="s">
        <v>14147</v>
      </c>
      <c r="G3016" s="256" t="s">
        <v>2732</v>
      </c>
      <c r="H3016" s="256" t="s">
        <v>2733</v>
      </c>
      <c r="I3016" s="256" t="s">
        <v>6614</v>
      </c>
    </row>
    <row r="3017" spans="1:9">
      <c r="A3017" s="256" t="s">
        <v>14148</v>
      </c>
      <c r="B3017" s="256" t="s">
        <v>14149</v>
      </c>
      <c r="C3017" s="256" t="s">
        <v>14150</v>
      </c>
      <c r="D3017" s="256" t="s">
        <v>99</v>
      </c>
      <c r="E3017" s="433">
        <v>94901</v>
      </c>
      <c r="F3017" s="256" t="s">
        <v>14151</v>
      </c>
      <c r="G3017" s="256" t="s">
        <v>2732</v>
      </c>
      <c r="H3017" s="256" t="s">
        <v>2733</v>
      </c>
      <c r="I3017" s="256" t="s">
        <v>14152</v>
      </c>
    </row>
    <row r="3018" spans="1:9">
      <c r="A3018" s="256" t="s">
        <v>14153</v>
      </c>
      <c r="B3018" s="256" t="s">
        <v>14154</v>
      </c>
      <c r="C3018" s="256" t="s">
        <v>14155</v>
      </c>
      <c r="D3018" s="256" t="s">
        <v>14156</v>
      </c>
      <c r="E3018" s="433">
        <v>85110</v>
      </c>
      <c r="F3018" s="256" t="s">
        <v>14157</v>
      </c>
      <c r="G3018" s="256" t="s">
        <v>2732</v>
      </c>
      <c r="H3018" s="256" t="s">
        <v>2733</v>
      </c>
      <c r="I3018" s="256" t="s">
        <v>4284</v>
      </c>
    </row>
    <row r="3019" spans="1:9">
      <c r="A3019" s="256" t="s">
        <v>14158</v>
      </c>
      <c r="B3019" s="256" t="s">
        <v>14159</v>
      </c>
      <c r="C3019" s="256" t="s">
        <v>14160</v>
      </c>
      <c r="D3019" s="256" t="s">
        <v>14161</v>
      </c>
      <c r="E3019" s="433">
        <v>97641</v>
      </c>
      <c r="F3019" s="256" t="s">
        <v>14162</v>
      </c>
      <c r="G3019" s="256" t="s">
        <v>2724</v>
      </c>
      <c r="H3019" s="256" t="s">
        <v>2835</v>
      </c>
      <c r="I3019" s="256" t="s">
        <v>14163</v>
      </c>
    </row>
    <row r="3020" spans="1:9">
      <c r="A3020" s="256" t="s">
        <v>14164</v>
      </c>
      <c r="B3020" s="256" t="s">
        <v>14165</v>
      </c>
      <c r="C3020" s="256" t="s">
        <v>14166</v>
      </c>
      <c r="D3020" s="256" t="s">
        <v>3065</v>
      </c>
      <c r="E3020" s="433">
        <v>6654</v>
      </c>
      <c r="F3020" s="256" t="s">
        <v>14167</v>
      </c>
      <c r="G3020" s="256" t="s">
        <v>2732</v>
      </c>
      <c r="H3020" s="256" t="s">
        <v>2733</v>
      </c>
      <c r="I3020" s="256" t="s">
        <v>3396</v>
      </c>
    </row>
    <row r="3021" spans="1:9">
      <c r="A3021" s="256" t="s">
        <v>14168</v>
      </c>
      <c r="B3021" s="256" t="s">
        <v>14169</v>
      </c>
      <c r="C3021" s="256" t="s">
        <v>14170</v>
      </c>
      <c r="D3021" s="256" t="s">
        <v>96</v>
      </c>
      <c r="E3021" s="433">
        <v>91702</v>
      </c>
      <c r="F3021" s="256" t="s">
        <v>14171</v>
      </c>
      <c r="G3021" s="256" t="s">
        <v>2732</v>
      </c>
      <c r="H3021" s="256" t="s">
        <v>2733</v>
      </c>
      <c r="I3021" s="256" t="s">
        <v>4797</v>
      </c>
    </row>
    <row r="3022" spans="1:9">
      <c r="A3022" s="256" t="s">
        <v>14172</v>
      </c>
      <c r="B3022" s="256" t="s">
        <v>14173</v>
      </c>
      <c r="C3022" s="256" t="s">
        <v>14174</v>
      </c>
      <c r="D3022" s="256" t="s">
        <v>93</v>
      </c>
      <c r="E3022" s="433">
        <v>1008</v>
      </c>
      <c r="F3022" s="256" t="s">
        <v>14175</v>
      </c>
      <c r="G3022" s="256" t="s">
        <v>2732</v>
      </c>
      <c r="H3022" s="256" t="s">
        <v>2733</v>
      </c>
      <c r="I3022" s="256" t="s">
        <v>3209</v>
      </c>
    </row>
    <row r="3023" spans="1:9">
      <c r="A3023" s="256" t="s">
        <v>14176</v>
      </c>
      <c r="C3023" s="256" t="s">
        <v>14177</v>
      </c>
      <c r="D3023" s="256" t="s">
        <v>14178</v>
      </c>
      <c r="E3023" s="433">
        <v>1831</v>
      </c>
      <c r="F3023" s="256" t="s">
        <v>14179</v>
      </c>
      <c r="G3023" s="256" t="s">
        <v>2732</v>
      </c>
      <c r="H3023" s="256" t="s">
        <v>2733</v>
      </c>
      <c r="I3023" s="256" t="s">
        <v>14180</v>
      </c>
    </row>
    <row r="3024" spans="1:9">
      <c r="A3024" s="256" t="s">
        <v>14181</v>
      </c>
      <c r="B3024" s="256" t="s">
        <v>14182</v>
      </c>
      <c r="C3024" s="256" t="s">
        <v>14183</v>
      </c>
      <c r="D3024" s="256" t="s">
        <v>14184</v>
      </c>
      <c r="E3024" s="433">
        <v>6531</v>
      </c>
      <c r="F3024" s="256" t="s">
        <v>14185</v>
      </c>
      <c r="G3024" s="256" t="s">
        <v>2732</v>
      </c>
      <c r="H3024" s="256" t="s">
        <v>2733</v>
      </c>
      <c r="I3024" s="256" t="s">
        <v>14186</v>
      </c>
    </row>
    <row r="3025" spans="1:9">
      <c r="A3025" s="256" t="s">
        <v>14187</v>
      </c>
      <c r="B3025" s="256" t="s">
        <v>14188</v>
      </c>
      <c r="C3025" s="256" t="s">
        <v>14189</v>
      </c>
      <c r="D3025" s="256" t="s">
        <v>14190</v>
      </c>
      <c r="E3025" s="433">
        <v>526</v>
      </c>
      <c r="F3025" s="256" t="s">
        <v>14191</v>
      </c>
      <c r="G3025" s="256" t="s">
        <v>2732</v>
      </c>
      <c r="H3025" s="256" t="s">
        <v>2733</v>
      </c>
      <c r="I3025" s="256" t="s">
        <v>14192</v>
      </c>
    </row>
    <row r="3026" spans="1:9">
      <c r="A3026" s="256" t="s">
        <v>14193</v>
      </c>
      <c r="B3026" s="256" t="s">
        <v>14194</v>
      </c>
      <c r="C3026" s="256" t="s">
        <v>14195</v>
      </c>
      <c r="D3026" s="256" t="s">
        <v>3459</v>
      </c>
      <c r="E3026" s="433">
        <v>2744</v>
      </c>
      <c r="F3026" s="256" t="s">
        <v>14196</v>
      </c>
      <c r="G3026" s="256" t="s">
        <v>2936</v>
      </c>
      <c r="H3026" s="256" t="s">
        <v>2937</v>
      </c>
      <c r="I3026" s="256" t="s">
        <v>7819</v>
      </c>
    </row>
    <row r="3027" spans="1:9">
      <c r="A3027" s="256" t="s">
        <v>14197</v>
      </c>
      <c r="B3027" s="256" t="s">
        <v>14198</v>
      </c>
      <c r="C3027" s="256" t="s">
        <v>14199</v>
      </c>
      <c r="D3027" s="256" t="s">
        <v>1258</v>
      </c>
      <c r="E3027" s="433">
        <v>92701</v>
      </c>
      <c r="F3027" s="256" t="s">
        <v>14200</v>
      </c>
      <c r="G3027" s="256" t="s">
        <v>2732</v>
      </c>
      <c r="H3027" s="256" t="s">
        <v>2733</v>
      </c>
      <c r="I3027" s="256" t="s">
        <v>14201</v>
      </c>
    </row>
    <row r="3028" spans="1:9">
      <c r="A3028" s="256" t="s">
        <v>14202</v>
      </c>
      <c r="B3028" s="256" t="s">
        <v>14203</v>
      </c>
      <c r="C3028" s="256" t="s">
        <v>14204</v>
      </c>
      <c r="D3028" s="256" t="s">
        <v>14205</v>
      </c>
      <c r="E3028" s="433">
        <v>92502</v>
      </c>
      <c r="F3028" s="256" t="s">
        <v>14206</v>
      </c>
      <c r="G3028" s="256" t="s">
        <v>2732</v>
      </c>
      <c r="H3028" s="256" t="s">
        <v>2733</v>
      </c>
      <c r="I3028" s="256" t="s">
        <v>2763</v>
      </c>
    </row>
    <row r="3029" spans="1:9">
      <c r="A3029" s="256" t="s">
        <v>14207</v>
      </c>
      <c r="B3029" s="256" t="s">
        <v>14208</v>
      </c>
      <c r="C3029" s="256" t="s">
        <v>14209</v>
      </c>
      <c r="D3029" s="256" t="s">
        <v>14210</v>
      </c>
      <c r="E3029" s="433">
        <v>95131</v>
      </c>
      <c r="F3029" s="256" t="s">
        <v>14211</v>
      </c>
      <c r="G3029" s="256" t="s">
        <v>2732</v>
      </c>
      <c r="H3029" s="256" t="s">
        <v>2733</v>
      </c>
      <c r="I3029" s="256" t="s">
        <v>14212</v>
      </c>
    </row>
    <row r="3030" spans="1:9">
      <c r="A3030" s="256" t="s">
        <v>14213</v>
      </c>
      <c r="B3030" s="256" t="s">
        <v>14214</v>
      </c>
      <c r="C3030" s="256" t="s">
        <v>14215</v>
      </c>
      <c r="D3030" s="256" t="s">
        <v>10634</v>
      </c>
      <c r="E3030" s="433">
        <v>96221</v>
      </c>
      <c r="F3030" s="256" t="s">
        <v>14216</v>
      </c>
      <c r="G3030" s="256" t="s">
        <v>2732</v>
      </c>
      <c r="H3030" s="256" t="s">
        <v>2733</v>
      </c>
      <c r="I3030" s="256" t="s">
        <v>13474</v>
      </c>
    </row>
    <row r="3031" spans="1:9">
      <c r="A3031" s="256" t="s">
        <v>14217</v>
      </c>
      <c r="B3031" s="256" t="s">
        <v>14218</v>
      </c>
      <c r="C3031" s="256" t="s">
        <v>14215</v>
      </c>
      <c r="D3031" s="256" t="s">
        <v>14219</v>
      </c>
      <c r="E3031" s="433">
        <v>3471</v>
      </c>
      <c r="F3031" s="256" t="s">
        <v>14219</v>
      </c>
      <c r="G3031" s="256" t="s">
        <v>2780</v>
      </c>
      <c r="H3031" s="256" t="s">
        <v>2847</v>
      </c>
      <c r="I3031" s="256" t="s">
        <v>4457</v>
      </c>
    </row>
    <row r="3032" spans="1:9">
      <c r="A3032" s="256" t="s">
        <v>14220</v>
      </c>
      <c r="B3032" s="256" t="s">
        <v>14218</v>
      </c>
      <c r="C3032" s="256" t="s">
        <v>14215</v>
      </c>
      <c r="D3032" s="256" t="s">
        <v>14219</v>
      </c>
      <c r="E3032" s="433">
        <v>3471</v>
      </c>
      <c r="F3032" s="256" t="s">
        <v>14219</v>
      </c>
      <c r="G3032" s="256" t="s">
        <v>2732</v>
      </c>
      <c r="H3032" s="256" t="s">
        <v>2733</v>
      </c>
      <c r="I3032" s="256" t="s">
        <v>14221</v>
      </c>
    </row>
    <row r="3033" spans="1:9">
      <c r="A3033" s="256" t="s">
        <v>14222</v>
      </c>
      <c r="B3033" s="256" t="s">
        <v>14218</v>
      </c>
      <c r="C3033" s="256" t="s">
        <v>14215</v>
      </c>
      <c r="D3033" s="256" t="s">
        <v>14219</v>
      </c>
      <c r="E3033" s="433">
        <v>3471</v>
      </c>
      <c r="F3033" s="256" t="s">
        <v>14219</v>
      </c>
      <c r="G3033" s="256" t="s">
        <v>2780</v>
      </c>
      <c r="H3033" s="256" t="s">
        <v>2781</v>
      </c>
      <c r="I3033" s="256" t="s">
        <v>4457</v>
      </c>
    </row>
    <row r="3034" spans="1:9">
      <c r="A3034" s="256" t="s">
        <v>14223</v>
      </c>
      <c r="B3034" s="256" t="s">
        <v>14224</v>
      </c>
      <c r="C3034" s="256" t="s">
        <v>14225</v>
      </c>
      <c r="D3034" s="256" t="s">
        <v>91</v>
      </c>
      <c r="E3034" s="433">
        <v>83416</v>
      </c>
      <c r="F3034" s="256" t="s">
        <v>14226</v>
      </c>
      <c r="G3034" s="256" t="s">
        <v>2761</v>
      </c>
      <c r="H3034" s="256" t="s">
        <v>2994</v>
      </c>
      <c r="I3034" s="256" t="s">
        <v>7457</v>
      </c>
    </row>
    <row r="3035" spans="1:9">
      <c r="A3035" s="256" t="s">
        <v>14227</v>
      </c>
      <c r="B3035" s="256" t="s">
        <v>14228</v>
      </c>
      <c r="C3035" s="256" t="s">
        <v>14229</v>
      </c>
      <c r="D3035" s="256" t="s">
        <v>5614</v>
      </c>
      <c r="E3035" s="433">
        <v>91621</v>
      </c>
      <c r="F3035" s="256" t="s">
        <v>14230</v>
      </c>
      <c r="G3035" s="256" t="s">
        <v>2732</v>
      </c>
      <c r="H3035" s="256" t="s">
        <v>2733</v>
      </c>
      <c r="I3035" s="256" t="s">
        <v>3756</v>
      </c>
    </row>
    <row r="3036" spans="1:9">
      <c r="A3036" s="256" t="s">
        <v>14231</v>
      </c>
      <c r="B3036" s="256" t="s">
        <v>14232</v>
      </c>
      <c r="C3036" s="256" t="s">
        <v>14233</v>
      </c>
      <c r="D3036" s="256" t="s">
        <v>14234</v>
      </c>
      <c r="E3036" s="433">
        <v>91401</v>
      </c>
      <c r="F3036" s="256" t="s">
        <v>14235</v>
      </c>
      <c r="G3036" s="256" t="s">
        <v>2732</v>
      </c>
      <c r="H3036" s="256" t="s">
        <v>2733</v>
      </c>
      <c r="I3036" s="256" t="s">
        <v>4797</v>
      </c>
    </row>
    <row r="3037" spans="1:9">
      <c r="A3037" s="256" t="s">
        <v>14236</v>
      </c>
      <c r="B3037" s="256" t="s">
        <v>14237</v>
      </c>
      <c r="C3037" s="256" t="s">
        <v>14238</v>
      </c>
      <c r="D3037" s="256" t="s">
        <v>14239</v>
      </c>
      <c r="E3037" s="433">
        <v>3815</v>
      </c>
      <c r="F3037" s="256" t="s">
        <v>14240</v>
      </c>
      <c r="G3037" s="256" t="s">
        <v>2732</v>
      </c>
      <c r="H3037" s="256" t="s">
        <v>2733</v>
      </c>
      <c r="I3037" s="256" t="s">
        <v>14180</v>
      </c>
    </row>
    <row r="3038" spans="1:9">
      <c r="A3038" s="256" t="s">
        <v>14241</v>
      </c>
      <c r="B3038" s="256" t="s">
        <v>14242</v>
      </c>
      <c r="C3038" s="256" t="s">
        <v>14243</v>
      </c>
      <c r="D3038" s="256" t="s">
        <v>3034</v>
      </c>
      <c r="E3038" s="433">
        <v>92012</v>
      </c>
      <c r="F3038" s="256" t="s">
        <v>14244</v>
      </c>
      <c r="G3038" s="256" t="s">
        <v>2732</v>
      </c>
      <c r="H3038" s="256" t="s">
        <v>2733</v>
      </c>
      <c r="I3038" s="256" t="s">
        <v>14245</v>
      </c>
    </row>
    <row r="3039" spans="1:9">
      <c r="A3039" s="256" t="s">
        <v>14246</v>
      </c>
      <c r="B3039" s="256" t="s">
        <v>14242</v>
      </c>
      <c r="C3039" s="256" t="s">
        <v>14243</v>
      </c>
      <c r="D3039" s="256" t="s">
        <v>3034</v>
      </c>
      <c r="E3039" s="433">
        <v>92012</v>
      </c>
      <c r="F3039" s="256" t="s">
        <v>14244</v>
      </c>
      <c r="G3039" s="256" t="s">
        <v>2780</v>
      </c>
      <c r="H3039" s="256" t="s">
        <v>2781</v>
      </c>
      <c r="I3039" s="256" t="s">
        <v>14247</v>
      </c>
    </row>
    <row r="3040" spans="1:9">
      <c r="A3040" s="256" t="s">
        <v>14248</v>
      </c>
      <c r="B3040" s="256" t="s">
        <v>14242</v>
      </c>
      <c r="C3040" s="256" t="s">
        <v>14243</v>
      </c>
      <c r="D3040" s="256" t="s">
        <v>3034</v>
      </c>
      <c r="E3040" s="433">
        <v>92012</v>
      </c>
      <c r="F3040" s="256" t="s">
        <v>14244</v>
      </c>
      <c r="G3040" s="256" t="s">
        <v>2780</v>
      </c>
      <c r="H3040" s="256" t="s">
        <v>2847</v>
      </c>
      <c r="I3040" s="256" t="s">
        <v>14247</v>
      </c>
    </row>
    <row r="3041" spans="1:9">
      <c r="A3041" s="256" t="s">
        <v>14249</v>
      </c>
      <c r="B3041" s="256" t="s">
        <v>14250</v>
      </c>
      <c r="C3041" s="256" t="s">
        <v>14251</v>
      </c>
      <c r="D3041" s="256" t="s">
        <v>13415</v>
      </c>
      <c r="E3041" s="433">
        <v>95143</v>
      </c>
      <c r="F3041" s="256" t="s">
        <v>11075</v>
      </c>
      <c r="G3041" s="256" t="s">
        <v>2732</v>
      </c>
      <c r="H3041" s="256" t="s">
        <v>2733</v>
      </c>
      <c r="I3041" s="256" t="s">
        <v>5770</v>
      </c>
    </row>
    <row r="3042" spans="1:9">
      <c r="A3042" s="256" t="s">
        <v>14252</v>
      </c>
      <c r="B3042" s="256" t="s">
        <v>14253</v>
      </c>
      <c r="C3042" s="256" t="s">
        <v>14254</v>
      </c>
      <c r="D3042" s="256" t="s">
        <v>14255</v>
      </c>
      <c r="E3042" s="433">
        <v>91637</v>
      </c>
      <c r="F3042" s="256" t="s">
        <v>14255</v>
      </c>
      <c r="G3042" s="256" t="s">
        <v>2724</v>
      </c>
      <c r="H3042" s="256" t="s">
        <v>2835</v>
      </c>
      <c r="I3042" s="256" t="s">
        <v>14256</v>
      </c>
    </row>
    <row r="3043" spans="1:9">
      <c r="A3043" s="256" t="s">
        <v>14257</v>
      </c>
      <c r="B3043" s="256" t="s">
        <v>14258</v>
      </c>
      <c r="C3043" s="256" t="s">
        <v>14259</v>
      </c>
      <c r="D3043" s="256" t="s">
        <v>14260</v>
      </c>
      <c r="E3043" s="433">
        <v>8212</v>
      </c>
      <c r="F3043" s="256" t="s">
        <v>14261</v>
      </c>
      <c r="G3043" s="256" t="s">
        <v>2732</v>
      </c>
      <c r="H3043" s="256" t="s">
        <v>2733</v>
      </c>
      <c r="I3043" s="256" t="s">
        <v>6905</v>
      </c>
    </row>
    <row r="3044" spans="1:9">
      <c r="A3044" s="256" t="s">
        <v>14262</v>
      </c>
      <c r="B3044" s="256" t="s">
        <v>14258</v>
      </c>
      <c r="C3044" s="256" t="s">
        <v>14259</v>
      </c>
      <c r="D3044" s="256" t="s">
        <v>14260</v>
      </c>
      <c r="E3044" s="433">
        <v>8212</v>
      </c>
      <c r="F3044" s="256" t="s">
        <v>14261</v>
      </c>
      <c r="G3044" s="256" t="s">
        <v>2780</v>
      </c>
      <c r="H3044" s="256" t="s">
        <v>2781</v>
      </c>
      <c r="I3044" s="256" t="s">
        <v>8717</v>
      </c>
    </row>
    <row r="3045" spans="1:9">
      <c r="A3045" s="256" t="s">
        <v>14263</v>
      </c>
      <c r="B3045" s="256" t="s">
        <v>14258</v>
      </c>
      <c r="C3045" s="256" t="s">
        <v>14259</v>
      </c>
      <c r="D3045" s="256" t="s">
        <v>14260</v>
      </c>
      <c r="E3045" s="433">
        <v>8212</v>
      </c>
      <c r="F3045" s="256" t="s">
        <v>14261</v>
      </c>
      <c r="G3045" s="256" t="s">
        <v>2780</v>
      </c>
      <c r="H3045" s="256" t="s">
        <v>2847</v>
      </c>
      <c r="I3045" s="256" t="s">
        <v>8717</v>
      </c>
    </row>
    <row r="3046" spans="1:9">
      <c r="A3046" s="256" t="s">
        <v>14264</v>
      </c>
      <c r="B3046" s="256" t="s">
        <v>14265</v>
      </c>
      <c r="C3046" s="256" t="s">
        <v>14266</v>
      </c>
      <c r="D3046" s="256" t="s">
        <v>14267</v>
      </c>
      <c r="E3046" s="433">
        <v>2052</v>
      </c>
      <c r="F3046" s="256" t="s">
        <v>464</v>
      </c>
      <c r="G3046" s="256" t="s">
        <v>2780</v>
      </c>
      <c r="H3046" s="256" t="s">
        <v>2781</v>
      </c>
      <c r="I3046" s="256" t="s">
        <v>4751</v>
      </c>
    </row>
    <row r="3047" spans="1:9">
      <c r="A3047" s="256" t="s">
        <v>14268</v>
      </c>
      <c r="B3047" s="256" t="s">
        <v>14265</v>
      </c>
      <c r="C3047" s="256" t="s">
        <v>14266</v>
      </c>
      <c r="D3047" s="256" t="s">
        <v>14267</v>
      </c>
      <c r="E3047" s="433">
        <v>2052</v>
      </c>
      <c r="F3047" s="256" t="s">
        <v>464</v>
      </c>
      <c r="G3047" s="256" t="s">
        <v>2732</v>
      </c>
      <c r="H3047" s="256" t="s">
        <v>2733</v>
      </c>
      <c r="I3047" s="256" t="s">
        <v>7667</v>
      </c>
    </row>
    <row r="3048" spans="1:9">
      <c r="A3048" s="256" t="s">
        <v>14269</v>
      </c>
      <c r="B3048" s="256" t="s">
        <v>14265</v>
      </c>
      <c r="C3048" s="256" t="s">
        <v>14266</v>
      </c>
      <c r="D3048" s="256" t="s">
        <v>14267</v>
      </c>
      <c r="E3048" s="433">
        <v>2052</v>
      </c>
      <c r="F3048" s="256" t="s">
        <v>464</v>
      </c>
      <c r="G3048" s="256" t="s">
        <v>2780</v>
      </c>
      <c r="H3048" s="256" t="s">
        <v>2847</v>
      </c>
      <c r="I3048" s="256" t="s">
        <v>4751</v>
      </c>
    </row>
    <row r="3049" spans="1:9">
      <c r="A3049" s="256" t="s">
        <v>14270</v>
      </c>
      <c r="B3049" s="256" t="s">
        <v>14271</v>
      </c>
      <c r="C3049" s="256" t="s">
        <v>14272</v>
      </c>
      <c r="D3049" s="256" t="s">
        <v>14273</v>
      </c>
      <c r="E3049" s="433">
        <v>90842</v>
      </c>
      <c r="F3049" s="256" t="s">
        <v>14274</v>
      </c>
      <c r="G3049" s="256" t="s">
        <v>2780</v>
      </c>
      <c r="H3049" s="256" t="s">
        <v>2847</v>
      </c>
      <c r="I3049" s="256" t="s">
        <v>3105</v>
      </c>
    </row>
    <row r="3050" spans="1:9">
      <c r="A3050" s="256" t="s">
        <v>14275</v>
      </c>
      <c r="B3050" s="256" t="s">
        <v>14271</v>
      </c>
      <c r="C3050" s="256" t="s">
        <v>14272</v>
      </c>
      <c r="D3050" s="256" t="s">
        <v>14273</v>
      </c>
      <c r="E3050" s="433">
        <v>90842</v>
      </c>
      <c r="F3050" s="256" t="s">
        <v>14274</v>
      </c>
      <c r="G3050" s="256" t="s">
        <v>2780</v>
      </c>
      <c r="H3050" s="256" t="s">
        <v>2781</v>
      </c>
      <c r="I3050" s="256" t="s">
        <v>14276</v>
      </c>
    </row>
    <row r="3051" spans="1:9">
      <c r="A3051" s="256" t="s">
        <v>14277</v>
      </c>
      <c r="B3051" s="256" t="s">
        <v>14271</v>
      </c>
      <c r="C3051" s="256" t="s">
        <v>14272</v>
      </c>
      <c r="D3051" s="256" t="s">
        <v>14273</v>
      </c>
      <c r="E3051" s="433">
        <v>90842</v>
      </c>
      <c r="F3051" s="256" t="s">
        <v>14274</v>
      </c>
      <c r="G3051" s="256" t="s">
        <v>2732</v>
      </c>
      <c r="H3051" s="256" t="s">
        <v>2733</v>
      </c>
      <c r="I3051" s="256" t="s">
        <v>14276</v>
      </c>
    </row>
    <row r="3052" spans="1:9">
      <c r="A3052" s="256" t="s">
        <v>14278</v>
      </c>
      <c r="B3052" s="256" t="s">
        <v>14279</v>
      </c>
      <c r="C3052" s="256" t="s">
        <v>14280</v>
      </c>
      <c r="D3052" s="256" t="s">
        <v>4733</v>
      </c>
      <c r="E3052" s="433">
        <v>94110</v>
      </c>
      <c r="F3052" s="256" t="s">
        <v>14281</v>
      </c>
      <c r="G3052" s="256" t="s">
        <v>2732</v>
      </c>
      <c r="H3052" s="256" t="s">
        <v>2733</v>
      </c>
      <c r="I3052" s="256" t="s">
        <v>14282</v>
      </c>
    </row>
    <row r="3053" spans="1:9">
      <c r="A3053" s="256" t="s">
        <v>14283</v>
      </c>
      <c r="B3053" s="256" t="s">
        <v>14284</v>
      </c>
      <c r="C3053" s="256" t="s">
        <v>14285</v>
      </c>
      <c r="D3053" s="256" t="s">
        <v>14286</v>
      </c>
      <c r="E3053" s="433">
        <v>7263</v>
      </c>
      <c r="F3053" s="256" t="s">
        <v>14287</v>
      </c>
      <c r="G3053" s="256" t="s">
        <v>2732</v>
      </c>
      <c r="H3053" s="256" t="s">
        <v>3196</v>
      </c>
      <c r="I3053" s="256" t="s">
        <v>9783</v>
      </c>
    </row>
    <row r="3054" spans="1:9">
      <c r="A3054" s="256" t="s">
        <v>14288</v>
      </c>
      <c r="B3054" s="256" t="s">
        <v>14284</v>
      </c>
      <c r="C3054" s="256" t="s">
        <v>14285</v>
      </c>
      <c r="D3054" s="256" t="s">
        <v>14286</v>
      </c>
      <c r="E3054" s="433">
        <v>7263</v>
      </c>
      <c r="F3054" s="256" t="s">
        <v>14287</v>
      </c>
      <c r="G3054" s="256" t="s">
        <v>2732</v>
      </c>
      <c r="H3054" s="256" t="s">
        <v>2733</v>
      </c>
      <c r="I3054" s="256" t="s">
        <v>8098</v>
      </c>
    </row>
    <row r="3055" spans="1:9">
      <c r="A3055" s="256" t="s">
        <v>14289</v>
      </c>
      <c r="B3055" s="256" t="s">
        <v>14284</v>
      </c>
      <c r="C3055" s="256" t="s">
        <v>14285</v>
      </c>
      <c r="D3055" s="256" t="s">
        <v>14286</v>
      </c>
      <c r="E3055" s="433">
        <v>7263</v>
      </c>
      <c r="F3055" s="256" t="s">
        <v>14287</v>
      </c>
      <c r="G3055" s="256" t="s">
        <v>2780</v>
      </c>
      <c r="H3055" s="256" t="s">
        <v>2847</v>
      </c>
      <c r="I3055" s="256" t="s">
        <v>2957</v>
      </c>
    </row>
    <row r="3056" spans="1:9">
      <c r="A3056" s="256" t="s">
        <v>14290</v>
      </c>
      <c r="B3056" s="256" t="s">
        <v>14284</v>
      </c>
      <c r="C3056" s="256" t="s">
        <v>14285</v>
      </c>
      <c r="D3056" s="256" t="s">
        <v>14286</v>
      </c>
      <c r="E3056" s="433">
        <v>7263</v>
      </c>
      <c r="F3056" s="256" t="s">
        <v>14287</v>
      </c>
      <c r="G3056" s="256" t="s">
        <v>2780</v>
      </c>
      <c r="H3056" s="256" t="s">
        <v>2781</v>
      </c>
      <c r="I3056" s="256" t="s">
        <v>9783</v>
      </c>
    </row>
    <row r="3057" spans="1:9">
      <c r="A3057" s="256" t="s">
        <v>14291</v>
      </c>
      <c r="B3057" s="256" t="s">
        <v>14292</v>
      </c>
      <c r="C3057" s="256" t="s">
        <v>14293</v>
      </c>
      <c r="D3057" s="256" t="s">
        <v>9599</v>
      </c>
      <c r="E3057" s="433">
        <v>95201</v>
      </c>
      <c r="F3057" s="256" t="s">
        <v>14294</v>
      </c>
      <c r="G3057" s="256" t="s">
        <v>2732</v>
      </c>
      <c r="H3057" s="256" t="s">
        <v>2733</v>
      </c>
      <c r="I3057" s="256" t="s">
        <v>3683</v>
      </c>
    </row>
    <row r="3058" spans="1:9">
      <c r="A3058" s="256" t="s">
        <v>14295</v>
      </c>
      <c r="B3058" s="256" t="s">
        <v>14296</v>
      </c>
      <c r="C3058" s="256" t="s">
        <v>14297</v>
      </c>
      <c r="D3058" s="256" t="s">
        <v>91</v>
      </c>
      <c r="E3058" s="433">
        <v>83151</v>
      </c>
      <c r="F3058" s="256" t="s">
        <v>2977</v>
      </c>
      <c r="G3058" s="256" t="s">
        <v>2732</v>
      </c>
      <c r="H3058" s="256" t="s">
        <v>2733</v>
      </c>
      <c r="I3058" s="256" t="s">
        <v>4020</v>
      </c>
    </row>
    <row r="3059" spans="1:9">
      <c r="A3059" s="256" t="s">
        <v>14298</v>
      </c>
      <c r="B3059" s="256" t="s">
        <v>14299</v>
      </c>
      <c r="C3059" s="256" t="s">
        <v>14300</v>
      </c>
      <c r="D3059" s="256" t="s">
        <v>2149</v>
      </c>
      <c r="E3059" s="433">
        <v>92601</v>
      </c>
      <c r="F3059" s="256" t="s">
        <v>14301</v>
      </c>
      <c r="G3059" s="256" t="s">
        <v>2732</v>
      </c>
      <c r="H3059" s="256" t="s">
        <v>2733</v>
      </c>
      <c r="I3059" s="256" t="s">
        <v>4392</v>
      </c>
    </row>
    <row r="3060" spans="1:9">
      <c r="A3060" s="256" t="s">
        <v>14302</v>
      </c>
      <c r="B3060" s="256" t="s">
        <v>14303</v>
      </c>
      <c r="C3060" s="256" t="s">
        <v>14304</v>
      </c>
      <c r="D3060" s="256" t="s">
        <v>4694</v>
      </c>
      <c r="E3060" s="433">
        <v>92041</v>
      </c>
      <c r="F3060" s="256" t="s">
        <v>6799</v>
      </c>
      <c r="G3060" s="256" t="s">
        <v>2824</v>
      </c>
      <c r="H3060" s="256" t="s">
        <v>2762</v>
      </c>
      <c r="I3060" s="256" t="s">
        <v>10506</v>
      </c>
    </row>
    <row r="3061" spans="1:9">
      <c r="A3061" s="256" t="s">
        <v>14305</v>
      </c>
      <c r="B3061" s="256" t="s">
        <v>14303</v>
      </c>
      <c r="C3061" s="256" t="s">
        <v>14304</v>
      </c>
      <c r="D3061" s="256" t="s">
        <v>4694</v>
      </c>
      <c r="E3061" s="433">
        <v>92041</v>
      </c>
      <c r="F3061" s="256" t="s">
        <v>6799</v>
      </c>
      <c r="G3061" s="256" t="s">
        <v>2824</v>
      </c>
      <c r="H3061" s="256" t="s">
        <v>2994</v>
      </c>
      <c r="I3061" s="256" t="s">
        <v>6595</v>
      </c>
    </row>
    <row r="3062" spans="1:9">
      <c r="A3062" s="256" t="s">
        <v>14306</v>
      </c>
      <c r="B3062" s="256" t="s">
        <v>14303</v>
      </c>
      <c r="C3062" s="256" t="s">
        <v>14304</v>
      </c>
      <c r="D3062" s="256" t="s">
        <v>4694</v>
      </c>
      <c r="E3062" s="433">
        <v>92041</v>
      </c>
      <c r="F3062" s="256" t="s">
        <v>6799</v>
      </c>
      <c r="G3062" s="256" t="s">
        <v>2824</v>
      </c>
      <c r="H3062" s="256" t="s">
        <v>2725</v>
      </c>
      <c r="I3062" s="256" t="s">
        <v>6595</v>
      </c>
    </row>
    <row r="3063" spans="1:9">
      <c r="A3063" s="256" t="s">
        <v>14307</v>
      </c>
      <c r="B3063" s="256" t="s">
        <v>14303</v>
      </c>
      <c r="C3063" s="256" t="s">
        <v>14304</v>
      </c>
      <c r="D3063" s="256" t="s">
        <v>4694</v>
      </c>
      <c r="E3063" s="433">
        <v>92041</v>
      </c>
      <c r="F3063" s="256" t="s">
        <v>6799</v>
      </c>
      <c r="G3063" s="256" t="s">
        <v>2780</v>
      </c>
      <c r="H3063" s="256" t="s">
        <v>2781</v>
      </c>
      <c r="I3063" s="256" t="s">
        <v>3036</v>
      </c>
    </row>
    <row r="3064" spans="1:9">
      <c r="A3064" s="256" t="s">
        <v>14308</v>
      </c>
      <c r="B3064" s="256" t="s">
        <v>14303</v>
      </c>
      <c r="C3064" s="256" t="s">
        <v>14304</v>
      </c>
      <c r="D3064" s="256" t="s">
        <v>4694</v>
      </c>
      <c r="E3064" s="433">
        <v>92041</v>
      </c>
      <c r="F3064" s="256" t="s">
        <v>6799</v>
      </c>
      <c r="G3064" s="256" t="s">
        <v>2732</v>
      </c>
      <c r="H3064" s="256" t="s">
        <v>2733</v>
      </c>
      <c r="I3064" s="256" t="s">
        <v>3036</v>
      </c>
    </row>
    <row r="3065" spans="1:9">
      <c r="A3065" s="256" t="s">
        <v>14309</v>
      </c>
      <c r="B3065" s="256" t="s">
        <v>14310</v>
      </c>
      <c r="C3065" s="256" t="s">
        <v>14311</v>
      </c>
      <c r="D3065" s="256" t="s">
        <v>14312</v>
      </c>
      <c r="E3065" s="433">
        <v>97667</v>
      </c>
      <c r="F3065" s="256" t="s">
        <v>14313</v>
      </c>
      <c r="G3065" s="256" t="s">
        <v>2732</v>
      </c>
      <c r="H3065" s="256" t="s">
        <v>2733</v>
      </c>
      <c r="I3065" s="256" t="s">
        <v>5548</v>
      </c>
    </row>
    <row r="3066" spans="1:9">
      <c r="A3066" s="256" t="s">
        <v>14314</v>
      </c>
      <c r="B3066" s="256" t="s">
        <v>14315</v>
      </c>
      <c r="C3066" s="256" t="s">
        <v>14316</v>
      </c>
      <c r="D3066" s="256" t="s">
        <v>4390</v>
      </c>
      <c r="E3066" s="433">
        <v>92401</v>
      </c>
      <c r="F3066" s="256" t="s">
        <v>14317</v>
      </c>
      <c r="G3066" s="256" t="s">
        <v>2761</v>
      </c>
      <c r="H3066" s="256" t="s">
        <v>2762</v>
      </c>
      <c r="I3066" s="256" t="s">
        <v>14318</v>
      </c>
    </row>
    <row r="3067" spans="1:9">
      <c r="A3067" s="256" t="s">
        <v>14319</v>
      </c>
      <c r="B3067" s="256" t="s">
        <v>14320</v>
      </c>
      <c r="C3067" s="256" t="s">
        <v>14321</v>
      </c>
      <c r="D3067" s="256" t="s">
        <v>14322</v>
      </c>
      <c r="E3067" s="433">
        <v>97243</v>
      </c>
      <c r="F3067" s="256" t="s">
        <v>14323</v>
      </c>
      <c r="G3067" s="256" t="s">
        <v>2732</v>
      </c>
      <c r="H3067" s="256" t="s">
        <v>2733</v>
      </c>
      <c r="I3067" s="256" t="s">
        <v>14324</v>
      </c>
    </row>
    <row r="3068" spans="1:9">
      <c r="A3068" s="256" t="s">
        <v>14325</v>
      </c>
      <c r="B3068" s="256" t="s">
        <v>14320</v>
      </c>
      <c r="C3068" s="256" t="s">
        <v>14321</v>
      </c>
      <c r="D3068" s="256" t="s">
        <v>14322</v>
      </c>
      <c r="E3068" s="433">
        <v>97243</v>
      </c>
      <c r="F3068" s="256" t="s">
        <v>14323</v>
      </c>
      <c r="G3068" s="256" t="s">
        <v>2732</v>
      </c>
      <c r="H3068" s="256" t="s">
        <v>3196</v>
      </c>
      <c r="I3068" s="256" t="s">
        <v>14326</v>
      </c>
    </row>
    <row r="3069" spans="1:9">
      <c r="A3069" s="256" t="s">
        <v>14327</v>
      </c>
      <c r="B3069" s="256" t="s">
        <v>14328</v>
      </c>
      <c r="C3069" s="256" t="s">
        <v>14329</v>
      </c>
      <c r="D3069" s="256" t="s">
        <v>14330</v>
      </c>
      <c r="E3069" s="433">
        <v>83104</v>
      </c>
      <c r="F3069" s="256" t="s">
        <v>14331</v>
      </c>
      <c r="G3069" s="256" t="s">
        <v>2824</v>
      </c>
      <c r="H3069" s="256" t="s">
        <v>2725</v>
      </c>
      <c r="I3069" s="256" t="s">
        <v>6631</v>
      </c>
    </row>
    <row r="3070" spans="1:9">
      <c r="A3070" s="256" t="s">
        <v>14332</v>
      </c>
      <c r="B3070" s="256" t="s">
        <v>14333</v>
      </c>
      <c r="C3070" s="256" t="s">
        <v>14334</v>
      </c>
      <c r="D3070" s="256" t="s">
        <v>4361</v>
      </c>
      <c r="E3070" s="433">
        <v>1863</v>
      </c>
      <c r="F3070" s="256" t="s">
        <v>762</v>
      </c>
      <c r="G3070" s="256" t="s">
        <v>2732</v>
      </c>
      <c r="H3070" s="256" t="s">
        <v>2733</v>
      </c>
      <c r="I3070" s="256" t="s">
        <v>5396</v>
      </c>
    </row>
    <row r="3071" spans="1:9">
      <c r="A3071" s="256" t="s">
        <v>14335</v>
      </c>
      <c r="B3071" s="256" t="s">
        <v>14333</v>
      </c>
      <c r="C3071" s="256" t="s">
        <v>14334</v>
      </c>
      <c r="D3071" s="256" t="s">
        <v>4361</v>
      </c>
      <c r="E3071" s="433">
        <v>1863</v>
      </c>
      <c r="F3071" s="256" t="s">
        <v>762</v>
      </c>
      <c r="G3071" s="256" t="s">
        <v>2936</v>
      </c>
      <c r="H3071" s="256" t="s">
        <v>2937</v>
      </c>
      <c r="I3071" s="256" t="s">
        <v>14336</v>
      </c>
    </row>
    <row r="3072" spans="1:9">
      <c r="A3072" s="256" t="s">
        <v>14337</v>
      </c>
      <c r="B3072" s="256" t="s">
        <v>14333</v>
      </c>
      <c r="C3072" s="256" t="s">
        <v>14334</v>
      </c>
      <c r="D3072" s="256" t="s">
        <v>4361</v>
      </c>
      <c r="E3072" s="433">
        <v>1863</v>
      </c>
      <c r="F3072" s="256" t="s">
        <v>762</v>
      </c>
      <c r="G3072" s="256" t="s">
        <v>2780</v>
      </c>
      <c r="H3072" s="256" t="s">
        <v>2781</v>
      </c>
      <c r="I3072" s="256" t="s">
        <v>4973</v>
      </c>
    </row>
    <row r="3073" spans="1:9">
      <c r="A3073" s="256" t="s">
        <v>14338</v>
      </c>
      <c r="B3073" s="256" t="s">
        <v>14333</v>
      </c>
      <c r="C3073" s="256" t="s">
        <v>14334</v>
      </c>
      <c r="D3073" s="256" t="s">
        <v>4361</v>
      </c>
      <c r="E3073" s="433">
        <v>1863</v>
      </c>
      <c r="F3073" s="256" t="s">
        <v>762</v>
      </c>
      <c r="G3073" s="256" t="s">
        <v>2936</v>
      </c>
      <c r="H3073" s="256" t="s">
        <v>4186</v>
      </c>
      <c r="I3073" s="256" t="s">
        <v>6068</v>
      </c>
    </row>
    <row r="3074" spans="1:9">
      <c r="A3074" s="256" t="s">
        <v>14339</v>
      </c>
      <c r="B3074" s="256" t="s">
        <v>14333</v>
      </c>
      <c r="C3074" s="256" t="s">
        <v>14334</v>
      </c>
      <c r="D3074" s="256" t="s">
        <v>4361</v>
      </c>
      <c r="E3074" s="433">
        <v>1863</v>
      </c>
      <c r="F3074" s="256" t="s">
        <v>762</v>
      </c>
      <c r="G3074" s="256" t="s">
        <v>2732</v>
      </c>
      <c r="H3074" s="256" t="s">
        <v>3196</v>
      </c>
      <c r="I3074" s="256" t="s">
        <v>4973</v>
      </c>
    </row>
    <row r="3075" spans="1:9">
      <c r="A3075" s="256" t="s">
        <v>14340</v>
      </c>
      <c r="B3075" s="256" t="s">
        <v>14341</v>
      </c>
      <c r="C3075" s="256" t="s">
        <v>14342</v>
      </c>
      <c r="D3075" s="256" t="s">
        <v>14343</v>
      </c>
      <c r="E3075" s="433">
        <v>1853</v>
      </c>
      <c r="F3075" s="256" t="s">
        <v>14344</v>
      </c>
      <c r="G3075" s="256" t="s">
        <v>2724</v>
      </c>
      <c r="H3075" s="256" t="s">
        <v>2812</v>
      </c>
      <c r="I3075" s="256" t="s">
        <v>14345</v>
      </c>
    </row>
    <row r="3076" spans="1:9">
      <c r="A3076" s="256" t="s">
        <v>14346</v>
      </c>
      <c r="B3076" s="256" t="s">
        <v>14347</v>
      </c>
      <c r="C3076" s="256" t="s">
        <v>14348</v>
      </c>
      <c r="D3076" s="256" t="s">
        <v>3400</v>
      </c>
      <c r="E3076" s="433">
        <v>1746</v>
      </c>
      <c r="F3076" s="256" t="s">
        <v>14349</v>
      </c>
      <c r="G3076" s="256" t="s">
        <v>2780</v>
      </c>
      <c r="H3076" s="256" t="s">
        <v>2781</v>
      </c>
      <c r="I3076" s="256" t="s">
        <v>14104</v>
      </c>
    </row>
    <row r="3077" spans="1:9">
      <c r="A3077" s="256" t="s">
        <v>14350</v>
      </c>
      <c r="B3077" s="256" t="s">
        <v>14347</v>
      </c>
      <c r="C3077" s="256" t="s">
        <v>14348</v>
      </c>
      <c r="D3077" s="256" t="s">
        <v>3400</v>
      </c>
      <c r="E3077" s="433">
        <v>1746</v>
      </c>
      <c r="F3077" s="256" t="s">
        <v>14349</v>
      </c>
      <c r="G3077" s="256" t="s">
        <v>2732</v>
      </c>
      <c r="H3077" s="256" t="s">
        <v>2733</v>
      </c>
      <c r="I3077" s="256" t="s">
        <v>6027</v>
      </c>
    </row>
    <row r="3078" spans="1:9">
      <c r="A3078" s="256" t="s">
        <v>14351</v>
      </c>
      <c r="B3078" s="256" t="s">
        <v>14347</v>
      </c>
      <c r="C3078" s="256" t="s">
        <v>14348</v>
      </c>
      <c r="D3078" s="256" t="s">
        <v>3400</v>
      </c>
      <c r="E3078" s="433">
        <v>1746</v>
      </c>
      <c r="F3078" s="256" t="s">
        <v>14349</v>
      </c>
      <c r="G3078" s="256" t="s">
        <v>2780</v>
      </c>
      <c r="H3078" s="256" t="s">
        <v>2847</v>
      </c>
      <c r="I3078" s="256" t="s">
        <v>14104</v>
      </c>
    </row>
    <row r="3079" spans="1:9">
      <c r="A3079" s="256" t="s">
        <v>14352</v>
      </c>
      <c r="B3079" s="256" t="s">
        <v>14353</v>
      </c>
      <c r="C3079" s="256" t="s">
        <v>14354</v>
      </c>
      <c r="D3079" s="256" t="s">
        <v>14234</v>
      </c>
      <c r="E3079" s="433">
        <v>91401</v>
      </c>
      <c r="F3079" s="256" t="s">
        <v>14355</v>
      </c>
      <c r="G3079" s="256" t="s">
        <v>2780</v>
      </c>
      <c r="H3079" s="256" t="s">
        <v>2847</v>
      </c>
      <c r="I3079" s="256" t="s">
        <v>2957</v>
      </c>
    </row>
    <row r="3080" spans="1:9">
      <c r="A3080" s="256" t="s">
        <v>14356</v>
      </c>
      <c r="B3080" s="256" t="s">
        <v>14353</v>
      </c>
      <c r="C3080" s="256" t="s">
        <v>14354</v>
      </c>
      <c r="D3080" s="256" t="s">
        <v>14234</v>
      </c>
      <c r="E3080" s="433">
        <v>91401</v>
      </c>
      <c r="F3080" s="256" t="s">
        <v>14355</v>
      </c>
      <c r="G3080" s="256" t="s">
        <v>2936</v>
      </c>
      <c r="H3080" s="256" t="s">
        <v>2937</v>
      </c>
      <c r="I3080" s="256" t="s">
        <v>14357</v>
      </c>
    </row>
    <row r="3081" spans="1:9">
      <c r="A3081" s="256" t="s">
        <v>14358</v>
      </c>
      <c r="B3081" s="256" t="s">
        <v>14353</v>
      </c>
      <c r="C3081" s="256" t="s">
        <v>14354</v>
      </c>
      <c r="D3081" s="256" t="s">
        <v>14234</v>
      </c>
      <c r="E3081" s="433">
        <v>91401</v>
      </c>
      <c r="F3081" s="256" t="s">
        <v>14355</v>
      </c>
      <c r="G3081" s="256" t="s">
        <v>2780</v>
      </c>
      <c r="H3081" s="256" t="s">
        <v>2781</v>
      </c>
      <c r="I3081" s="256" t="s">
        <v>7605</v>
      </c>
    </row>
    <row r="3082" spans="1:9">
      <c r="A3082" s="256" t="s">
        <v>14359</v>
      </c>
      <c r="B3082" s="256" t="s">
        <v>14353</v>
      </c>
      <c r="C3082" s="256" t="s">
        <v>14354</v>
      </c>
      <c r="D3082" s="256" t="s">
        <v>14234</v>
      </c>
      <c r="E3082" s="433">
        <v>91401</v>
      </c>
      <c r="F3082" s="256" t="s">
        <v>14355</v>
      </c>
      <c r="G3082" s="256" t="s">
        <v>2936</v>
      </c>
      <c r="H3082" s="256" t="s">
        <v>4186</v>
      </c>
      <c r="I3082" s="256" t="s">
        <v>7605</v>
      </c>
    </row>
    <row r="3083" spans="1:9">
      <c r="A3083" s="256" t="s">
        <v>14360</v>
      </c>
      <c r="B3083" s="256" t="s">
        <v>14353</v>
      </c>
      <c r="C3083" s="256" t="s">
        <v>14354</v>
      </c>
      <c r="D3083" s="256" t="s">
        <v>14234</v>
      </c>
      <c r="E3083" s="433">
        <v>91401</v>
      </c>
      <c r="F3083" s="256" t="s">
        <v>14355</v>
      </c>
      <c r="G3083" s="256" t="s">
        <v>2732</v>
      </c>
      <c r="H3083" s="256" t="s">
        <v>2733</v>
      </c>
      <c r="I3083" s="256" t="s">
        <v>4631</v>
      </c>
    </row>
    <row r="3084" spans="1:9">
      <c r="A3084" s="256" t="s">
        <v>14361</v>
      </c>
      <c r="B3084" s="256" t="s">
        <v>14362</v>
      </c>
      <c r="C3084" s="256" t="s">
        <v>14363</v>
      </c>
      <c r="D3084" s="256" t="s">
        <v>91</v>
      </c>
      <c r="E3084" s="433">
        <v>82109</v>
      </c>
      <c r="F3084" s="256" t="s">
        <v>14364</v>
      </c>
      <c r="G3084" s="256" t="s">
        <v>2780</v>
      </c>
      <c r="H3084" s="256" t="s">
        <v>2847</v>
      </c>
      <c r="I3084" s="256" t="s">
        <v>11351</v>
      </c>
    </row>
    <row r="3085" spans="1:9">
      <c r="A3085" s="256" t="s">
        <v>14365</v>
      </c>
      <c r="B3085" s="256" t="s">
        <v>14362</v>
      </c>
      <c r="C3085" s="256" t="s">
        <v>14363</v>
      </c>
      <c r="D3085" s="256" t="s">
        <v>91</v>
      </c>
      <c r="E3085" s="433">
        <v>82109</v>
      </c>
      <c r="F3085" s="256" t="s">
        <v>14364</v>
      </c>
      <c r="G3085" s="256" t="s">
        <v>2732</v>
      </c>
      <c r="H3085" s="256" t="s">
        <v>2733</v>
      </c>
      <c r="I3085" s="256" t="s">
        <v>9182</v>
      </c>
    </row>
    <row r="3086" spans="1:9">
      <c r="A3086" s="256" t="s">
        <v>14366</v>
      </c>
      <c r="B3086" s="256" t="s">
        <v>14367</v>
      </c>
      <c r="C3086" s="256" t="s">
        <v>14368</v>
      </c>
      <c r="D3086" s="256" t="s">
        <v>96</v>
      </c>
      <c r="E3086" s="433">
        <v>91701</v>
      </c>
      <c r="F3086" s="256" t="s">
        <v>14369</v>
      </c>
      <c r="G3086" s="256" t="s">
        <v>2732</v>
      </c>
      <c r="H3086" s="256" t="s">
        <v>2733</v>
      </c>
      <c r="I3086" s="256" t="s">
        <v>14370</v>
      </c>
    </row>
    <row r="3087" spans="1:9">
      <c r="A3087" s="256" t="s">
        <v>14371</v>
      </c>
      <c r="B3087" s="256" t="s">
        <v>14372</v>
      </c>
      <c r="C3087" s="256" t="s">
        <v>14373</v>
      </c>
      <c r="D3087" s="256" t="s">
        <v>14374</v>
      </c>
      <c r="E3087" s="256" t="s">
        <v>14375</v>
      </c>
      <c r="F3087" s="256" t="s">
        <v>14376</v>
      </c>
      <c r="G3087" s="256" t="s">
        <v>2732</v>
      </c>
      <c r="H3087" s="256" t="s">
        <v>2733</v>
      </c>
      <c r="I3087" s="256" t="s">
        <v>7924</v>
      </c>
    </row>
    <row r="3088" spans="1:9">
      <c r="A3088" s="256" t="s">
        <v>14377</v>
      </c>
      <c r="C3088" s="256" t="s">
        <v>14378</v>
      </c>
      <c r="D3088" s="256" t="s">
        <v>14379</v>
      </c>
      <c r="E3088" s="433">
        <v>8000</v>
      </c>
      <c r="F3088" s="256" t="s">
        <v>14380</v>
      </c>
      <c r="G3088" s="256" t="s">
        <v>2732</v>
      </c>
      <c r="H3088" s="256" t="s">
        <v>2733</v>
      </c>
      <c r="I3088" s="256" t="s">
        <v>5345</v>
      </c>
    </row>
    <row r="3089" spans="1:9">
      <c r="A3089" s="256" t="s">
        <v>14381</v>
      </c>
      <c r="B3089" s="256" t="s">
        <v>14382</v>
      </c>
      <c r="C3089" s="256" t="s">
        <v>14383</v>
      </c>
      <c r="D3089" s="256" t="s">
        <v>14384</v>
      </c>
      <c r="E3089" s="433">
        <v>3803</v>
      </c>
      <c r="F3089" s="256" t="s">
        <v>600</v>
      </c>
      <c r="G3089" s="256" t="s">
        <v>2732</v>
      </c>
      <c r="H3089" s="256" t="s">
        <v>2733</v>
      </c>
      <c r="I3089" s="256" t="s">
        <v>6242</v>
      </c>
    </row>
    <row r="3090" spans="1:9">
      <c r="A3090" s="256" t="s">
        <v>14385</v>
      </c>
      <c r="B3090" s="256" t="s">
        <v>14386</v>
      </c>
      <c r="C3090" s="256" t="s">
        <v>14387</v>
      </c>
      <c r="D3090" s="256" t="s">
        <v>709</v>
      </c>
      <c r="E3090" s="433">
        <v>90101</v>
      </c>
      <c r="F3090" s="256" t="s">
        <v>14388</v>
      </c>
      <c r="G3090" s="256" t="s">
        <v>2780</v>
      </c>
      <c r="H3090" s="256" t="s">
        <v>2847</v>
      </c>
      <c r="I3090" s="256" t="s">
        <v>10501</v>
      </c>
    </row>
    <row r="3091" spans="1:9">
      <c r="A3091" s="256" t="s">
        <v>14389</v>
      </c>
      <c r="B3091" s="256" t="s">
        <v>14390</v>
      </c>
      <c r="C3091" s="256" t="s">
        <v>14391</v>
      </c>
      <c r="D3091" s="256" t="s">
        <v>2792</v>
      </c>
      <c r="E3091" s="433">
        <v>84101</v>
      </c>
      <c r="F3091" s="256" t="s">
        <v>14392</v>
      </c>
      <c r="G3091" s="256" t="s">
        <v>2732</v>
      </c>
      <c r="H3091" s="256" t="s">
        <v>2733</v>
      </c>
      <c r="I3091" s="256" t="s">
        <v>5356</v>
      </c>
    </row>
    <row r="3092" spans="1:9">
      <c r="A3092" s="256" t="s">
        <v>14393</v>
      </c>
      <c r="B3092" s="256" t="s">
        <v>14394</v>
      </c>
      <c r="C3092" s="256" t="s">
        <v>14395</v>
      </c>
      <c r="D3092" s="256" t="s">
        <v>91</v>
      </c>
      <c r="E3092" s="433">
        <v>83000</v>
      </c>
      <c r="F3092" s="256" t="s">
        <v>14396</v>
      </c>
      <c r="G3092" s="256" t="s">
        <v>2780</v>
      </c>
      <c r="H3092" s="256" t="s">
        <v>2847</v>
      </c>
      <c r="I3092" s="256" t="s">
        <v>14397</v>
      </c>
    </row>
    <row r="3093" spans="1:9">
      <c r="A3093" s="256" t="s">
        <v>14398</v>
      </c>
      <c r="B3093" s="256" t="s">
        <v>14394</v>
      </c>
      <c r="C3093" s="256" t="s">
        <v>14395</v>
      </c>
      <c r="D3093" s="256" t="s">
        <v>91</v>
      </c>
      <c r="E3093" s="433">
        <v>83000</v>
      </c>
      <c r="F3093" s="256" t="s">
        <v>14396</v>
      </c>
      <c r="G3093" s="256" t="s">
        <v>2732</v>
      </c>
      <c r="H3093" s="256" t="s">
        <v>2733</v>
      </c>
      <c r="I3093" s="256" t="s">
        <v>4372</v>
      </c>
    </row>
    <row r="3094" spans="1:9">
      <c r="A3094" s="256" t="s">
        <v>14399</v>
      </c>
      <c r="B3094" s="256" t="s">
        <v>14400</v>
      </c>
      <c r="C3094" s="256" t="s">
        <v>14401</v>
      </c>
      <c r="D3094" s="256" t="s">
        <v>91</v>
      </c>
      <c r="E3094" s="433">
        <v>83000</v>
      </c>
      <c r="F3094" s="256" t="s">
        <v>14396</v>
      </c>
      <c r="G3094" s="256" t="s">
        <v>2732</v>
      </c>
      <c r="H3094" s="256" t="s">
        <v>2733</v>
      </c>
      <c r="I3094" s="256" t="s">
        <v>14402</v>
      </c>
    </row>
    <row r="3095" spans="1:9">
      <c r="A3095" s="256" t="s">
        <v>14403</v>
      </c>
      <c r="B3095" s="256" t="s">
        <v>14400</v>
      </c>
      <c r="C3095" s="256" t="s">
        <v>14401</v>
      </c>
      <c r="D3095" s="256" t="s">
        <v>91</v>
      </c>
      <c r="E3095" s="433">
        <v>83000</v>
      </c>
      <c r="F3095" s="256" t="s">
        <v>14396</v>
      </c>
      <c r="G3095" s="256" t="s">
        <v>2780</v>
      </c>
      <c r="H3095" s="256" t="s">
        <v>2847</v>
      </c>
      <c r="I3095" s="256" t="s">
        <v>9069</v>
      </c>
    </row>
    <row r="3096" spans="1:9">
      <c r="A3096" s="256" t="s">
        <v>14404</v>
      </c>
      <c r="B3096" s="256" t="s">
        <v>14405</v>
      </c>
      <c r="C3096" s="256" t="s">
        <v>14406</v>
      </c>
      <c r="D3096" s="256" t="s">
        <v>101</v>
      </c>
      <c r="E3096" s="433">
        <v>97405</v>
      </c>
      <c r="F3096" s="256" t="s">
        <v>14407</v>
      </c>
      <c r="G3096" s="256" t="s">
        <v>2732</v>
      </c>
      <c r="H3096" s="256" t="s">
        <v>2733</v>
      </c>
      <c r="I3096" s="256" t="s">
        <v>12297</v>
      </c>
    </row>
    <row r="3097" spans="1:9">
      <c r="A3097" s="256" t="s">
        <v>14408</v>
      </c>
      <c r="B3097" s="256" t="s">
        <v>14405</v>
      </c>
      <c r="C3097" s="256" t="s">
        <v>14406</v>
      </c>
      <c r="D3097" s="256" t="s">
        <v>101</v>
      </c>
      <c r="E3097" s="433">
        <v>97405</v>
      </c>
      <c r="F3097" s="256" t="s">
        <v>14407</v>
      </c>
      <c r="G3097" s="256" t="s">
        <v>2780</v>
      </c>
      <c r="H3097" s="256" t="s">
        <v>2847</v>
      </c>
      <c r="I3097" s="256" t="s">
        <v>12297</v>
      </c>
    </row>
    <row r="3098" spans="1:9">
      <c r="A3098" s="256" t="s">
        <v>14409</v>
      </c>
      <c r="B3098" s="256" t="s">
        <v>14410</v>
      </c>
      <c r="C3098" s="256" t="s">
        <v>14411</v>
      </c>
      <c r="D3098" s="256" t="s">
        <v>91</v>
      </c>
      <c r="E3098" s="433">
        <v>83104</v>
      </c>
      <c r="F3098" s="256" t="s">
        <v>14412</v>
      </c>
      <c r="G3098" s="256" t="s">
        <v>2780</v>
      </c>
      <c r="H3098" s="256" t="s">
        <v>2781</v>
      </c>
      <c r="I3098" s="256" t="s">
        <v>7350</v>
      </c>
    </row>
    <row r="3099" spans="1:9">
      <c r="A3099" s="256" t="s">
        <v>14413</v>
      </c>
      <c r="B3099" s="256" t="s">
        <v>14410</v>
      </c>
      <c r="C3099" s="256" t="s">
        <v>14411</v>
      </c>
      <c r="D3099" s="256" t="s">
        <v>91</v>
      </c>
      <c r="E3099" s="433">
        <v>83104</v>
      </c>
      <c r="F3099" s="256" t="s">
        <v>14412</v>
      </c>
      <c r="G3099" s="256" t="s">
        <v>2732</v>
      </c>
      <c r="H3099" s="256" t="s">
        <v>2733</v>
      </c>
      <c r="I3099" s="256" t="s">
        <v>9417</v>
      </c>
    </row>
    <row r="3100" spans="1:9">
      <c r="A3100" s="256" t="s">
        <v>14414</v>
      </c>
      <c r="B3100" s="256" t="s">
        <v>14410</v>
      </c>
      <c r="C3100" s="256" t="s">
        <v>14411</v>
      </c>
      <c r="D3100" s="256" t="s">
        <v>91</v>
      </c>
      <c r="E3100" s="433">
        <v>83104</v>
      </c>
      <c r="F3100" s="256" t="s">
        <v>14412</v>
      </c>
      <c r="G3100" s="256" t="s">
        <v>2732</v>
      </c>
      <c r="H3100" s="256" t="s">
        <v>3196</v>
      </c>
      <c r="I3100" s="256" t="s">
        <v>14415</v>
      </c>
    </row>
    <row r="3101" spans="1:9">
      <c r="A3101" s="256" t="s">
        <v>14416</v>
      </c>
      <c r="B3101" s="256" t="s">
        <v>14417</v>
      </c>
      <c r="C3101" s="256" t="s">
        <v>14418</v>
      </c>
      <c r="D3101" s="256" t="s">
        <v>91</v>
      </c>
      <c r="E3101" s="433">
        <v>83104</v>
      </c>
      <c r="F3101" s="256" t="s">
        <v>14412</v>
      </c>
      <c r="G3101" s="256" t="s">
        <v>2780</v>
      </c>
      <c r="H3101" s="256" t="s">
        <v>2847</v>
      </c>
      <c r="I3101" s="256" t="s">
        <v>9436</v>
      </c>
    </row>
    <row r="3102" spans="1:9">
      <c r="A3102" s="256" t="s">
        <v>14419</v>
      </c>
      <c r="B3102" s="256" t="s">
        <v>14417</v>
      </c>
      <c r="C3102" s="256" t="s">
        <v>14418</v>
      </c>
      <c r="D3102" s="256" t="s">
        <v>91</v>
      </c>
      <c r="E3102" s="433">
        <v>83104</v>
      </c>
      <c r="F3102" s="256" t="s">
        <v>14412</v>
      </c>
      <c r="G3102" s="256" t="s">
        <v>2732</v>
      </c>
      <c r="H3102" s="256" t="s">
        <v>2733</v>
      </c>
      <c r="I3102" s="256" t="s">
        <v>3293</v>
      </c>
    </row>
    <row r="3103" spans="1:9">
      <c r="A3103" s="256" t="s">
        <v>14420</v>
      </c>
      <c r="B3103" s="256" t="s">
        <v>14417</v>
      </c>
      <c r="C3103" s="256" t="s">
        <v>14418</v>
      </c>
      <c r="D3103" s="256" t="s">
        <v>91</v>
      </c>
      <c r="E3103" s="433">
        <v>83104</v>
      </c>
      <c r="F3103" s="256" t="s">
        <v>14412</v>
      </c>
      <c r="G3103" s="256" t="s">
        <v>2780</v>
      </c>
      <c r="H3103" s="256" t="s">
        <v>2781</v>
      </c>
      <c r="I3103" s="256" t="s">
        <v>5351</v>
      </c>
    </row>
    <row r="3104" spans="1:9">
      <c r="A3104" s="256" t="s">
        <v>14421</v>
      </c>
      <c r="B3104" s="256" t="s">
        <v>14422</v>
      </c>
      <c r="C3104" s="256" t="s">
        <v>14423</v>
      </c>
      <c r="D3104" s="256" t="s">
        <v>9460</v>
      </c>
      <c r="E3104" s="433">
        <v>94143</v>
      </c>
      <c r="F3104" s="256" t="s">
        <v>14424</v>
      </c>
      <c r="G3104" s="256" t="s">
        <v>2724</v>
      </c>
      <c r="H3104" s="256" t="s">
        <v>2835</v>
      </c>
      <c r="I3104" s="256" t="s">
        <v>14425</v>
      </c>
    </row>
    <row r="3105" spans="1:9">
      <c r="A3105" s="256" t="s">
        <v>14426</v>
      </c>
      <c r="B3105" s="256" t="s">
        <v>14427</v>
      </c>
      <c r="C3105" s="256" t="s">
        <v>14428</v>
      </c>
      <c r="D3105" s="256" t="s">
        <v>3046</v>
      </c>
      <c r="E3105" s="433">
        <v>95301</v>
      </c>
      <c r="F3105" s="256" t="s">
        <v>14429</v>
      </c>
      <c r="G3105" s="256" t="s">
        <v>2936</v>
      </c>
      <c r="H3105" s="256" t="s">
        <v>2937</v>
      </c>
      <c r="I3105" s="256" t="s">
        <v>14430</v>
      </c>
    </row>
    <row r="3106" spans="1:9">
      <c r="A3106" s="256" t="s">
        <v>14431</v>
      </c>
      <c r="B3106" s="256" t="s">
        <v>14432</v>
      </c>
      <c r="C3106" s="256" t="s">
        <v>14433</v>
      </c>
      <c r="D3106" s="256" t="s">
        <v>91</v>
      </c>
      <c r="E3106" s="433">
        <v>85106</v>
      </c>
      <c r="F3106" s="256" t="s">
        <v>14434</v>
      </c>
      <c r="G3106" s="256" t="s">
        <v>2936</v>
      </c>
      <c r="H3106" s="256" t="s">
        <v>2937</v>
      </c>
      <c r="I3106" s="256" t="s">
        <v>14435</v>
      </c>
    </row>
    <row r="3107" spans="1:9">
      <c r="A3107" s="256" t="s">
        <v>14436</v>
      </c>
      <c r="B3107" s="256" t="s">
        <v>14437</v>
      </c>
      <c r="C3107" s="256" t="s">
        <v>14438</v>
      </c>
      <c r="D3107" s="256" t="s">
        <v>10186</v>
      </c>
      <c r="E3107" s="433">
        <v>5562</v>
      </c>
      <c r="F3107" s="256" t="s">
        <v>370</v>
      </c>
      <c r="G3107" s="256" t="s">
        <v>2732</v>
      </c>
      <c r="H3107" s="256" t="s">
        <v>2733</v>
      </c>
      <c r="I3107" s="256" t="s">
        <v>6219</v>
      </c>
    </row>
    <row r="3108" spans="1:9">
      <c r="A3108" s="256" t="s">
        <v>14439</v>
      </c>
      <c r="B3108" s="256" t="s">
        <v>14440</v>
      </c>
      <c r="C3108" s="256" t="s">
        <v>14441</v>
      </c>
      <c r="D3108" s="256" t="s">
        <v>4162</v>
      </c>
      <c r="E3108" s="433">
        <v>5001</v>
      </c>
      <c r="F3108" s="256" t="s">
        <v>14442</v>
      </c>
      <c r="G3108" s="256" t="s">
        <v>2732</v>
      </c>
      <c r="H3108" s="256" t="s">
        <v>2733</v>
      </c>
      <c r="I3108" s="256" t="s">
        <v>6589</v>
      </c>
    </row>
    <row r="3109" spans="1:9">
      <c r="A3109" s="256" t="s">
        <v>14443</v>
      </c>
      <c r="B3109" s="256" t="s">
        <v>14444</v>
      </c>
      <c r="C3109" s="256" t="s">
        <v>14445</v>
      </c>
      <c r="D3109" s="256" t="s">
        <v>98</v>
      </c>
      <c r="E3109" s="433">
        <v>8001</v>
      </c>
      <c r="F3109" s="256" t="s">
        <v>14446</v>
      </c>
      <c r="G3109" s="256" t="s">
        <v>2724</v>
      </c>
      <c r="H3109" s="256" t="s">
        <v>2812</v>
      </c>
      <c r="I3109" s="256" t="s">
        <v>7302</v>
      </c>
    </row>
    <row r="3110" spans="1:9">
      <c r="A3110" s="256" t="s">
        <v>14447</v>
      </c>
      <c r="B3110" s="256" t="s">
        <v>14448</v>
      </c>
      <c r="C3110" s="256" t="s">
        <v>14449</v>
      </c>
      <c r="D3110" s="256" t="s">
        <v>98</v>
      </c>
      <c r="E3110" s="433">
        <v>8001</v>
      </c>
      <c r="F3110" s="256" t="s">
        <v>14450</v>
      </c>
      <c r="G3110" s="256" t="s">
        <v>2732</v>
      </c>
      <c r="H3110" s="256" t="s">
        <v>2733</v>
      </c>
      <c r="I3110" s="256" t="s">
        <v>5885</v>
      </c>
    </row>
    <row r="3111" spans="1:9">
      <c r="A3111" s="256" t="s">
        <v>14451</v>
      </c>
      <c r="B3111" s="256" t="s">
        <v>14452</v>
      </c>
      <c r="C3111" s="256" t="s">
        <v>14453</v>
      </c>
      <c r="D3111" s="256" t="s">
        <v>14454</v>
      </c>
      <c r="E3111" s="433">
        <v>83104</v>
      </c>
      <c r="F3111" s="256" t="s">
        <v>14455</v>
      </c>
      <c r="G3111" s="256" t="s">
        <v>2732</v>
      </c>
      <c r="H3111" s="256" t="s">
        <v>2733</v>
      </c>
      <c r="I3111" s="256" t="s">
        <v>7181</v>
      </c>
    </row>
    <row r="3112" spans="1:9">
      <c r="A3112" s="256" t="s">
        <v>14456</v>
      </c>
      <c r="B3112" s="256" t="s">
        <v>14457</v>
      </c>
      <c r="C3112" s="256" t="s">
        <v>14458</v>
      </c>
      <c r="D3112" s="256" t="s">
        <v>98</v>
      </c>
      <c r="E3112" s="433">
        <v>8001</v>
      </c>
      <c r="F3112" s="256" t="s">
        <v>14459</v>
      </c>
      <c r="G3112" s="256" t="s">
        <v>2780</v>
      </c>
      <c r="H3112" s="256" t="s">
        <v>2847</v>
      </c>
      <c r="I3112" s="256" t="s">
        <v>5728</v>
      </c>
    </row>
    <row r="3113" spans="1:9">
      <c r="A3113" s="256" t="s">
        <v>14460</v>
      </c>
      <c r="B3113" s="256" t="s">
        <v>14457</v>
      </c>
      <c r="C3113" s="256" t="s">
        <v>14458</v>
      </c>
      <c r="D3113" s="256" t="s">
        <v>98</v>
      </c>
      <c r="E3113" s="433">
        <v>8001</v>
      </c>
      <c r="F3113" s="256" t="s">
        <v>14459</v>
      </c>
      <c r="G3113" s="256" t="s">
        <v>2732</v>
      </c>
      <c r="H3113" s="256" t="s">
        <v>2733</v>
      </c>
      <c r="I3113" s="256" t="s">
        <v>14461</v>
      </c>
    </row>
    <row r="3114" spans="1:9">
      <c r="A3114" s="256" t="s">
        <v>14462</v>
      </c>
      <c r="B3114" s="256" t="s">
        <v>14463</v>
      </c>
      <c r="C3114" s="256" t="s">
        <v>14464</v>
      </c>
      <c r="D3114" s="256" t="s">
        <v>2966</v>
      </c>
      <c r="E3114" s="433">
        <v>1401</v>
      </c>
      <c r="F3114" s="256" t="s">
        <v>14465</v>
      </c>
      <c r="G3114" s="256" t="s">
        <v>2761</v>
      </c>
      <c r="H3114" s="256" t="s">
        <v>2762</v>
      </c>
      <c r="I3114" s="256" t="s">
        <v>5653</v>
      </c>
    </row>
    <row r="3115" spans="1:9">
      <c r="A3115" s="256" t="s">
        <v>14466</v>
      </c>
      <c r="B3115" s="256" t="s">
        <v>14467</v>
      </c>
      <c r="C3115" s="256" t="s">
        <v>14468</v>
      </c>
      <c r="D3115" s="256" t="s">
        <v>177</v>
      </c>
      <c r="E3115" s="433">
        <v>5801</v>
      </c>
      <c r="F3115" s="256" t="s">
        <v>14469</v>
      </c>
      <c r="G3115" s="256" t="s">
        <v>2780</v>
      </c>
      <c r="H3115" s="256" t="s">
        <v>2847</v>
      </c>
      <c r="I3115" s="256" t="s">
        <v>6522</v>
      </c>
    </row>
    <row r="3116" spans="1:9">
      <c r="A3116" s="256" t="s">
        <v>14470</v>
      </c>
      <c r="B3116" s="256" t="s">
        <v>14467</v>
      </c>
      <c r="C3116" s="256" t="s">
        <v>14468</v>
      </c>
      <c r="D3116" s="256" t="s">
        <v>177</v>
      </c>
      <c r="E3116" s="433">
        <v>5801</v>
      </c>
      <c r="F3116" s="256" t="s">
        <v>14469</v>
      </c>
      <c r="G3116" s="256" t="s">
        <v>2732</v>
      </c>
      <c r="H3116" s="256" t="s">
        <v>2733</v>
      </c>
      <c r="I3116" s="256" t="s">
        <v>6522</v>
      </c>
    </row>
    <row r="3117" spans="1:9">
      <c r="A3117" s="256" t="s">
        <v>14471</v>
      </c>
      <c r="B3117" s="256" t="s">
        <v>14472</v>
      </c>
      <c r="C3117" s="256" t="s">
        <v>14473</v>
      </c>
      <c r="D3117" s="256" t="s">
        <v>6843</v>
      </c>
      <c r="E3117" s="433">
        <v>94303</v>
      </c>
      <c r="F3117" s="256" t="s">
        <v>14474</v>
      </c>
      <c r="G3117" s="256" t="s">
        <v>2732</v>
      </c>
      <c r="H3117" s="256" t="s">
        <v>2733</v>
      </c>
      <c r="I3117" s="256" t="s">
        <v>5713</v>
      </c>
    </row>
    <row r="3118" spans="1:9">
      <c r="A3118" s="256" t="s">
        <v>14475</v>
      </c>
      <c r="B3118" s="256" t="s">
        <v>14472</v>
      </c>
      <c r="C3118" s="256" t="s">
        <v>14473</v>
      </c>
      <c r="D3118" s="256" t="s">
        <v>6843</v>
      </c>
      <c r="E3118" s="433">
        <v>94303</v>
      </c>
      <c r="F3118" s="256" t="s">
        <v>14474</v>
      </c>
      <c r="G3118" s="256" t="s">
        <v>2780</v>
      </c>
      <c r="H3118" s="256" t="s">
        <v>2847</v>
      </c>
      <c r="I3118" s="256" t="s">
        <v>5713</v>
      </c>
    </row>
    <row r="3119" spans="1:9">
      <c r="A3119" s="256" t="s">
        <v>14476</v>
      </c>
      <c r="B3119" s="256" t="s">
        <v>14477</v>
      </c>
      <c r="C3119" s="256" t="s">
        <v>14478</v>
      </c>
      <c r="D3119" s="256" t="s">
        <v>3506</v>
      </c>
      <c r="E3119" s="433">
        <v>97173</v>
      </c>
      <c r="F3119" s="256" t="s">
        <v>14479</v>
      </c>
      <c r="G3119" s="256" t="s">
        <v>2732</v>
      </c>
      <c r="H3119" s="256" t="s">
        <v>2733</v>
      </c>
      <c r="I3119" s="256" t="s">
        <v>10853</v>
      </c>
    </row>
    <row r="3120" spans="1:9">
      <c r="A3120" s="256" t="s">
        <v>14480</v>
      </c>
      <c r="B3120" s="256" t="s">
        <v>14481</v>
      </c>
      <c r="C3120" s="256" t="s">
        <v>14482</v>
      </c>
      <c r="D3120" s="256" t="s">
        <v>91</v>
      </c>
      <c r="E3120" s="433">
        <v>83151</v>
      </c>
      <c r="F3120" s="256" t="s">
        <v>3142</v>
      </c>
      <c r="G3120" s="256" t="s">
        <v>2732</v>
      </c>
      <c r="H3120" s="256" t="s">
        <v>2733</v>
      </c>
      <c r="I3120" s="256" t="s">
        <v>14483</v>
      </c>
    </row>
    <row r="3121" spans="1:9">
      <c r="A3121" s="256" t="s">
        <v>14484</v>
      </c>
      <c r="B3121" s="256" t="s">
        <v>14485</v>
      </c>
      <c r="C3121" s="256" t="s">
        <v>14486</v>
      </c>
      <c r="D3121" s="256" t="s">
        <v>2778</v>
      </c>
      <c r="E3121" s="433">
        <v>96501</v>
      </c>
      <c r="F3121" s="256" t="s">
        <v>14487</v>
      </c>
      <c r="G3121" s="256" t="s">
        <v>2824</v>
      </c>
      <c r="H3121" s="256" t="s">
        <v>2762</v>
      </c>
      <c r="I3121" s="256" t="s">
        <v>14488</v>
      </c>
    </row>
    <row r="3122" spans="1:9">
      <c r="A3122" s="256" t="s">
        <v>14489</v>
      </c>
      <c r="B3122" s="256" t="s">
        <v>14490</v>
      </c>
      <c r="C3122" s="256" t="s">
        <v>14491</v>
      </c>
      <c r="D3122" s="256" t="s">
        <v>4640</v>
      </c>
      <c r="E3122" s="433">
        <v>81106</v>
      </c>
      <c r="F3122" s="256" t="s">
        <v>14492</v>
      </c>
      <c r="G3122" s="256" t="s">
        <v>2761</v>
      </c>
      <c r="H3122" s="256" t="s">
        <v>2762</v>
      </c>
      <c r="I3122" s="256" t="s">
        <v>4532</v>
      </c>
    </row>
    <row r="3123" spans="1:9">
      <c r="A3123" s="256" t="s">
        <v>14493</v>
      </c>
      <c r="B3123" s="256" t="s">
        <v>14494</v>
      </c>
      <c r="C3123" s="256" t="s">
        <v>14495</v>
      </c>
      <c r="D3123" s="256" t="s">
        <v>97</v>
      </c>
      <c r="E3123" s="433">
        <v>4001</v>
      </c>
      <c r="F3123" s="256" t="s">
        <v>6647</v>
      </c>
      <c r="G3123" s="256" t="s">
        <v>2732</v>
      </c>
      <c r="H3123" s="256" t="s">
        <v>2733</v>
      </c>
      <c r="I3123" s="256" t="s">
        <v>11673</v>
      </c>
    </row>
    <row r="3124" spans="1:9">
      <c r="A3124" s="256" t="s">
        <v>14496</v>
      </c>
      <c r="B3124" s="256" t="s">
        <v>14497</v>
      </c>
      <c r="C3124" s="256" t="s">
        <v>14498</v>
      </c>
      <c r="D3124" s="256" t="s">
        <v>99</v>
      </c>
      <c r="E3124" s="433">
        <v>94901</v>
      </c>
      <c r="F3124" s="256" t="s">
        <v>14499</v>
      </c>
      <c r="G3124" s="256" t="s">
        <v>2732</v>
      </c>
      <c r="H3124" s="256" t="s">
        <v>2733</v>
      </c>
      <c r="I3124" s="256" t="s">
        <v>14500</v>
      </c>
    </row>
    <row r="3125" spans="1:9">
      <c r="A3125" s="256" t="s">
        <v>14501</v>
      </c>
      <c r="B3125" s="256" t="s">
        <v>14502</v>
      </c>
      <c r="C3125" s="256" t="s">
        <v>14503</v>
      </c>
      <c r="D3125" s="256" t="s">
        <v>95</v>
      </c>
      <c r="E3125" s="433">
        <v>92101</v>
      </c>
      <c r="F3125" s="256" t="s">
        <v>14504</v>
      </c>
      <c r="G3125" s="256" t="s">
        <v>2732</v>
      </c>
      <c r="H3125" s="256" t="s">
        <v>2733</v>
      </c>
      <c r="I3125" s="256" t="s">
        <v>14505</v>
      </c>
    </row>
    <row r="3126" spans="1:9">
      <c r="A3126" s="256" t="s">
        <v>14506</v>
      </c>
      <c r="B3126" s="256" t="s">
        <v>14507</v>
      </c>
      <c r="C3126" s="256" t="s">
        <v>14508</v>
      </c>
      <c r="D3126" s="256" t="s">
        <v>6373</v>
      </c>
      <c r="E3126" s="433">
        <v>85103</v>
      </c>
      <c r="F3126" s="256" t="s">
        <v>14509</v>
      </c>
      <c r="G3126" s="256" t="s">
        <v>3938</v>
      </c>
      <c r="H3126" s="256" t="s">
        <v>2762</v>
      </c>
      <c r="I3126" s="256" t="s">
        <v>14510</v>
      </c>
    </row>
    <row r="3127" spans="1:9">
      <c r="A3127" s="256" t="s">
        <v>14511</v>
      </c>
      <c r="B3127" s="256" t="s">
        <v>14512</v>
      </c>
      <c r="C3127" s="256" t="s">
        <v>14513</v>
      </c>
      <c r="D3127" s="256" t="s">
        <v>14514</v>
      </c>
      <c r="E3127" s="433">
        <v>96225</v>
      </c>
      <c r="F3127" s="256" t="s">
        <v>1795</v>
      </c>
      <c r="G3127" s="256" t="s">
        <v>2732</v>
      </c>
      <c r="H3127" s="256" t="s">
        <v>2733</v>
      </c>
      <c r="I3127" s="256" t="s">
        <v>10845</v>
      </c>
    </row>
    <row r="3128" spans="1:9">
      <c r="A3128" s="256" t="s">
        <v>14515</v>
      </c>
      <c r="B3128" s="256" t="s">
        <v>14516</v>
      </c>
      <c r="C3128" s="256" t="s">
        <v>14517</v>
      </c>
      <c r="D3128" s="256" t="s">
        <v>14518</v>
      </c>
      <c r="E3128" s="433">
        <v>92221</v>
      </c>
      <c r="F3128" s="256" t="s">
        <v>14519</v>
      </c>
      <c r="G3128" s="256" t="s">
        <v>2761</v>
      </c>
      <c r="H3128" s="256" t="s">
        <v>2762</v>
      </c>
      <c r="I3128" s="256" t="s">
        <v>9715</v>
      </c>
    </row>
    <row r="3129" spans="1:9">
      <c r="A3129" s="256" t="s">
        <v>14520</v>
      </c>
      <c r="B3129" s="256" t="s">
        <v>14521</v>
      </c>
      <c r="C3129" s="256" t="s">
        <v>14522</v>
      </c>
      <c r="D3129" s="256" t="s">
        <v>14523</v>
      </c>
      <c r="E3129" s="433">
        <v>4461</v>
      </c>
      <c r="F3129" s="256" t="s">
        <v>14524</v>
      </c>
      <c r="G3129" s="256" t="s">
        <v>2732</v>
      </c>
      <c r="H3129" s="256" t="s">
        <v>2733</v>
      </c>
      <c r="I3129" s="256" t="s">
        <v>11015</v>
      </c>
    </row>
    <row r="3130" spans="1:9">
      <c r="A3130" s="256" t="s">
        <v>14525</v>
      </c>
      <c r="B3130" s="256" t="s">
        <v>14526</v>
      </c>
      <c r="C3130" s="256" t="s">
        <v>14527</v>
      </c>
      <c r="D3130" s="256" t="s">
        <v>13111</v>
      </c>
      <c r="E3130" s="433">
        <v>2741</v>
      </c>
      <c r="F3130" s="256" t="s">
        <v>14528</v>
      </c>
      <c r="G3130" s="256" t="s">
        <v>2936</v>
      </c>
      <c r="H3130" s="256" t="s">
        <v>2937</v>
      </c>
      <c r="I3130" s="256" t="s">
        <v>11559</v>
      </c>
    </row>
    <row r="3131" spans="1:9">
      <c r="A3131" s="256" t="s">
        <v>14529</v>
      </c>
      <c r="B3131" s="256" t="s">
        <v>14530</v>
      </c>
      <c r="C3131" s="256" t="s">
        <v>14531</v>
      </c>
      <c r="D3131" s="256" t="s">
        <v>4303</v>
      </c>
      <c r="E3131" s="433">
        <v>91501</v>
      </c>
      <c r="F3131" s="256" t="s">
        <v>14532</v>
      </c>
      <c r="G3131" s="256" t="s">
        <v>2761</v>
      </c>
      <c r="H3131" s="256" t="s">
        <v>2762</v>
      </c>
      <c r="I3131" s="256" t="s">
        <v>6917</v>
      </c>
    </row>
    <row r="3132" spans="1:9">
      <c r="A3132" s="256" t="s">
        <v>14533</v>
      </c>
      <c r="B3132" s="256" t="s">
        <v>14534</v>
      </c>
      <c r="C3132" s="256" t="s">
        <v>14535</v>
      </c>
      <c r="D3132" s="256" t="s">
        <v>3430</v>
      </c>
      <c r="E3132" s="433">
        <v>7501</v>
      </c>
      <c r="F3132" s="256" t="s">
        <v>14536</v>
      </c>
      <c r="G3132" s="256" t="s">
        <v>2824</v>
      </c>
      <c r="H3132" s="256" t="s">
        <v>2812</v>
      </c>
      <c r="I3132" s="256" t="s">
        <v>14537</v>
      </c>
    </row>
    <row r="3133" spans="1:9">
      <c r="A3133" s="256" t="s">
        <v>14538</v>
      </c>
      <c r="B3133" s="256" t="s">
        <v>14539</v>
      </c>
      <c r="C3133" s="256" t="s">
        <v>14540</v>
      </c>
      <c r="D3133" s="256" t="s">
        <v>91</v>
      </c>
      <c r="E3133" s="433">
        <v>82104</v>
      </c>
      <c r="F3133" s="256" t="s">
        <v>11846</v>
      </c>
      <c r="G3133" s="256" t="s">
        <v>2732</v>
      </c>
      <c r="H3133" s="256" t="s">
        <v>2733</v>
      </c>
      <c r="I3133" s="256" t="s">
        <v>4965</v>
      </c>
    </row>
    <row r="3134" spans="1:9">
      <c r="A3134" s="256" t="s">
        <v>14541</v>
      </c>
      <c r="B3134" s="256" t="s">
        <v>14542</v>
      </c>
      <c r="C3134" s="256" t="s">
        <v>14543</v>
      </c>
      <c r="D3134" s="256" t="s">
        <v>2754</v>
      </c>
      <c r="E3134" s="433">
        <v>2601</v>
      </c>
      <c r="F3134" s="256" t="s">
        <v>14544</v>
      </c>
      <c r="G3134" s="256" t="s">
        <v>2936</v>
      </c>
      <c r="H3134" s="256" t="s">
        <v>2937</v>
      </c>
      <c r="I3134" s="256" t="s">
        <v>14545</v>
      </c>
    </row>
    <row r="3135" spans="1:9">
      <c r="A3135" s="256" t="s">
        <v>14546</v>
      </c>
      <c r="B3135" s="256" t="s">
        <v>14547</v>
      </c>
      <c r="C3135" s="256" t="s">
        <v>14548</v>
      </c>
      <c r="D3135" s="256" t="s">
        <v>6689</v>
      </c>
      <c r="E3135" s="433">
        <v>6401</v>
      </c>
      <c r="F3135" s="256" t="s">
        <v>14549</v>
      </c>
      <c r="G3135" s="256" t="s">
        <v>2732</v>
      </c>
      <c r="H3135" s="256" t="s">
        <v>2733</v>
      </c>
      <c r="I3135" s="256" t="s">
        <v>14550</v>
      </c>
    </row>
    <row r="3136" spans="1:9">
      <c r="A3136" s="256" t="s">
        <v>14551</v>
      </c>
      <c r="B3136" s="256" t="s">
        <v>14552</v>
      </c>
      <c r="C3136" s="256" t="s">
        <v>14553</v>
      </c>
      <c r="D3136" s="256" t="s">
        <v>2982</v>
      </c>
      <c r="E3136" s="433">
        <v>81102</v>
      </c>
      <c r="F3136" s="256" t="s">
        <v>6954</v>
      </c>
      <c r="G3136" s="256" t="s">
        <v>2780</v>
      </c>
      <c r="H3136" s="256" t="s">
        <v>2847</v>
      </c>
      <c r="I3136" s="256" t="s">
        <v>6009</v>
      </c>
    </row>
    <row r="3137" spans="1:9">
      <c r="A3137" s="256" t="s">
        <v>14554</v>
      </c>
      <c r="B3137" s="256" t="s">
        <v>14552</v>
      </c>
      <c r="C3137" s="256" t="s">
        <v>14553</v>
      </c>
      <c r="D3137" s="256" t="s">
        <v>2982</v>
      </c>
      <c r="E3137" s="433">
        <v>81102</v>
      </c>
      <c r="F3137" s="256" t="s">
        <v>6954</v>
      </c>
      <c r="G3137" s="256" t="s">
        <v>2732</v>
      </c>
      <c r="H3137" s="256" t="s">
        <v>2733</v>
      </c>
      <c r="I3137" s="256" t="s">
        <v>14555</v>
      </c>
    </row>
    <row r="3138" spans="1:9">
      <c r="A3138" s="256" t="s">
        <v>14556</v>
      </c>
      <c r="B3138" s="256" t="s">
        <v>14552</v>
      </c>
      <c r="C3138" s="256" t="s">
        <v>14553</v>
      </c>
      <c r="D3138" s="256" t="s">
        <v>2982</v>
      </c>
      <c r="E3138" s="433">
        <v>81102</v>
      </c>
      <c r="F3138" s="256" t="s">
        <v>6954</v>
      </c>
      <c r="G3138" s="256" t="s">
        <v>2824</v>
      </c>
      <c r="H3138" s="256" t="s">
        <v>2762</v>
      </c>
      <c r="I3138" s="256" t="s">
        <v>14557</v>
      </c>
    </row>
    <row r="3139" spans="1:9">
      <c r="A3139" s="256" t="s">
        <v>14558</v>
      </c>
      <c r="B3139" s="256" t="s">
        <v>14552</v>
      </c>
      <c r="C3139" s="256" t="s">
        <v>14553</v>
      </c>
      <c r="D3139" s="256" t="s">
        <v>2982</v>
      </c>
      <c r="E3139" s="433">
        <v>81102</v>
      </c>
      <c r="F3139" s="256" t="s">
        <v>6954</v>
      </c>
      <c r="G3139" s="256" t="s">
        <v>2824</v>
      </c>
      <c r="H3139" s="256" t="s">
        <v>6078</v>
      </c>
      <c r="I3139" s="256" t="s">
        <v>6805</v>
      </c>
    </row>
    <row r="3140" spans="1:9">
      <c r="A3140" s="256" t="s">
        <v>14559</v>
      </c>
      <c r="B3140" s="256" t="s">
        <v>14560</v>
      </c>
      <c r="C3140" s="256" t="s">
        <v>14561</v>
      </c>
      <c r="D3140" s="256" t="s">
        <v>2730</v>
      </c>
      <c r="E3140" s="433">
        <v>82109</v>
      </c>
      <c r="F3140" s="256" t="s">
        <v>14562</v>
      </c>
      <c r="G3140" s="256" t="s">
        <v>2780</v>
      </c>
      <c r="H3140" s="256" t="s">
        <v>2847</v>
      </c>
      <c r="I3140" s="256" t="s">
        <v>14563</v>
      </c>
    </row>
    <row r="3141" spans="1:9">
      <c r="A3141" s="256" t="s">
        <v>14564</v>
      </c>
      <c r="B3141" s="256" t="s">
        <v>14565</v>
      </c>
      <c r="C3141" s="256" t="s">
        <v>14566</v>
      </c>
      <c r="D3141" s="256" t="s">
        <v>2730</v>
      </c>
      <c r="E3141" s="433">
        <v>82108</v>
      </c>
      <c r="F3141" s="256" t="s">
        <v>14567</v>
      </c>
      <c r="G3141" s="256" t="s">
        <v>2761</v>
      </c>
      <c r="H3141" s="256" t="s">
        <v>2725</v>
      </c>
      <c r="I3141" s="256" t="s">
        <v>6276</v>
      </c>
    </row>
    <row r="3142" spans="1:9">
      <c r="A3142" s="256" t="s">
        <v>14568</v>
      </c>
      <c r="B3142" s="256" t="s">
        <v>14565</v>
      </c>
      <c r="C3142" s="256" t="s">
        <v>14566</v>
      </c>
      <c r="D3142" s="256" t="s">
        <v>2730</v>
      </c>
      <c r="E3142" s="433">
        <v>82108</v>
      </c>
      <c r="F3142" s="256" t="s">
        <v>14567</v>
      </c>
      <c r="G3142" s="256" t="s">
        <v>2761</v>
      </c>
      <c r="H3142" s="256" t="s">
        <v>2994</v>
      </c>
      <c r="I3142" s="256" t="s">
        <v>6382</v>
      </c>
    </row>
    <row r="3143" spans="1:9">
      <c r="A3143" s="256" t="s">
        <v>14569</v>
      </c>
      <c r="B3143" s="256" t="s">
        <v>14565</v>
      </c>
      <c r="C3143" s="256" t="s">
        <v>14566</v>
      </c>
      <c r="D3143" s="256" t="s">
        <v>2730</v>
      </c>
      <c r="E3143" s="433">
        <v>82108</v>
      </c>
      <c r="F3143" s="256" t="s">
        <v>14567</v>
      </c>
      <c r="G3143" s="256" t="s">
        <v>2761</v>
      </c>
      <c r="H3143" s="256" t="s">
        <v>2762</v>
      </c>
      <c r="I3143" s="256" t="s">
        <v>14570</v>
      </c>
    </row>
    <row r="3144" spans="1:9">
      <c r="A3144" s="256" t="s">
        <v>14571</v>
      </c>
      <c r="B3144" s="256" t="s">
        <v>14572</v>
      </c>
      <c r="C3144" s="256" t="s">
        <v>14573</v>
      </c>
      <c r="D3144" s="256" t="s">
        <v>5651</v>
      </c>
      <c r="E3144" s="433">
        <v>4001</v>
      </c>
      <c r="F3144" s="256" t="s">
        <v>14574</v>
      </c>
      <c r="G3144" s="256" t="s">
        <v>2761</v>
      </c>
      <c r="H3144" s="256" t="s">
        <v>2762</v>
      </c>
      <c r="I3144" s="256" t="s">
        <v>14575</v>
      </c>
    </row>
    <row r="3145" spans="1:9">
      <c r="A3145" s="256" t="s">
        <v>14576</v>
      </c>
      <c r="B3145" s="256" t="s">
        <v>14577</v>
      </c>
      <c r="C3145" s="256" t="s">
        <v>14578</v>
      </c>
      <c r="D3145" s="256" t="s">
        <v>2778</v>
      </c>
      <c r="E3145" s="433">
        <v>96501</v>
      </c>
      <c r="F3145" s="256" t="s">
        <v>14579</v>
      </c>
      <c r="G3145" s="256" t="s">
        <v>2732</v>
      </c>
      <c r="H3145" s="256" t="s">
        <v>2733</v>
      </c>
      <c r="I3145" s="256" t="s">
        <v>6671</v>
      </c>
    </row>
    <row r="3146" spans="1:9">
      <c r="A3146" s="256" t="s">
        <v>14580</v>
      </c>
      <c r="B3146" s="256" t="s">
        <v>14581</v>
      </c>
      <c r="C3146" s="256" t="s">
        <v>14582</v>
      </c>
      <c r="D3146" s="256" t="s">
        <v>2149</v>
      </c>
      <c r="E3146" s="433">
        <v>92601</v>
      </c>
      <c r="F3146" s="256" t="s">
        <v>14583</v>
      </c>
      <c r="G3146" s="256" t="s">
        <v>2824</v>
      </c>
      <c r="H3146" s="256" t="s">
        <v>2725</v>
      </c>
      <c r="I3146" s="256" t="s">
        <v>7032</v>
      </c>
    </row>
    <row r="3147" spans="1:9">
      <c r="A3147" s="256" t="s">
        <v>14584</v>
      </c>
      <c r="B3147" s="256" t="s">
        <v>14585</v>
      </c>
      <c r="C3147" s="256" t="s">
        <v>14586</v>
      </c>
      <c r="D3147" s="256" t="s">
        <v>14587</v>
      </c>
      <c r="E3147" s="433">
        <v>8001</v>
      </c>
      <c r="F3147" s="256" t="s">
        <v>14588</v>
      </c>
      <c r="G3147" s="256" t="s">
        <v>2824</v>
      </c>
      <c r="H3147" s="256" t="s">
        <v>2725</v>
      </c>
      <c r="I3147" s="256" t="s">
        <v>4016</v>
      </c>
    </row>
    <row r="3148" spans="1:9">
      <c r="A3148" s="256" t="s">
        <v>14589</v>
      </c>
      <c r="B3148" s="256" t="s">
        <v>14590</v>
      </c>
      <c r="C3148" s="256" t="s">
        <v>14591</v>
      </c>
      <c r="D3148" s="256" t="s">
        <v>101</v>
      </c>
      <c r="E3148" s="433">
        <v>97401</v>
      </c>
      <c r="F3148" s="256" t="s">
        <v>14592</v>
      </c>
      <c r="G3148" s="256" t="s">
        <v>2732</v>
      </c>
      <c r="H3148" s="256" t="s">
        <v>2733</v>
      </c>
      <c r="I3148" s="256" t="s">
        <v>7777</v>
      </c>
    </row>
    <row r="3149" spans="1:9">
      <c r="A3149" s="256" t="s">
        <v>14593</v>
      </c>
      <c r="B3149" s="256" t="s">
        <v>14594</v>
      </c>
      <c r="C3149" s="256" t="s">
        <v>14595</v>
      </c>
      <c r="D3149" s="256" t="s">
        <v>91</v>
      </c>
      <c r="E3149" s="433">
        <v>82108</v>
      </c>
      <c r="F3149" s="256" t="s">
        <v>11036</v>
      </c>
      <c r="G3149" s="256" t="s">
        <v>2732</v>
      </c>
      <c r="H3149" s="256" t="s">
        <v>2733</v>
      </c>
      <c r="I3149" s="256" t="s">
        <v>4321</v>
      </c>
    </row>
    <row r="3150" spans="1:9">
      <c r="A3150" s="256" t="s">
        <v>14596</v>
      </c>
      <c r="B3150" s="256" t="s">
        <v>14597</v>
      </c>
      <c r="C3150" s="256" t="s">
        <v>14598</v>
      </c>
      <c r="D3150" s="256" t="s">
        <v>91</v>
      </c>
      <c r="E3150" s="433">
        <v>85101</v>
      </c>
      <c r="F3150" s="256" t="s">
        <v>14599</v>
      </c>
      <c r="G3150" s="256" t="s">
        <v>2761</v>
      </c>
      <c r="H3150" s="256" t="s">
        <v>2994</v>
      </c>
      <c r="I3150" s="256" t="s">
        <v>3388</v>
      </c>
    </row>
    <row r="3151" spans="1:9">
      <c r="A3151" s="256" t="s">
        <v>14596</v>
      </c>
      <c r="B3151" s="256" t="s">
        <v>14597</v>
      </c>
      <c r="C3151" s="256" t="s">
        <v>14598</v>
      </c>
      <c r="D3151" s="256" t="s">
        <v>91</v>
      </c>
      <c r="E3151" s="433">
        <v>85101</v>
      </c>
      <c r="F3151" s="256" t="s">
        <v>14599</v>
      </c>
      <c r="G3151" s="256" t="s">
        <v>2724</v>
      </c>
      <c r="H3151" s="256" t="s">
        <v>2994</v>
      </c>
      <c r="I3151" s="256" t="s">
        <v>5538</v>
      </c>
    </row>
    <row r="3152" spans="1:9">
      <c r="A3152" s="256" t="s">
        <v>14600</v>
      </c>
      <c r="B3152" s="256" t="s">
        <v>14597</v>
      </c>
      <c r="C3152" s="256" t="s">
        <v>14598</v>
      </c>
      <c r="D3152" s="256" t="s">
        <v>91</v>
      </c>
      <c r="E3152" s="433">
        <v>85101</v>
      </c>
      <c r="F3152" s="256" t="s">
        <v>14599</v>
      </c>
      <c r="G3152" s="256" t="s">
        <v>2761</v>
      </c>
      <c r="H3152" s="256" t="s">
        <v>2762</v>
      </c>
      <c r="I3152" s="256" t="s">
        <v>14601</v>
      </c>
    </row>
    <row r="3153" spans="1:9">
      <c r="A3153" s="256" t="s">
        <v>14600</v>
      </c>
      <c r="B3153" s="256" t="s">
        <v>14597</v>
      </c>
      <c r="C3153" s="256" t="s">
        <v>14598</v>
      </c>
      <c r="D3153" s="256" t="s">
        <v>91</v>
      </c>
      <c r="E3153" s="433">
        <v>85101</v>
      </c>
      <c r="F3153" s="256" t="s">
        <v>14599</v>
      </c>
      <c r="G3153" s="256" t="s">
        <v>2724</v>
      </c>
      <c r="H3153" s="256" t="s">
        <v>2762</v>
      </c>
      <c r="I3153" s="256" t="s">
        <v>11021</v>
      </c>
    </row>
    <row r="3154" spans="1:9">
      <c r="A3154" s="256" t="s">
        <v>14602</v>
      </c>
      <c r="B3154" s="256" t="s">
        <v>14597</v>
      </c>
      <c r="C3154" s="256" t="s">
        <v>14598</v>
      </c>
      <c r="D3154" s="256" t="s">
        <v>91</v>
      </c>
      <c r="E3154" s="433">
        <v>85101</v>
      </c>
      <c r="F3154" s="256" t="s">
        <v>14599</v>
      </c>
      <c r="G3154" s="256" t="s">
        <v>2761</v>
      </c>
      <c r="H3154" s="256" t="s">
        <v>2725</v>
      </c>
      <c r="I3154" s="256" t="s">
        <v>3388</v>
      </c>
    </row>
    <row r="3155" spans="1:9">
      <c r="A3155" s="256" t="s">
        <v>14603</v>
      </c>
      <c r="B3155" s="256" t="s">
        <v>14604</v>
      </c>
      <c r="C3155" s="256" t="s">
        <v>14605</v>
      </c>
      <c r="D3155" s="256" t="s">
        <v>2966</v>
      </c>
      <c r="E3155" s="433">
        <v>1401</v>
      </c>
      <c r="F3155" s="256" t="s">
        <v>2967</v>
      </c>
      <c r="G3155" s="256" t="s">
        <v>2732</v>
      </c>
      <c r="H3155" s="256" t="s">
        <v>2733</v>
      </c>
      <c r="I3155" s="256" t="s">
        <v>5987</v>
      </c>
    </row>
    <row r="3156" spans="1:9">
      <c r="A3156" s="256" t="s">
        <v>14606</v>
      </c>
      <c r="B3156" s="256" t="s">
        <v>14607</v>
      </c>
      <c r="C3156" s="256" t="s">
        <v>14608</v>
      </c>
      <c r="D3156" s="256" t="s">
        <v>99</v>
      </c>
      <c r="E3156" s="433">
        <v>94901</v>
      </c>
      <c r="F3156" s="256" t="s">
        <v>14609</v>
      </c>
      <c r="G3156" s="256" t="s">
        <v>2732</v>
      </c>
      <c r="H3156" s="256" t="s">
        <v>2733</v>
      </c>
      <c r="I3156" s="256" t="s">
        <v>14610</v>
      </c>
    </row>
    <row r="3157" spans="1:9">
      <c r="A3157" s="256" t="s">
        <v>14611</v>
      </c>
      <c r="B3157" s="256" t="s">
        <v>14612</v>
      </c>
      <c r="C3157" s="256" t="s">
        <v>14613</v>
      </c>
      <c r="D3157" s="256" t="s">
        <v>2754</v>
      </c>
      <c r="E3157" s="433">
        <v>2601</v>
      </c>
      <c r="F3157" s="256" t="s">
        <v>14614</v>
      </c>
      <c r="G3157" s="256" t="s">
        <v>2732</v>
      </c>
      <c r="H3157" s="256" t="s">
        <v>2733</v>
      </c>
      <c r="I3157" s="256" t="s">
        <v>6116</v>
      </c>
    </row>
    <row r="3158" spans="1:9">
      <c r="A3158" s="256" t="s">
        <v>14615</v>
      </c>
      <c r="B3158" s="256" t="s">
        <v>14616</v>
      </c>
      <c r="C3158" s="256" t="s">
        <v>14617</v>
      </c>
      <c r="D3158" s="256" t="s">
        <v>96</v>
      </c>
      <c r="E3158" s="433">
        <v>91701</v>
      </c>
      <c r="F3158" s="256" t="s">
        <v>14618</v>
      </c>
      <c r="G3158" s="256" t="s">
        <v>2732</v>
      </c>
      <c r="H3158" s="256" t="s">
        <v>2733</v>
      </c>
      <c r="I3158" s="256" t="s">
        <v>14619</v>
      </c>
    </row>
    <row r="3159" spans="1:9">
      <c r="A3159" s="256" t="s">
        <v>14620</v>
      </c>
      <c r="B3159" s="256" t="s">
        <v>14616</v>
      </c>
      <c r="C3159" s="256" t="s">
        <v>14617</v>
      </c>
      <c r="D3159" s="256" t="s">
        <v>96</v>
      </c>
      <c r="E3159" s="433">
        <v>91701</v>
      </c>
      <c r="F3159" s="256" t="s">
        <v>14618</v>
      </c>
      <c r="G3159" s="256" t="s">
        <v>2780</v>
      </c>
      <c r="H3159" s="256" t="s">
        <v>2781</v>
      </c>
      <c r="I3159" s="256" t="s">
        <v>14621</v>
      </c>
    </row>
    <row r="3160" spans="1:9">
      <c r="A3160" s="256" t="s">
        <v>14622</v>
      </c>
      <c r="B3160" s="256" t="s">
        <v>14616</v>
      </c>
      <c r="C3160" s="256" t="s">
        <v>14617</v>
      </c>
      <c r="D3160" s="256" t="s">
        <v>96</v>
      </c>
      <c r="E3160" s="433">
        <v>91701</v>
      </c>
      <c r="F3160" s="256" t="s">
        <v>14618</v>
      </c>
      <c r="G3160" s="256" t="s">
        <v>2780</v>
      </c>
      <c r="H3160" s="256" t="s">
        <v>2847</v>
      </c>
      <c r="I3160" s="256" t="s">
        <v>4648</v>
      </c>
    </row>
    <row r="3161" spans="1:9">
      <c r="A3161" s="256" t="s">
        <v>14623</v>
      </c>
      <c r="B3161" s="256" t="s">
        <v>14624</v>
      </c>
      <c r="C3161" s="256" t="s">
        <v>14625</v>
      </c>
      <c r="D3161" s="256" t="s">
        <v>95</v>
      </c>
      <c r="E3161" s="433">
        <v>92101</v>
      </c>
      <c r="F3161" s="256" t="s">
        <v>14626</v>
      </c>
      <c r="G3161" s="256" t="s">
        <v>2724</v>
      </c>
      <c r="H3161" s="256" t="s">
        <v>2835</v>
      </c>
      <c r="I3161" s="256" t="s">
        <v>14627</v>
      </c>
    </row>
    <row r="3162" spans="1:9">
      <c r="A3162" s="256" t="s">
        <v>14628</v>
      </c>
      <c r="B3162" s="256" t="s">
        <v>14629</v>
      </c>
      <c r="C3162" s="256" t="s">
        <v>14630</v>
      </c>
      <c r="D3162" s="256" t="s">
        <v>91</v>
      </c>
      <c r="E3162" s="433">
        <v>84101</v>
      </c>
      <c r="F3162" s="256" t="s">
        <v>14631</v>
      </c>
      <c r="G3162" s="256" t="s">
        <v>2732</v>
      </c>
      <c r="H3162" s="256" t="s">
        <v>2733</v>
      </c>
      <c r="I3162" s="256" t="s">
        <v>14632</v>
      </c>
    </row>
    <row r="3163" spans="1:9">
      <c r="A3163" s="256" t="s">
        <v>14633</v>
      </c>
      <c r="B3163" s="256" t="s">
        <v>14629</v>
      </c>
      <c r="C3163" s="256" t="s">
        <v>14630</v>
      </c>
      <c r="D3163" s="256" t="s">
        <v>91</v>
      </c>
      <c r="E3163" s="433">
        <v>84101</v>
      </c>
      <c r="F3163" s="256" t="s">
        <v>14631</v>
      </c>
      <c r="G3163" s="256" t="s">
        <v>2780</v>
      </c>
      <c r="H3163" s="256" t="s">
        <v>2781</v>
      </c>
      <c r="I3163" s="256" t="s">
        <v>8729</v>
      </c>
    </row>
    <row r="3164" spans="1:9">
      <c r="A3164" s="256" t="s">
        <v>14634</v>
      </c>
      <c r="B3164" s="256" t="s">
        <v>14635</v>
      </c>
      <c r="C3164" s="256" t="s">
        <v>14636</v>
      </c>
      <c r="D3164" s="256" t="s">
        <v>2778</v>
      </c>
      <c r="E3164" s="433">
        <v>96501</v>
      </c>
      <c r="F3164" s="256" t="s">
        <v>14637</v>
      </c>
      <c r="G3164" s="256" t="s">
        <v>2824</v>
      </c>
      <c r="H3164" s="256" t="s">
        <v>6078</v>
      </c>
      <c r="I3164" s="256" t="s">
        <v>6575</v>
      </c>
    </row>
    <row r="3165" spans="1:9">
      <c r="A3165" s="256" t="s">
        <v>14638</v>
      </c>
      <c r="B3165" s="256" t="s">
        <v>14635</v>
      </c>
      <c r="C3165" s="256" t="s">
        <v>14636</v>
      </c>
      <c r="D3165" s="256" t="s">
        <v>2778</v>
      </c>
      <c r="E3165" s="433">
        <v>96501</v>
      </c>
      <c r="F3165" s="256" t="s">
        <v>14637</v>
      </c>
      <c r="G3165" s="256" t="s">
        <v>2824</v>
      </c>
      <c r="H3165" s="256" t="s">
        <v>2762</v>
      </c>
      <c r="I3165" s="256" t="s">
        <v>14639</v>
      </c>
    </row>
    <row r="3166" spans="1:9">
      <c r="A3166" s="256" t="s">
        <v>14640</v>
      </c>
      <c r="B3166" s="256" t="s">
        <v>14641</v>
      </c>
      <c r="C3166" s="256" t="s">
        <v>14642</v>
      </c>
      <c r="D3166" s="256" t="s">
        <v>91</v>
      </c>
      <c r="E3166" s="433">
        <v>81104</v>
      </c>
      <c r="F3166" s="256" t="s">
        <v>14643</v>
      </c>
      <c r="G3166" s="256" t="s">
        <v>2732</v>
      </c>
      <c r="H3166" s="256" t="s">
        <v>3196</v>
      </c>
      <c r="I3166" s="256" t="s">
        <v>14644</v>
      </c>
    </row>
    <row r="3167" spans="1:9">
      <c r="A3167" s="256" t="s">
        <v>14645</v>
      </c>
      <c r="B3167" s="256" t="s">
        <v>14646</v>
      </c>
      <c r="C3167" s="256" t="s">
        <v>14647</v>
      </c>
      <c r="D3167" s="256" t="s">
        <v>508</v>
      </c>
      <c r="E3167" s="433">
        <v>94501</v>
      </c>
      <c r="F3167" s="256" t="s">
        <v>14648</v>
      </c>
      <c r="G3167" s="256" t="s">
        <v>2936</v>
      </c>
      <c r="H3167" s="256" t="s">
        <v>2937</v>
      </c>
      <c r="I3167" s="256" t="s">
        <v>6283</v>
      </c>
    </row>
    <row r="3168" spans="1:9">
      <c r="A3168" s="256" t="s">
        <v>14649</v>
      </c>
      <c r="C3168" s="256" t="s">
        <v>14650</v>
      </c>
      <c r="D3168" s="256" t="s">
        <v>2960</v>
      </c>
      <c r="E3168" s="433">
        <v>11002</v>
      </c>
      <c r="F3168" s="256" t="s">
        <v>7150</v>
      </c>
      <c r="G3168" s="256" t="s">
        <v>2732</v>
      </c>
      <c r="H3168" s="256" t="s">
        <v>2733</v>
      </c>
      <c r="I3168" s="256" t="s">
        <v>14651</v>
      </c>
    </row>
    <row r="3169" spans="1:9">
      <c r="A3169" s="256" t="s">
        <v>14652</v>
      </c>
      <c r="C3169" s="256" t="s">
        <v>14653</v>
      </c>
      <c r="D3169" s="256" t="s">
        <v>14654</v>
      </c>
      <c r="E3169" s="433">
        <v>32000</v>
      </c>
      <c r="F3169" s="256" t="s">
        <v>14655</v>
      </c>
      <c r="G3169" s="256" t="s">
        <v>2780</v>
      </c>
      <c r="H3169" s="256" t="s">
        <v>2847</v>
      </c>
      <c r="I3169" s="256" t="s">
        <v>3105</v>
      </c>
    </row>
    <row r="3170" spans="1:9">
      <c r="A3170" s="256" t="s">
        <v>14656</v>
      </c>
      <c r="C3170" s="256" t="s">
        <v>14657</v>
      </c>
      <c r="D3170" s="256" t="s">
        <v>14658</v>
      </c>
      <c r="E3170" s="433">
        <v>34425</v>
      </c>
      <c r="F3170" s="256" t="s">
        <v>14659</v>
      </c>
      <c r="G3170" s="256" t="s">
        <v>2936</v>
      </c>
      <c r="H3170" s="256" t="s">
        <v>2937</v>
      </c>
      <c r="I3170" s="256" t="s">
        <v>8636</v>
      </c>
    </row>
    <row r="3171" spans="1:9">
      <c r="A3171" s="256" t="s">
        <v>14660</v>
      </c>
      <c r="B3171" s="256" t="s">
        <v>14661</v>
      </c>
      <c r="C3171" s="256" t="s">
        <v>14662</v>
      </c>
      <c r="D3171" s="256" t="s">
        <v>91</v>
      </c>
      <c r="E3171" s="433">
        <v>82106</v>
      </c>
      <c r="F3171" s="256" t="s">
        <v>3632</v>
      </c>
      <c r="G3171" s="256" t="s">
        <v>2761</v>
      </c>
      <c r="H3171" s="256" t="s">
        <v>2762</v>
      </c>
      <c r="I3171" s="256" t="s">
        <v>6507</v>
      </c>
    </row>
    <row r="3172" spans="1:9">
      <c r="A3172" s="256" t="s">
        <v>14663</v>
      </c>
      <c r="B3172" s="256" t="s">
        <v>14664</v>
      </c>
      <c r="C3172" s="256" t="s">
        <v>14665</v>
      </c>
      <c r="D3172" s="256" t="s">
        <v>9220</v>
      </c>
      <c r="E3172" s="433">
        <v>4424</v>
      </c>
      <c r="F3172" s="256" t="s">
        <v>14666</v>
      </c>
      <c r="G3172" s="256" t="s">
        <v>2936</v>
      </c>
      <c r="H3172" s="256" t="s">
        <v>2937</v>
      </c>
      <c r="I3172" s="256" t="s">
        <v>14667</v>
      </c>
    </row>
    <row r="3173" spans="1:9">
      <c r="A3173" s="256" t="s">
        <v>14668</v>
      </c>
      <c r="B3173" s="256" t="s">
        <v>14669</v>
      </c>
      <c r="C3173" s="256" t="s">
        <v>14670</v>
      </c>
      <c r="D3173" s="256" t="s">
        <v>6734</v>
      </c>
      <c r="E3173" s="433">
        <v>3852</v>
      </c>
      <c r="F3173" s="256" t="s">
        <v>14671</v>
      </c>
      <c r="G3173" s="256" t="s">
        <v>2936</v>
      </c>
      <c r="H3173" s="256" t="s">
        <v>2937</v>
      </c>
      <c r="I3173" s="256" t="s">
        <v>10830</v>
      </c>
    </row>
    <row r="3174" spans="1:9">
      <c r="A3174" s="256" t="s">
        <v>14672</v>
      </c>
      <c r="B3174" s="256" t="s">
        <v>14673</v>
      </c>
      <c r="C3174" s="256" t="s">
        <v>14674</v>
      </c>
      <c r="D3174" s="256" t="s">
        <v>91</v>
      </c>
      <c r="E3174" s="433">
        <v>81108</v>
      </c>
      <c r="F3174" s="256" t="s">
        <v>6487</v>
      </c>
      <c r="G3174" s="256" t="s">
        <v>2732</v>
      </c>
      <c r="H3174" s="256" t="s">
        <v>2733</v>
      </c>
      <c r="I3174" s="256" t="s">
        <v>8649</v>
      </c>
    </row>
    <row r="3175" spans="1:9">
      <c r="A3175" s="256" t="s">
        <v>14675</v>
      </c>
      <c r="B3175" s="256" t="s">
        <v>14676</v>
      </c>
      <c r="C3175" s="256" t="s">
        <v>14677</v>
      </c>
      <c r="D3175" s="256" t="s">
        <v>91</v>
      </c>
      <c r="E3175" s="433">
        <v>81108</v>
      </c>
      <c r="F3175" s="256" t="s">
        <v>6487</v>
      </c>
      <c r="G3175" s="256" t="s">
        <v>2732</v>
      </c>
      <c r="H3175" s="256" t="s">
        <v>2733</v>
      </c>
      <c r="I3175" s="256" t="s">
        <v>8649</v>
      </c>
    </row>
    <row r="3176" spans="1:9">
      <c r="A3176" s="256" t="s">
        <v>14678</v>
      </c>
      <c r="B3176" s="256" t="s">
        <v>14679</v>
      </c>
      <c r="C3176" s="256" t="s">
        <v>14680</v>
      </c>
      <c r="D3176" s="256" t="s">
        <v>91</v>
      </c>
      <c r="E3176" s="433">
        <v>81108</v>
      </c>
      <c r="F3176" s="256" t="s">
        <v>6487</v>
      </c>
      <c r="G3176" s="256" t="s">
        <v>2732</v>
      </c>
      <c r="H3176" s="256" t="s">
        <v>2733</v>
      </c>
      <c r="I3176" s="256" t="s">
        <v>14681</v>
      </c>
    </row>
    <row r="3177" spans="1:9">
      <c r="A3177" s="256" t="s">
        <v>14682</v>
      </c>
      <c r="B3177" s="256" t="s">
        <v>14683</v>
      </c>
      <c r="C3177" s="256" t="s">
        <v>14684</v>
      </c>
      <c r="D3177" s="256" t="s">
        <v>91</v>
      </c>
      <c r="E3177" s="433">
        <v>83101</v>
      </c>
      <c r="F3177" s="256" t="s">
        <v>14685</v>
      </c>
      <c r="G3177" s="256" t="s">
        <v>2732</v>
      </c>
      <c r="H3177" s="256" t="s">
        <v>2733</v>
      </c>
      <c r="I3177" s="256" t="s">
        <v>14686</v>
      </c>
    </row>
    <row r="3178" spans="1:9">
      <c r="A3178" s="256" t="s">
        <v>14687</v>
      </c>
      <c r="B3178" s="256" t="s">
        <v>14688</v>
      </c>
      <c r="C3178" s="256" t="s">
        <v>14689</v>
      </c>
      <c r="D3178" s="256" t="s">
        <v>96</v>
      </c>
      <c r="E3178" s="433">
        <v>91702</v>
      </c>
      <c r="F3178" s="256" t="s">
        <v>14690</v>
      </c>
      <c r="G3178" s="256" t="s">
        <v>2794</v>
      </c>
      <c r="H3178" s="256" t="s">
        <v>2725</v>
      </c>
      <c r="I3178" s="256" t="s">
        <v>9776</v>
      </c>
    </row>
    <row r="3179" spans="1:9">
      <c r="A3179" s="256" t="s">
        <v>14691</v>
      </c>
      <c r="B3179" s="256" t="s">
        <v>14692</v>
      </c>
      <c r="C3179" s="256" t="s">
        <v>14693</v>
      </c>
      <c r="D3179" s="256" t="s">
        <v>91</v>
      </c>
      <c r="E3179" s="433">
        <v>82108</v>
      </c>
      <c r="F3179" s="256" t="s">
        <v>8477</v>
      </c>
      <c r="G3179" s="256" t="s">
        <v>2732</v>
      </c>
      <c r="H3179" s="256" t="s">
        <v>2733</v>
      </c>
      <c r="I3179" s="256" t="s">
        <v>14694</v>
      </c>
    </row>
    <row r="3180" spans="1:9">
      <c r="A3180" s="256" t="s">
        <v>14695</v>
      </c>
      <c r="B3180" s="256" t="s">
        <v>14696</v>
      </c>
      <c r="C3180" s="256" t="s">
        <v>14697</v>
      </c>
      <c r="D3180" s="256" t="s">
        <v>91</v>
      </c>
      <c r="E3180" s="433">
        <v>81108</v>
      </c>
      <c r="F3180" s="256" t="s">
        <v>3612</v>
      </c>
      <c r="G3180" s="256" t="s">
        <v>2732</v>
      </c>
      <c r="H3180" s="256" t="s">
        <v>2733</v>
      </c>
      <c r="I3180" s="256" t="s">
        <v>14698</v>
      </c>
    </row>
    <row r="3181" spans="1:9">
      <c r="A3181" s="256" t="s">
        <v>14699</v>
      </c>
      <c r="B3181" s="256" t="s">
        <v>14700</v>
      </c>
      <c r="C3181" s="256" t="s">
        <v>14701</v>
      </c>
      <c r="D3181" s="256" t="s">
        <v>5498</v>
      </c>
      <c r="E3181" s="433">
        <v>82108</v>
      </c>
      <c r="F3181" s="256" t="s">
        <v>8477</v>
      </c>
      <c r="G3181" s="256" t="s">
        <v>2732</v>
      </c>
      <c r="H3181" s="256" t="s">
        <v>2733</v>
      </c>
      <c r="I3181" s="256" t="s">
        <v>14698</v>
      </c>
    </row>
    <row r="3182" spans="1:9">
      <c r="A3182" s="256" t="s">
        <v>14702</v>
      </c>
      <c r="B3182" s="256" t="s">
        <v>14703</v>
      </c>
      <c r="C3182" s="256" t="s">
        <v>14704</v>
      </c>
      <c r="D3182" s="256" t="s">
        <v>91</v>
      </c>
      <c r="E3182" s="433">
        <v>82108</v>
      </c>
      <c r="F3182" s="256" t="s">
        <v>8477</v>
      </c>
      <c r="G3182" s="256" t="s">
        <v>2732</v>
      </c>
      <c r="H3182" s="256" t="s">
        <v>2733</v>
      </c>
      <c r="I3182" s="256" t="s">
        <v>14698</v>
      </c>
    </row>
    <row r="3183" spans="1:9">
      <c r="A3183" s="256" t="s">
        <v>14705</v>
      </c>
      <c r="B3183" s="256" t="s">
        <v>14706</v>
      </c>
      <c r="C3183" s="256" t="s">
        <v>14707</v>
      </c>
      <c r="D3183" s="256" t="s">
        <v>91</v>
      </c>
      <c r="E3183" s="433">
        <v>85101</v>
      </c>
      <c r="F3183" s="256" t="s">
        <v>6077</v>
      </c>
      <c r="G3183" s="256" t="s">
        <v>2732</v>
      </c>
      <c r="H3183" s="256" t="s">
        <v>2733</v>
      </c>
      <c r="I3183" s="256" t="s">
        <v>14708</v>
      </c>
    </row>
    <row r="3184" spans="1:9">
      <c r="A3184" s="256" t="s">
        <v>14709</v>
      </c>
      <c r="B3184" s="256" t="s">
        <v>14710</v>
      </c>
      <c r="C3184" s="256" t="s">
        <v>14711</v>
      </c>
      <c r="D3184" s="256" t="s">
        <v>91</v>
      </c>
      <c r="E3184" s="433">
        <v>82108</v>
      </c>
      <c r="F3184" s="256" t="s">
        <v>8477</v>
      </c>
      <c r="G3184" s="256" t="s">
        <v>2732</v>
      </c>
      <c r="H3184" s="256" t="s">
        <v>2733</v>
      </c>
      <c r="I3184" s="256" t="s">
        <v>14698</v>
      </c>
    </row>
    <row r="3185" spans="1:9">
      <c r="A3185" s="256" t="s">
        <v>14712</v>
      </c>
      <c r="B3185" s="256" t="s">
        <v>14713</v>
      </c>
      <c r="C3185" s="256" t="s">
        <v>14714</v>
      </c>
      <c r="D3185" s="256" t="s">
        <v>91</v>
      </c>
      <c r="E3185" s="433">
        <v>82108</v>
      </c>
      <c r="F3185" s="256" t="s">
        <v>8477</v>
      </c>
      <c r="G3185" s="256" t="s">
        <v>2732</v>
      </c>
      <c r="H3185" s="256" t="s">
        <v>2733</v>
      </c>
      <c r="I3185" s="256" t="s">
        <v>14698</v>
      </c>
    </row>
    <row r="3186" spans="1:9">
      <c r="A3186" s="256" t="s">
        <v>14715</v>
      </c>
      <c r="B3186" s="256" t="s">
        <v>14716</v>
      </c>
      <c r="C3186" s="256" t="s">
        <v>14717</v>
      </c>
      <c r="D3186" s="256" t="s">
        <v>91</v>
      </c>
      <c r="E3186" s="433">
        <v>82108</v>
      </c>
      <c r="F3186" s="256" t="s">
        <v>8477</v>
      </c>
      <c r="G3186" s="256" t="s">
        <v>2732</v>
      </c>
      <c r="H3186" s="256" t="s">
        <v>2733</v>
      </c>
      <c r="I3186" s="256" t="s">
        <v>8735</v>
      </c>
    </row>
    <row r="3187" spans="1:9">
      <c r="A3187" s="256" t="s">
        <v>14718</v>
      </c>
      <c r="B3187" s="256" t="s">
        <v>14719</v>
      </c>
      <c r="C3187" s="256" t="s">
        <v>14720</v>
      </c>
      <c r="D3187" s="256" t="s">
        <v>91</v>
      </c>
      <c r="E3187" s="433">
        <v>81109</v>
      </c>
      <c r="F3187" s="256" t="s">
        <v>3271</v>
      </c>
      <c r="G3187" s="256" t="s">
        <v>2732</v>
      </c>
      <c r="H3187" s="256" t="s">
        <v>2733</v>
      </c>
      <c r="I3187" s="256" t="s">
        <v>7220</v>
      </c>
    </row>
    <row r="3188" spans="1:9">
      <c r="A3188" s="256" t="s">
        <v>14721</v>
      </c>
      <c r="B3188" s="256" t="s">
        <v>14722</v>
      </c>
      <c r="C3188" s="256" t="s">
        <v>14723</v>
      </c>
      <c r="D3188" s="256" t="s">
        <v>91</v>
      </c>
      <c r="E3188" s="433">
        <v>81108</v>
      </c>
      <c r="F3188" s="256" t="s">
        <v>3612</v>
      </c>
      <c r="G3188" s="256" t="s">
        <v>2732</v>
      </c>
      <c r="H3188" s="256" t="s">
        <v>2733</v>
      </c>
      <c r="I3188" s="256" t="s">
        <v>6988</v>
      </c>
    </row>
    <row r="3189" spans="1:9">
      <c r="A3189" s="256" t="s">
        <v>14724</v>
      </c>
      <c r="B3189" s="256" t="s">
        <v>14725</v>
      </c>
      <c r="C3189" s="256" t="s">
        <v>14726</v>
      </c>
      <c r="D3189" s="256" t="s">
        <v>11510</v>
      </c>
      <c r="E3189" s="433">
        <v>4419</v>
      </c>
      <c r="F3189" s="256" t="s">
        <v>14727</v>
      </c>
      <c r="G3189" s="256" t="s">
        <v>2732</v>
      </c>
      <c r="H3189" s="256" t="s">
        <v>2733</v>
      </c>
      <c r="I3189" s="256" t="s">
        <v>6150</v>
      </c>
    </row>
    <row r="3190" spans="1:9">
      <c r="A3190" s="256" t="s">
        <v>14728</v>
      </c>
      <c r="B3190" s="256" t="s">
        <v>14729</v>
      </c>
      <c r="C3190" s="256" t="s">
        <v>14730</v>
      </c>
      <c r="D3190" s="256" t="s">
        <v>91</v>
      </c>
      <c r="E3190" s="433">
        <v>82108</v>
      </c>
      <c r="F3190" s="256" t="s">
        <v>8477</v>
      </c>
      <c r="G3190" s="256" t="s">
        <v>2732</v>
      </c>
      <c r="H3190" s="256" t="s">
        <v>2733</v>
      </c>
      <c r="I3190" s="256" t="s">
        <v>6988</v>
      </c>
    </row>
    <row r="3191" spans="1:9">
      <c r="A3191" s="256" t="s">
        <v>14731</v>
      </c>
      <c r="B3191" s="256" t="s">
        <v>14732</v>
      </c>
      <c r="C3191" s="256" t="s">
        <v>14733</v>
      </c>
      <c r="D3191" s="256" t="s">
        <v>91</v>
      </c>
      <c r="E3191" s="433">
        <v>82108</v>
      </c>
      <c r="F3191" s="256" t="s">
        <v>8477</v>
      </c>
      <c r="G3191" s="256" t="s">
        <v>2732</v>
      </c>
      <c r="H3191" s="256" t="s">
        <v>2733</v>
      </c>
      <c r="I3191" s="256" t="s">
        <v>14694</v>
      </c>
    </row>
    <row r="3192" spans="1:9">
      <c r="A3192" s="256" t="s">
        <v>14734</v>
      </c>
      <c r="B3192" s="256" t="s">
        <v>14735</v>
      </c>
      <c r="C3192" s="256" t="s">
        <v>14736</v>
      </c>
      <c r="D3192" s="256" t="s">
        <v>91</v>
      </c>
      <c r="E3192" s="433">
        <v>82108</v>
      </c>
      <c r="F3192" s="256" t="s">
        <v>8477</v>
      </c>
      <c r="G3192" s="256" t="s">
        <v>2732</v>
      </c>
      <c r="H3192" s="256" t="s">
        <v>2733</v>
      </c>
      <c r="I3192" s="256" t="s">
        <v>14737</v>
      </c>
    </row>
    <row r="3193" spans="1:9">
      <c r="A3193" s="256" t="s">
        <v>14738</v>
      </c>
      <c r="B3193" s="256" t="s">
        <v>14739</v>
      </c>
      <c r="C3193" s="256" t="s">
        <v>14740</v>
      </c>
      <c r="D3193" s="256" t="s">
        <v>91</v>
      </c>
      <c r="E3193" s="433">
        <v>82108</v>
      </c>
      <c r="F3193" s="256" t="s">
        <v>8477</v>
      </c>
      <c r="G3193" s="256" t="s">
        <v>2732</v>
      </c>
      <c r="H3193" s="256" t="s">
        <v>2733</v>
      </c>
      <c r="I3193" s="256" t="s">
        <v>8735</v>
      </c>
    </row>
    <row r="3194" spans="1:9">
      <c r="A3194" s="256" t="s">
        <v>14741</v>
      </c>
      <c r="B3194" s="256" t="s">
        <v>14742</v>
      </c>
      <c r="C3194" s="256" t="s">
        <v>14743</v>
      </c>
      <c r="D3194" s="256" t="s">
        <v>95</v>
      </c>
      <c r="E3194" s="433">
        <v>92101</v>
      </c>
      <c r="F3194" s="256" t="s">
        <v>14744</v>
      </c>
      <c r="G3194" s="256" t="s">
        <v>2732</v>
      </c>
      <c r="H3194" s="256" t="s">
        <v>2733</v>
      </c>
      <c r="I3194" s="256" t="s">
        <v>14505</v>
      </c>
    </row>
    <row r="3195" spans="1:9">
      <c r="A3195" s="256" t="s">
        <v>14745</v>
      </c>
      <c r="B3195" s="256" t="s">
        <v>14746</v>
      </c>
      <c r="C3195" s="256" t="s">
        <v>14747</v>
      </c>
      <c r="D3195" s="256" t="s">
        <v>95</v>
      </c>
      <c r="E3195" s="433">
        <v>92121</v>
      </c>
      <c r="F3195" s="256" t="s">
        <v>14748</v>
      </c>
      <c r="G3195" s="256" t="s">
        <v>2732</v>
      </c>
      <c r="H3195" s="256" t="s">
        <v>2733</v>
      </c>
      <c r="I3195" s="256" t="s">
        <v>7234</v>
      </c>
    </row>
    <row r="3196" spans="1:9">
      <c r="A3196" s="256" t="s">
        <v>14749</v>
      </c>
      <c r="B3196" s="256" t="s">
        <v>14750</v>
      </c>
      <c r="C3196" s="256" t="s">
        <v>14751</v>
      </c>
      <c r="D3196" s="256" t="s">
        <v>14752</v>
      </c>
      <c r="E3196" s="433">
        <v>5901</v>
      </c>
      <c r="F3196" s="256" t="s">
        <v>14753</v>
      </c>
      <c r="G3196" s="256" t="s">
        <v>2732</v>
      </c>
      <c r="H3196" s="256" t="s">
        <v>2733</v>
      </c>
      <c r="I3196" s="256" t="s">
        <v>13468</v>
      </c>
    </row>
    <row r="3197" spans="1:9">
      <c r="A3197" s="256" t="s">
        <v>14754</v>
      </c>
      <c r="B3197" s="256" t="s">
        <v>14755</v>
      </c>
      <c r="C3197" s="256" t="s">
        <v>14756</v>
      </c>
      <c r="D3197" s="256" t="s">
        <v>95</v>
      </c>
      <c r="E3197" s="433">
        <v>92101</v>
      </c>
      <c r="F3197" s="256" t="s">
        <v>14757</v>
      </c>
      <c r="G3197" s="256" t="s">
        <v>2732</v>
      </c>
      <c r="H3197" s="256" t="s">
        <v>2733</v>
      </c>
      <c r="I3197" s="256" t="s">
        <v>8720</v>
      </c>
    </row>
    <row r="3198" spans="1:9">
      <c r="A3198" s="256" t="s">
        <v>14758</v>
      </c>
      <c r="B3198" s="256" t="s">
        <v>14759</v>
      </c>
      <c r="C3198" s="256" t="s">
        <v>14760</v>
      </c>
      <c r="D3198" s="256" t="s">
        <v>2982</v>
      </c>
      <c r="E3198" s="433">
        <v>81101</v>
      </c>
      <c r="F3198" s="256" t="s">
        <v>5214</v>
      </c>
      <c r="G3198" s="256" t="s">
        <v>2732</v>
      </c>
      <c r="H3198" s="256" t="s">
        <v>2733</v>
      </c>
      <c r="I3198" s="256" t="s">
        <v>14761</v>
      </c>
    </row>
    <row r="3199" spans="1:9">
      <c r="A3199" s="256" t="s">
        <v>14762</v>
      </c>
      <c r="B3199" s="256" t="s">
        <v>14763</v>
      </c>
      <c r="C3199" s="256" t="s">
        <v>14764</v>
      </c>
      <c r="D3199" s="256" t="s">
        <v>5558</v>
      </c>
      <c r="E3199" s="433">
        <v>93025</v>
      </c>
      <c r="F3199" s="256" t="s">
        <v>14765</v>
      </c>
      <c r="G3199" s="256" t="s">
        <v>2761</v>
      </c>
      <c r="H3199" s="256" t="s">
        <v>2762</v>
      </c>
      <c r="I3199" s="256" t="s">
        <v>4229</v>
      </c>
    </row>
    <row r="3200" spans="1:9">
      <c r="A3200" s="256" t="s">
        <v>14766</v>
      </c>
      <c r="B3200" s="256" t="s">
        <v>14767</v>
      </c>
      <c r="C3200" s="256" t="s">
        <v>14768</v>
      </c>
      <c r="D3200" s="256" t="s">
        <v>2982</v>
      </c>
      <c r="E3200" s="433">
        <v>81103</v>
      </c>
      <c r="F3200" s="256" t="s">
        <v>5151</v>
      </c>
      <c r="G3200" s="256" t="s">
        <v>2732</v>
      </c>
      <c r="H3200" s="256" t="s">
        <v>2733</v>
      </c>
      <c r="I3200" s="256" t="s">
        <v>9069</v>
      </c>
    </row>
    <row r="3201" spans="1:9">
      <c r="A3201" s="256" t="s">
        <v>14769</v>
      </c>
      <c r="B3201" s="256" t="s">
        <v>14770</v>
      </c>
      <c r="C3201" s="256" t="s">
        <v>14771</v>
      </c>
      <c r="D3201" s="256" t="s">
        <v>97</v>
      </c>
      <c r="E3201" s="433">
        <v>4001</v>
      </c>
      <c r="F3201" s="256" t="s">
        <v>14772</v>
      </c>
      <c r="G3201" s="256" t="s">
        <v>2732</v>
      </c>
      <c r="H3201" s="256" t="s">
        <v>2733</v>
      </c>
      <c r="I3201" s="256" t="s">
        <v>9704</v>
      </c>
    </row>
    <row r="3202" spans="1:9">
      <c r="A3202" s="256" t="s">
        <v>14773</v>
      </c>
      <c r="B3202" s="256" t="s">
        <v>14774</v>
      </c>
      <c r="C3202" s="256" t="s">
        <v>14775</v>
      </c>
      <c r="D3202" s="256" t="s">
        <v>14776</v>
      </c>
      <c r="E3202" s="433">
        <v>81109</v>
      </c>
      <c r="F3202" s="256" t="s">
        <v>14777</v>
      </c>
      <c r="G3202" s="256" t="s">
        <v>2732</v>
      </c>
      <c r="H3202" s="256" t="s">
        <v>2733</v>
      </c>
      <c r="I3202" s="256" t="s">
        <v>4705</v>
      </c>
    </row>
    <row r="3203" spans="1:9">
      <c r="A3203" s="256" t="s">
        <v>14778</v>
      </c>
      <c r="B3203" s="256" t="s">
        <v>14779</v>
      </c>
      <c r="C3203" s="256" t="s">
        <v>14780</v>
      </c>
      <c r="D3203" s="256" t="s">
        <v>14781</v>
      </c>
      <c r="E3203" s="433">
        <v>92705</v>
      </c>
      <c r="F3203" s="256" t="s">
        <v>14782</v>
      </c>
      <c r="G3203" s="256" t="s">
        <v>2724</v>
      </c>
      <c r="H3203" s="256" t="s">
        <v>2835</v>
      </c>
      <c r="I3203" s="256" t="s">
        <v>14783</v>
      </c>
    </row>
    <row r="3204" spans="1:9">
      <c r="A3204" s="256" t="s">
        <v>14784</v>
      </c>
      <c r="B3204" s="256" t="s">
        <v>14785</v>
      </c>
      <c r="C3204" s="256" t="s">
        <v>14786</v>
      </c>
      <c r="D3204" s="256" t="s">
        <v>5121</v>
      </c>
      <c r="E3204" s="433">
        <v>3101</v>
      </c>
      <c r="F3204" s="256" t="s">
        <v>14787</v>
      </c>
      <c r="G3204" s="256" t="s">
        <v>2732</v>
      </c>
      <c r="H3204" s="256" t="s">
        <v>2733</v>
      </c>
      <c r="I3204" s="256" t="s">
        <v>14788</v>
      </c>
    </row>
    <row r="3205" spans="1:9">
      <c r="A3205" s="256" t="s">
        <v>14789</v>
      </c>
      <c r="B3205" s="256" t="s">
        <v>14790</v>
      </c>
      <c r="C3205" s="256" t="s">
        <v>14791</v>
      </c>
      <c r="D3205" s="256" t="s">
        <v>14792</v>
      </c>
      <c r="E3205" s="433">
        <v>96501</v>
      </c>
      <c r="F3205" s="256" t="s">
        <v>14793</v>
      </c>
      <c r="G3205" s="256" t="s">
        <v>2936</v>
      </c>
      <c r="H3205" s="256" t="s">
        <v>2937</v>
      </c>
      <c r="I3205" s="256" t="s">
        <v>8214</v>
      </c>
    </row>
    <row r="3206" spans="1:9">
      <c r="A3206" s="256" t="s">
        <v>14794</v>
      </c>
      <c r="B3206" s="256" t="s">
        <v>14795</v>
      </c>
      <c r="C3206" s="256" t="s">
        <v>14796</v>
      </c>
      <c r="D3206" s="256" t="s">
        <v>540</v>
      </c>
      <c r="E3206" s="433">
        <v>7101</v>
      </c>
      <c r="F3206" s="256" t="s">
        <v>14797</v>
      </c>
      <c r="G3206" s="256" t="s">
        <v>2761</v>
      </c>
      <c r="H3206" s="256" t="s">
        <v>2762</v>
      </c>
      <c r="I3206" s="256" t="s">
        <v>4184</v>
      </c>
    </row>
    <row r="3207" spans="1:9">
      <c r="A3207" s="256" t="s">
        <v>14798</v>
      </c>
      <c r="B3207" s="256" t="s">
        <v>14799</v>
      </c>
      <c r="C3207" s="256" t="s">
        <v>14800</v>
      </c>
      <c r="D3207" s="256" t="s">
        <v>97</v>
      </c>
      <c r="E3207" s="433">
        <v>4011</v>
      </c>
      <c r="F3207" s="256" t="s">
        <v>14801</v>
      </c>
      <c r="G3207" s="256" t="s">
        <v>2732</v>
      </c>
      <c r="H3207" s="256" t="s">
        <v>2733</v>
      </c>
      <c r="I3207" s="256" t="s">
        <v>9901</v>
      </c>
    </row>
    <row r="3208" spans="1:9">
      <c r="A3208" s="256" t="s">
        <v>14802</v>
      </c>
      <c r="C3208" s="256" t="s">
        <v>14803</v>
      </c>
      <c r="D3208" s="256" t="s">
        <v>10260</v>
      </c>
      <c r="E3208" s="433">
        <v>3301</v>
      </c>
      <c r="F3208" s="256" t="s">
        <v>14804</v>
      </c>
      <c r="G3208" s="256" t="s">
        <v>2732</v>
      </c>
      <c r="H3208" s="256" t="s">
        <v>2733</v>
      </c>
      <c r="I3208" s="256" t="s">
        <v>14805</v>
      </c>
    </row>
    <row r="3209" spans="1:9">
      <c r="A3209" s="256" t="s">
        <v>14806</v>
      </c>
      <c r="C3209" s="256" t="s">
        <v>14807</v>
      </c>
      <c r="D3209" s="256" t="s">
        <v>5869</v>
      </c>
      <c r="E3209" s="433">
        <v>2401</v>
      </c>
      <c r="F3209" s="256" t="s">
        <v>14808</v>
      </c>
      <c r="G3209" s="256" t="s">
        <v>2732</v>
      </c>
      <c r="H3209" s="256" t="s">
        <v>2733</v>
      </c>
      <c r="I3209" s="256" t="s">
        <v>14809</v>
      </c>
    </row>
    <row r="3210" spans="1:9">
      <c r="A3210" s="256" t="s">
        <v>14810</v>
      </c>
      <c r="B3210" s="256" t="s">
        <v>14811</v>
      </c>
      <c r="C3210" s="256" t="s">
        <v>14812</v>
      </c>
      <c r="D3210" s="256" t="s">
        <v>14813</v>
      </c>
      <c r="E3210" s="433">
        <v>95142</v>
      </c>
      <c r="F3210" s="256" t="s">
        <v>14814</v>
      </c>
      <c r="G3210" s="256" t="s">
        <v>2732</v>
      </c>
      <c r="H3210" s="256" t="s">
        <v>2733</v>
      </c>
      <c r="I3210" s="256" t="s">
        <v>12133</v>
      </c>
    </row>
    <row r="3211" spans="1:9">
      <c r="A3211" s="256" t="s">
        <v>14815</v>
      </c>
      <c r="B3211" s="256" t="s">
        <v>14816</v>
      </c>
      <c r="C3211" s="256" t="s">
        <v>14817</v>
      </c>
      <c r="D3211" s="256" t="s">
        <v>9957</v>
      </c>
      <c r="E3211" s="433">
        <v>3821</v>
      </c>
      <c r="F3211" s="256" t="s">
        <v>14818</v>
      </c>
      <c r="G3211" s="256" t="s">
        <v>2761</v>
      </c>
      <c r="H3211" s="256" t="s">
        <v>2725</v>
      </c>
      <c r="I3211" s="256" t="s">
        <v>7457</v>
      </c>
    </row>
    <row r="3212" spans="1:9">
      <c r="A3212" s="256" t="s">
        <v>14819</v>
      </c>
      <c r="B3212" s="256" t="s">
        <v>14820</v>
      </c>
      <c r="C3212" s="256" t="s">
        <v>14821</v>
      </c>
      <c r="D3212" s="256" t="s">
        <v>14822</v>
      </c>
      <c r="E3212" s="433">
        <v>8614</v>
      </c>
      <c r="F3212" s="256" t="s">
        <v>14823</v>
      </c>
      <c r="G3212" s="256" t="s">
        <v>2724</v>
      </c>
      <c r="H3212" s="256" t="s">
        <v>2835</v>
      </c>
      <c r="I3212" s="256" t="s">
        <v>7302</v>
      </c>
    </row>
    <row r="3213" spans="1:9">
      <c r="A3213" s="256" t="s">
        <v>14824</v>
      </c>
      <c r="B3213" s="256" t="s">
        <v>14825</v>
      </c>
      <c r="C3213" s="256" t="s">
        <v>14826</v>
      </c>
      <c r="D3213" s="256" t="s">
        <v>14827</v>
      </c>
      <c r="E3213" s="433">
        <v>95843</v>
      </c>
      <c r="F3213" s="256" t="s">
        <v>14828</v>
      </c>
      <c r="G3213" s="256" t="s">
        <v>2724</v>
      </c>
      <c r="H3213" s="256" t="s">
        <v>2835</v>
      </c>
      <c r="I3213" s="256" t="s">
        <v>3119</v>
      </c>
    </row>
    <row r="3214" spans="1:9">
      <c r="A3214" s="256" t="s">
        <v>14829</v>
      </c>
      <c r="B3214" s="256" t="s">
        <v>14825</v>
      </c>
      <c r="C3214" s="256" t="s">
        <v>14826</v>
      </c>
      <c r="D3214" s="256" t="s">
        <v>14827</v>
      </c>
      <c r="E3214" s="433">
        <v>95843</v>
      </c>
      <c r="F3214" s="256" t="s">
        <v>14828</v>
      </c>
      <c r="G3214" s="256" t="s">
        <v>2724</v>
      </c>
      <c r="H3214" s="256" t="s">
        <v>2812</v>
      </c>
      <c r="I3214" s="256" t="s">
        <v>14830</v>
      </c>
    </row>
    <row r="3215" spans="1:9">
      <c r="A3215" s="256" t="s">
        <v>14831</v>
      </c>
      <c r="B3215" s="256" t="s">
        <v>14832</v>
      </c>
      <c r="C3215" s="256" t="s">
        <v>14833</v>
      </c>
      <c r="D3215" s="256" t="s">
        <v>91</v>
      </c>
      <c r="E3215" s="433">
        <v>81105</v>
      </c>
      <c r="F3215" s="256" t="s">
        <v>14834</v>
      </c>
      <c r="G3215" s="256" t="s">
        <v>2936</v>
      </c>
      <c r="H3215" s="256" t="s">
        <v>2937</v>
      </c>
      <c r="I3215" s="256" t="s">
        <v>14835</v>
      </c>
    </row>
    <row r="3216" spans="1:9">
      <c r="A3216" s="256" t="s">
        <v>14836</v>
      </c>
      <c r="B3216" s="256" t="s">
        <v>14837</v>
      </c>
      <c r="C3216" s="256" t="s">
        <v>14838</v>
      </c>
      <c r="D3216" s="256" t="s">
        <v>500</v>
      </c>
      <c r="E3216" s="433">
        <v>93401</v>
      </c>
      <c r="F3216" s="256" t="s">
        <v>14839</v>
      </c>
      <c r="G3216" s="256" t="s">
        <v>2732</v>
      </c>
      <c r="H3216" s="256" t="s">
        <v>3196</v>
      </c>
      <c r="I3216" s="256" t="s">
        <v>14840</v>
      </c>
    </row>
    <row r="3217" spans="1:9">
      <c r="A3217" s="256" t="s">
        <v>14841</v>
      </c>
      <c r="B3217" s="256" t="s">
        <v>14842</v>
      </c>
      <c r="C3217" s="256" t="s">
        <v>14843</v>
      </c>
      <c r="D3217" s="256" t="s">
        <v>2862</v>
      </c>
      <c r="E3217" s="433">
        <v>83103</v>
      </c>
      <c r="F3217" s="256" t="s">
        <v>14844</v>
      </c>
      <c r="G3217" s="256" t="s">
        <v>2732</v>
      </c>
      <c r="H3217" s="256" t="s">
        <v>3196</v>
      </c>
      <c r="I3217" s="256" t="s">
        <v>14845</v>
      </c>
    </row>
    <row r="3218" spans="1:9">
      <c r="A3218" s="256" t="s">
        <v>14846</v>
      </c>
      <c r="B3218" s="256" t="s">
        <v>14847</v>
      </c>
      <c r="C3218" s="256" t="s">
        <v>14848</v>
      </c>
      <c r="D3218" s="256" t="s">
        <v>91</v>
      </c>
      <c r="E3218" s="433">
        <v>83103</v>
      </c>
      <c r="F3218" s="256" t="s">
        <v>14849</v>
      </c>
      <c r="G3218" s="256" t="s">
        <v>2761</v>
      </c>
      <c r="H3218" s="256" t="s">
        <v>2762</v>
      </c>
      <c r="I3218" s="256" t="s">
        <v>8824</v>
      </c>
    </row>
    <row r="3219" spans="1:9">
      <c r="A3219" s="256" t="s">
        <v>14850</v>
      </c>
      <c r="B3219" s="256" t="s">
        <v>14851</v>
      </c>
      <c r="C3219" s="256" t="s">
        <v>14852</v>
      </c>
      <c r="D3219" s="256" t="s">
        <v>11339</v>
      </c>
      <c r="E3219" s="433">
        <v>90029</v>
      </c>
      <c r="F3219" s="256" t="s">
        <v>14853</v>
      </c>
      <c r="G3219" s="256" t="s">
        <v>2761</v>
      </c>
      <c r="H3219" s="256" t="s">
        <v>2812</v>
      </c>
      <c r="I3219" s="256" t="s">
        <v>13175</v>
      </c>
    </row>
    <row r="3220" spans="1:9">
      <c r="A3220" s="256" t="s">
        <v>14854</v>
      </c>
      <c r="B3220" s="256" t="s">
        <v>14855</v>
      </c>
      <c r="C3220" s="256" t="s">
        <v>14856</v>
      </c>
      <c r="D3220" s="256" t="s">
        <v>14857</v>
      </c>
      <c r="E3220" s="433">
        <v>99103</v>
      </c>
      <c r="F3220" s="256" t="s">
        <v>488</v>
      </c>
      <c r="G3220" s="256" t="s">
        <v>2724</v>
      </c>
      <c r="H3220" s="256" t="s">
        <v>2835</v>
      </c>
      <c r="I3220" s="256" t="s">
        <v>14858</v>
      </c>
    </row>
    <row r="3221" spans="1:9">
      <c r="A3221" s="256" t="s">
        <v>14859</v>
      </c>
      <c r="B3221" s="256" t="s">
        <v>14860</v>
      </c>
      <c r="C3221" s="256" t="s">
        <v>14861</v>
      </c>
      <c r="D3221" s="256" t="s">
        <v>91</v>
      </c>
      <c r="E3221" s="433">
        <v>81108</v>
      </c>
      <c r="F3221" s="256" t="s">
        <v>3612</v>
      </c>
      <c r="G3221" s="256" t="s">
        <v>2732</v>
      </c>
      <c r="H3221" s="256" t="s">
        <v>2733</v>
      </c>
      <c r="I3221" s="256" t="s">
        <v>7234</v>
      </c>
    </row>
    <row r="3222" spans="1:9">
      <c r="A3222" s="256" t="s">
        <v>14862</v>
      </c>
      <c r="B3222" s="256" t="s">
        <v>14863</v>
      </c>
      <c r="C3222" s="256" t="s">
        <v>14864</v>
      </c>
      <c r="D3222" s="256" t="s">
        <v>3518</v>
      </c>
      <c r="E3222" s="433">
        <v>1901</v>
      </c>
      <c r="F3222" s="256" t="s">
        <v>14865</v>
      </c>
      <c r="G3222" s="256" t="s">
        <v>2936</v>
      </c>
      <c r="H3222" s="256" t="s">
        <v>2937</v>
      </c>
      <c r="I3222" s="256" t="s">
        <v>4446</v>
      </c>
    </row>
    <row r="3223" spans="1:9">
      <c r="A3223" s="256" t="s">
        <v>14866</v>
      </c>
      <c r="B3223" s="256" t="s">
        <v>14867</v>
      </c>
      <c r="C3223" s="256" t="s">
        <v>14868</v>
      </c>
      <c r="D3223" s="256" t="s">
        <v>3178</v>
      </c>
      <c r="E3223" s="433">
        <v>90613</v>
      </c>
      <c r="F3223" s="256" t="s">
        <v>14869</v>
      </c>
      <c r="G3223" s="256" t="s">
        <v>2724</v>
      </c>
      <c r="H3223" s="256" t="s">
        <v>2835</v>
      </c>
      <c r="I3223" s="256" t="s">
        <v>14870</v>
      </c>
    </row>
    <row r="3224" spans="1:9">
      <c r="A3224" s="256" t="s">
        <v>14871</v>
      </c>
      <c r="B3224" s="256" t="s">
        <v>14872</v>
      </c>
      <c r="C3224" s="256" t="s">
        <v>14873</v>
      </c>
      <c r="D3224" s="256" t="s">
        <v>2862</v>
      </c>
      <c r="E3224" s="433">
        <v>83103</v>
      </c>
      <c r="F3224" s="256" t="s">
        <v>14874</v>
      </c>
      <c r="G3224" s="256" t="s">
        <v>2761</v>
      </c>
      <c r="H3224" s="256" t="s">
        <v>2762</v>
      </c>
      <c r="I3224" s="256" t="s">
        <v>5693</v>
      </c>
    </row>
    <row r="3225" spans="1:9">
      <c r="A3225" s="256" t="s">
        <v>14875</v>
      </c>
      <c r="B3225" s="256" t="s">
        <v>14876</v>
      </c>
      <c r="C3225" s="256" t="s">
        <v>14877</v>
      </c>
      <c r="D3225" s="256" t="s">
        <v>13409</v>
      </c>
      <c r="E3225" s="433">
        <v>92523</v>
      </c>
      <c r="F3225" s="256" t="s">
        <v>14878</v>
      </c>
      <c r="G3225" s="256" t="s">
        <v>2724</v>
      </c>
      <c r="H3225" s="256" t="s">
        <v>2762</v>
      </c>
      <c r="I3225" s="256" t="s">
        <v>9611</v>
      </c>
    </row>
    <row r="3226" spans="1:9">
      <c r="A3226" s="256" t="s">
        <v>14879</v>
      </c>
      <c r="B3226" s="256" t="s">
        <v>14876</v>
      </c>
      <c r="C3226" s="256" t="s">
        <v>14877</v>
      </c>
      <c r="D3226" s="256" t="s">
        <v>13409</v>
      </c>
      <c r="E3226" s="433">
        <v>92523</v>
      </c>
      <c r="F3226" s="256" t="s">
        <v>14878</v>
      </c>
      <c r="G3226" s="256" t="s">
        <v>2761</v>
      </c>
      <c r="H3226" s="256" t="s">
        <v>2725</v>
      </c>
      <c r="I3226" s="256" t="s">
        <v>6631</v>
      </c>
    </row>
    <row r="3227" spans="1:9">
      <c r="A3227" s="256" t="s">
        <v>14880</v>
      </c>
      <c r="B3227" s="256" t="s">
        <v>14881</v>
      </c>
      <c r="C3227" s="256" t="s">
        <v>14882</v>
      </c>
      <c r="D3227" s="256" t="s">
        <v>3400</v>
      </c>
      <c r="E3227" s="433">
        <v>1701</v>
      </c>
      <c r="F3227" s="256" t="s">
        <v>14883</v>
      </c>
      <c r="G3227" s="256" t="s">
        <v>2732</v>
      </c>
      <c r="H3227" s="256" t="s">
        <v>2733</v>
      </c>
      <c r="I3227" s="256" t="s">
        <v>2922</v>
      </c>
    </row>
    <row r="3228" spans="1:9">
      <c r="A3228" s="256" t="s">
        <v>14884</v>
      </c>
      <c r="B3228" s="256" t="s">
        <v>14885</v>
      </c>
      <c r="C3228" s="256" t="s">
        <v>14886</v>
      </c>
      <c r="D3228" s="256" t="s">
        <v>11339</v>
      </c>
      <c r="E3228" s="433">
        <v>90029</v>
      </c>
      <c r="F3228" s="256" t="s">
        <v>14887</v>
      </c>
      <c r="G3228" s="256" t="s">
        <v>2761</v>
      </c>
      <c r="H3228" s="256" t="s">
        <v>2725</v>
      </c>
      <c r="I3228" s="256" t="s">
        <v>4965</v>
      </c>
    </row>
    <row r="3229" spans="1:9">
      <c r="A3229" s="256" t="s">
        <v>14888</v>
      </c>
      <c r="B3229" s="256" t="s">
        <v>14889</v>
      </c>
      <c r="C3229" s="256" t="s">
        <v>14890</v>
      </c>
      <c r="D3229" s="256" t="s">
        <v>5121</v>
      </c>
      <c r="E3229" s="433">
        <v>3101</v>
      </c>
      <c r="F3229" s="256" t="s">
        <v>14891</v>
      </c>
      <c r="G3229" s="256" t="s">
        <v>2732</v>
      </c>
      <c r="H3229" s="256" t="s">
        <v>2733</v>
      </c>
      <c r="I3229" s="256" t="s">
        <v>5260</v>
      </c>
    </row>
    <row r="3230" spans="1:9">
      <c r="A3230" s="256" t="s">
        <v>14892</v>
      </c>
      <c r="B3230" s="256" t="s">
        <v>14893</v>
      </c>
      <c r="C3230" s="256" t="s">
        <v>14894</v>
      </c>
      <c r="D3230" s="256" t="s">
        <v>93</v>
      </c>
      <c r="E3230" s="433">
        <v>1001</v>
      </c>
      <c r="F3230" s="256" t="s">
        <v>14895</v>
      </c>
      <c r="G3230" s="256" t="s">
        <v>2732</v>
      </c>
      <c r="H3230" s="256" t="s">
        <v>3196</v>
      </c>
      <c r="I3230" s="256" t="s">
        <v>12297</v>
      </c>
    </row>
    <row r="3231" spans="1:9">
      <c r="A3231" s="256" t="s">
        <v>14896</v>
      </c>
      <c r="C3231" s="256" t="s">
        <v>14897</v>
      </c>
      <c r="D3231" s="256" t="s">
        <v>14898</v>
      </c>
      <c r="E3231" s="433">
        <v>10100</v>
      </c>
      <c r="F3231" s="256" t="s">
        <v>14899</v>
      </c>
      <c r="G3231" s="256" t="s">
        <v>2732</v>
      </c>
      <c r="H3231" s="256" t="s">
        <v>2733</v>
      </c>
      <c r="I3231" s="256" t="s">
        <v>12734</v>
      </c>
    </row>
    <row r="3232" spans="1:9">
      <c r="A3232" s="256" t="s">
        <v>14900</v>
      </c>
      <c r="B3232" s="256" t="s">
        <v>14901</v>
      </c>
      <c r="C3232" s="256" t="s">
        <v>14902</v>
      </c>
      <c r="D3232" s="256" t="s">
        <v>3687</v>
      </c>
      <c r="E3232" s="433">
        <v>4501</v>
      </c>
      <c r="F3232" s="256" t="s">
        <v>14903</v>
      </c>
      <c r="G3232" s="256" t="s">
        <v>2732</v>
      </c>
      <c r="H3232" s="256" t="s">
        <v>2733</v>
      </c>
      <c r="I3232" s="256" t="s">
        <v>7721</v>
      </c>
    </row>
    <row r="3233" spans="1:9">
      <c r="A3233" s="256" t="s">
        <v>14904</v>
      </c>
      <c r="B3233" s="256" t="s">
        <v>14901</v>
      </c>
      <c r="C3233" s="256" t="s">
        <v>14902</v>
      </c>
      <c r="D3233" s="256" t="s">
        <v>3687</v>
      </c>
      <c r="E3233" s="433">
        <v>4501</v>
      </c>
      <c r="F3233" s="256" t="s">
        <v>14903</v>
      </c>
      <c r="G3233" s="256" t="s">
        <v>2824</v>
      </c>
      <c r="H3233" s="256" t="s">
        <v>2812</v>
      </c>
      <c r="I3233" s="256" t="s">
        <v>5069</v>
      </c>
    </row>
    <row r="3234" spans="1:9">
      <c r="A3234" s="256" t="s">
        <v>14905</v>
      </c>
      <c r="B3234" s="256" t="s">
        <v>14906</v>
      </c>
      <c r="C3234" s="256" t="s">
        <v>14907</v>
      </c>
      <c r="D3234" s="256" t="s">
        <v>508</v>
      </c>
      <c r="E3234" s="433">
        <v>94501</v>
      </c>
      <c r="F3234" s="256" t="s">
        <v>14908</v>
      </c>
      <c r="G3234" s="256" t="s">
        <v>2824</v>
      </c>
      <c r="H3234" s="256" t="s">
        <v>2812</v>
      </c>
      <c r="I3234" s="256" t="s">
        <v>7302</v>
      </c>
    </row>
    <row r="3235" spans="1:9">
      <c r="A3235" s="256" t="s">
        <v>14909</v>
      </c>
      <c r="B3235" s="256" t="s">
        <v>14910</v>
      </c>
      <c r="C3235" s="256" t="s">
        <v>14911</v>
      </c>
      <c r="D3235" s="256" t="s">
        <v>14912</v>
      </c>
      <c r="E3235" s="433">
        <v>1323</v>
      </c>
      <c r="F3235" s="256" t="s">
        <v>14913</v>
      </c>
      <c r="G3235" s="256" t="s">
        <v>2732</v>
      </c>
      <c r="H3235" s="256" t="s">
        <v>2733</v>
      </c>
      <c r="I3235" s="256" t="s">
        <v>13317</v>
      </c>
    </row>
    <row r="3236" spans="1:9">
      <c r="A3236" s="256" t="s">
        <v>14914</v>
      </c>
      <c r="B3236" s="256" t="s">
        <v>14915</v>
      </c>
      <c r="C3236" s="256" t="s">
        <v>14916</v>
      </c>
      <c r="D3236" s="256" t="s">
        <v>14917</v>
      </c>
      <c r="E3236" s="433">
        <v>9033</v>
      </c>
      <c r="F3236" s="256" t="s">
        <v>556</v>
      </c>
      <c r="G3236" s="256" t="s">
        <v>2732</v>
      </c>
      <c r="H3236" s="256" t="s">
        <v>2733</v>
      </c>
      <c r="I3236" s="256" t="s">
        <v>2756</v>
      </c>
    </row>
    <row r="3237" spans="1:9">
      <c r="A3237" s="256" t="s">
        <v>14918</v>
      </c>
      <c r="B3237" s="256" t="s">
        <v>14919</v>
      </c>
      <c r="C3237" s="256" t="s">
        <v>14920</v>
      </c>
      <c r="D3237" s="256" t="s">
        <v>571</v>
      </c>
      <c r="E3237" s="433">
        <v>90501</v>
      </c>
      <c r="F3237" s="256" t="s">
        <v>6755</v>
      </c>
      <c r="G3237" s="256" t="s">
        <v>2732</v>
      </c>
      <c r="H3237" s="256" t="s">
        <v>2733</v>
      </c>
      <c r="I3237" s="256" t="s">
        <v>6756</v>
      </c>
    </row>
    <row r="3238" spans="1:9">
      <c r="A3238" s="256" t="s">
        <v>14921</v>
      </c>
      <c r="B3238" s="256" t="s">
        <v>14922</v>
      </c>
      <c r="C3238" s="256" t="s">
        <v>14923</v>
      </c>
      <c r="D3238" s="256" t="s">
        <v>3459</v>
      </c>
      <c r="E3238" s="433">
        <v>2744</v>
      </c>
      <c r="F3238" s="256" t="s">
        <v>4058</v>
      </c>
      <c r="G3238" s="256" t="s">
        <v>2732</v>
      </c>
      <c r="H3238" s="256" t="s">
        <v>2733</v>
      </c>
      <c r="I3238" s="256" t="s">
        <v>7171</v>
      </c>
    </row>
    <row r="3239" spans="1:9">
      <c r="A3239" s="256" t="s">
        <v>14924</v>
      </c>
      <c r="B3239" s="256" t="s">
        <v>14925</v>
      </c>
      <c r="C3239" s="256" t="s">
        <v>14926</v>
      </c>
      <c r="D3239" s="256" t="s">
        <v>2730</v>
      </c>
      <c r="E3239" s="433">
        <v>82102</v>
      </c>
      <c r="F3239" s="256" t="s">
        <v>14927</v>
      </c>
      <c r="G3239" s="256" t="s">
        <v>2724</v>
      </c>
      <c r="H3239" s="256" t="s">
        <v>2762</v>
      </c>
      <c r="I3239" s="256" t="s">
        <v>14928</v>
      </c>
    </row>
    <row r="3240" spans="1:9">
      <c r="A3240" s="256" t="s">
        <v>14929</v>
      </c>
      <c r="B3240" s="256" t="s">
        <v>14925</v>
      </c>
      <c r="C3240" s="256" t="s">
        <v>14926</v>
      </c>
      <c r="D3240" s="256" t="s">
        <v>2730</v>
      </c>
      <c r="E3240" s="433">
        <v>82102</v>
      </c>
      <c r="F3240" s="256" t="s">
        <v>14927</v>
      </c>
      <c r="G3240" s="256" t="s">
        <v>2724</v>
      </c>
      <c r="H3240" s="256" t="s">
        <v>2725</v>
      </c>
      <c r="I3240" s="256" t="s">
        <v>14930</v>
      </c>
    </row>
    <row r="3241" spans="1:9">
      <c r="A3241" s="256" t="s">
        <v>14931</v>
      </c>
      <c r="B3241" s="256" t="s">
        <v>14925</v>
      </c>
      <c r="C3241" s="256" t="s">
        <v>14926</v>
      </c>
      <c r="D3241" s="256" t="s">
        <v>2730</v>
      </c>
      <c r="E3241" s="433">
        <v>82102</v>
      </c>
      <c r="F3241" s="256" t="s">
        <v>14927</v>
      </c>
      <c r="G3241" s="256" t="s">
        <v>2724</v>
      </c>
      <c r="H3241" s="256" t="s">
        <v>2994</v>
      </c>
      <c r="I3241" s="256" t="s">
        <v>14930</v>
      </c>
    </row>
    <row r="3242" spans="1:9">
      <c r="A3242" s="256" t="s">
        <v>14932</v>
      </c>
      <c r="B3242" s="256" t="s">
        <v>14933</v>
      </c>
      <c r="C3242" s="256" t="s">
        <v>14934</v>
      </c>
      <c r="D3242" s="256" t="s">
        <v>5199</v>
      </c>
      <c r="E3242" s="433">
        <v>83106</v>
      </c>
      <c r="F3242" s="256" t="s">
        <v>14935</v>
      </c>
      <c r="G3242" s="256" t="s">
        <v>2724</v>
      </c>
      <c r="H3242" s="256" t="s">
        <v>2762</v>
      </c>
      <c r="I3242" s="256" t="s">
        <v>14936</v>
      </c>
    </row>
    <row r="3243" spans="1:9">
      <c r="A3243" s="256" t="s">
        <v>14932</v>
      </c>
      <c r="B3243" s="256" t="s">
        <v>14933</v>
      </c>
      <c r="C3243" s="256" t="s">
        <v>14934</v>
      </c>
      <c r="D3243" s="256" t="s">
        <v>5199</v>
      </c>
      <c r="E3243" s="433">
        <v>83106</v>
      </c>
      <c r="F3243" s="256" t="s">
        <v>14935</v>
      </c>
      <c r="G3243" s="256" t="s">
        <v>2761</v>
      </c>
      <c r="H3243" s="256" t="s">
        <v>2762</v>
      </c>
      <c r="I3243" s="256" t="s">
        <v>14937</v>
      </c>
    </row>
    <row r="3244" spans="1:9">
      <c r="A3244" s="256" t="s">
        <v>14938</v>
      </c>
      <c r="B3244" s="256" t="s">
        <v>14939</v>
      </c>
      <c r="C3244" s="256" t="s">
        <v>14940</v>
      </c>
      <c r="D3244" s="256" t="s">
        <v>14941</v>
      </c>
      <c r="E3244" s="433">
        <v>81102</v>
      </c>
      <c r="F3244" s="256" t="s">
        <v>14942</v>
      </c>
      <c r="G3244" s="256" t="s">
        <v>2794</v>
      </c>
      <c r="H3244" s="256" t="s">
        <v>2762</v>
      </c>
      <c r="I3244" s="256" t="s">
        <v>14943</v>
      </c>
    </row>
    <row r="3245" spans="1:9">
      <c r="A3245" s="256" t="s">
        <v>14938</v>
      </c>
      <c r="B3245" s="256" t="s">
        <v>14939</v>
      </c>
      <c r="C3245" s="256" t="s">
        <v>14940</v>
      </c>
      <c r="D3245" s="256" t="s">
        <v>14941</v>
      </c>
      <c r="E3245" s="433">
        <v>81102</v>
      </c>
      <c r="F3245" s="256" t="s">
        <v>14942</v>
      </c>
      <c r="G3245" s="256" t="s">
        <v>2761</v>
      </c>
      <c r="H3245" s="256" t="s">
        <v>2762</v>
      </c>
      <c r="I3245" s="256" t="s">
        <v>10590</v>
      </c>
    </row>
    <row r="3246" spans="1:9">
      <c r="A3246" s="256" t="s">
        <v>14944</v>
      </c>
      <c r="B3246" s="256" t="s">
        <v>14945</v>
      </c>
      <c r="C3246" s="256" t="s">
        <v>14946</v>
      </c>
      <c r="D3246" s="256" t="s">
        <v>98</v>
      </c>
      <c r="E3246" s="433">
        <v>8001</v>
      </c>
      <c r="F3246" s="256" t="s">
        <v>14947</v>
      </c>
      <c r="G3246" s="256" t="s">
        <v>2824</v>
      </c>
      <c r="H3246" s="256" t="s">
        <v>2725</v>
      </c>
      <c r="I3246" s="256" t="s">
        <v>4115</v>
      </c>
    </row>
    <row r="3247" spans="1:9">
      <c r="A3247" s="256" t="s">
        <v>14948</v>
      </c>
      <c r="B3247" s="256" t="s">
        <v>14949</v>
      </c>
      <c r="C3247" s="256" t="s">
        <v>14950</v>
      </c>
      <c r="D3247" s="256" t="s">
        <v>3400</v>
      </c>
      <c r="E3247" s="433">
        <v>1704</v>
      </c>
      <c r="F3247" s="256" t="s">
        <v>4338</v>
      </c>
      <c r="G3247" s="256" t="s">
        <v>2732</v>
      </c>
      <c r="H3247" s="256" t="s">
        <v>2733</v>
      </c>
      <c r="I3247" s="256" t="s">
        <v>4334</v>
      </c>
    </row>
    <row r="3248" spans="1:9">
      <c r="A3248" s="256" t="s">
        <v>14951</v>
      </c>
      <c r="B3248" s="256" t="s">
        <v>14952</v>
      </c>
      <c r="C3248" s="256" t="s">
        <v>14953</v>
      </c>
      <c r="D3248" s="256" t="s">
        <v>609</v>
      </c>
      <c r="E3248" s="433">
        <v>96001</v>
      </c>
      <c r="F3248" s="256" t="s">
        <v>14954</v>
      </c>
      <c r="G3248" s="256" t="s">
        <v>2732</v>
      </c>
      <c r="H3248" s="256" t="s">
        <v>2733</v>
      </c>
      <c r="I3248" s="256" t="s">
        <v>3336</v>
      </c>
    </row>
    <row r="3249" spans="1:9">
      <c r="A3249" s="256" t="s">
        <v>14955</v>
      </c>
      <c r="B3249" s="256" t="s">
        <v>14956</v>
      </c>
      <c r="C3249" s="256" t="s">
        <v>14957</v>
      </c>
      <c r="D3249" s="256" t="s">
        <v>3005</v>
      </c>
      <c r="E3249" s="433">
        <v>94001</v>
      </c>
      <c r="F3249" s="256" t="s">
        <v>14958</v>
      </c>
      <c r="G3249" s="256" t="s">
        <v>2732</v>
      </c>
      <c r="H3249" s="256" t="s">
        <v>2733</v>
      </c>
      <c r="I3249" s="256" t="s">
        <v>4200</v>
      </c>
    </row>
    <row r="3250" spans="1:9">
      <c r="A3250" s="256" t="s">
        <v>14959</v>
      </c>
      <c r="B3250" s="256" t="s">
        <v>14960</v>
      </c>
      <c r="C3250" s="256" t="s">
        <v>14961</v>
      </c>
      <c r="D3250" s="256" t="s">
        <v>99</v>
      </c>
      <c r="E3250" s="433">
        <v>94901</v>
      </c>
      <c r="F3250" s="256" t="s">
        <v>14962</v>
      </c>
      <c r="G3250" s="256" t="s">
        <v>2732</v>
      </c>
      <c r="H3250" s="256" t="s">
        <v>2733</v>
      </c>
      <c r="I3250" s="256" t="s">
        <v>14963</v>
      </c>
    </row>
    <row r="3251" spans="1:9">
      <c r="A3251" s="256" t="s">
        <v>14964</v>
      </c>
      <c r="B3251" s="256" t="s">
        <v>14965</v>
      </c>
      <c r="C3251" s="256" t="s">
        <v>14966</v>
      </c>
      <c r="D3251" s="256" t="s">
        <v>10260</v>
      </c>
      <c r="E3251" s="433">
        <v>3301</v>
      </c>
      <c r="F3251" s="256" t="s">
        <v>14967</v>
      </c>
      <c r="G3251" s="256" t="s">
        <v>2761</v>
      </c>
      <c r="H3251" s="256" t="s">
        <v>2762</v>
      </c>
      <c r="I3251" s="256" t="s">
        <v>14968</v>
      </c>
    </row>
    <row r="3252" spans="1:9">
      <c r="A3252" s="256" t="s">
        <v>14964</v>
      </c>
      <c r="B3252" s="256" t="s">
        <v>14965</v>
      </c>
      <c r="C3252" s="256" t="s">
        <v>14966</v>
      </c>
      <c r="D3252" s="256" t="s">
        <v>10260</v>
      </c>
      <c r="E3252" s="433">
        <v>3301</v>
      </c>
      <c r="F3252" s="256" t="s">
        <v>14967</v>
      </c>
      <c r="G3252" s="256" t="s">
        <v>3938</v>
      </c>
      <c r="H3252" s="256" t="s">
        <v>2762</v>
      </c>
      <c r="I3252" s="256" t="s">
        <v>14969</v>
      </c>
    </row>
    <row r="3253" spans="1:9">
      <c r="A3253" s="256" t="s">
        <v>14970</v>
      </c>
      <c r="B3253" s="256" t="s">
        <v>14965</v>
      </c>
      <c r="C3253" s="256" t="s">
        <v>14966</v>
      </c>
      <c r="D3253" s="256" t="s">
        <v>10260</v>
      </c>
      <c r="E3253" s="433">
        <v>3301</v>
      </c>
      <c r="F3253" s="256" t="s">
        <v>14967</v>
      </c>
      <c r="G3253" s="256" t="s">
        <v>2724</v>
      </c>
      <c r="H3253" s="256" t="s">
        <v>2725</v>
      </c>
      <c r="I3253" s="256" t="s">
        <v>4205</v>
      </c>
    </row>
    <row r="3254" spans="1:9">
      <c r="A3254" s="256" t="s">
        <v>14964</v>
      </c>
      <c r="B3254" s="256" t="s">
        <v>14965</v>
      </c>
      <c r="C3254" s="256" t="s">
        <v>14966</v>
      </c>
      <c r="D3254" s="256" t="s">
        <v>10260</v>
      </c>
      <c r="E3254" s="433">
        <v>3301</v>
      </c>
      <c r="F3254" s="256" t="s">
        <v>14967</v>
      </c>
      <c r="G3254" s="256" t="s">
        <v>2724</v>
      </c>
      <c r="H3254" s="256" t="s">
        <v>2762</v>
      </c>
      <c r="I3254" s="256" t="s">
        <v>7141</v>
      </c>
    </row>
    <row r="3255" spans="1:9">
      <c r="A3255" s="256" t="s">
        <v>14971</v>
      </c>
      <c r="B3255" s="256" t="s">
        <v>14972</v>
      </c>
      <c r="C3255" s="256" t="s">
        <v>14973</v>
      </c>
      <c r="D3255" s="256" t="s">
        <v>14974</v>
      </c>
      <c r="E3255" s="433">
        <v>90841</v>
      </c>
      <c r="F3255" s="256" t="s">
        <v>14975</v>
      </c>
      <c r="G3255" s="256" t="s">
        <v>2936</v>
      </c>
      <c r="H3255" s="256" t="s">
        <v>2937</v>
      </c>
      <c r="I3255" s="256" t="s">
        <v>8075</v>
      </c>
    </row>
    <row r="3256" spans="1:9">
      <c r="A3256" s="256" t="s">
        <v>14976</v>
      </c>
      <c r="B3256" s="256" t="s">
        <v>14977</v>
      </c>
      <c r="C3256" s="256" t="s">
        <v>14978</v>
      </c>
      <c r="D3256" s="256" t="s">
        <v>91</v>
      </c>
      <c r="E3256" s="433">
        <v>81109</v>
      </c>
      <c r="F3256" s="256" t="s">
        <v>3271</v>
      </c>
      <c r="G3256" s="256" t="s">
        <v>2732</v>
      </c>
      <c r="H3256" s="256" t="s">
        <v>2733</v>
      </c>
      <c r="I3256" s="256" t="s">
        <v>14979</v>
      </c>
    </row>
    <row r="3257" spans="1:9">
      <c r="A3257" s="256" t="s">
        <v>14980</v>
      </c>
      <c r="B3257" s="256" t="s">
        <v>14981</v>
      </c>
      <c r="C3257" s="256" t="s">
        <v>14982</v>
      </c>
      <c r="D3257" s="256" t="s">
        <v>91</v>
      </c>
      <c r="E3257" s="433">
        <v>81109</v>
      </c>
      <c r="F3257" s="256" t="s">
        <v>3271</v>
      </c>
      <c r="G3257" s="256" t="s">
        <v>2732</v>
      </c>
      <c r="H3257" s="256" t="s">
        <v>2733</v>
      </c>
      <c r="I3257" s="256" t="s">
        <v>6516</v>
      </c>
    </row>
    <row r="3258" spans="1:9">
      <c r="A3258" s="256" t="s">
        <v>14983</v>
      </c>
      <c r="B3258" s="256" t="s">
        <v>14984</v>
      </c>
      <c r="C3258" s="256" t="s">
        <v>14985</v>
      </c>
      <c r="D3258" s="256" t="s">
        <v>91</v>
      </c>
      <c r="E3258" s="433">
        <v>81109</v>
      </c>
      <c r="F3258" s="256" t="s">
        <v>3271</v>
      </c>
      <c r="G3258" s="256" t="s">
        <v>2732</v>
      </c>
      <c r="H3258" s="256" t="s">
        <v>2733</v>
      </c>
      <c r="I3258" s="256" t="s">
        <v>8014</v>
      </c>
    </row>
    <row r="3259" spans="1:9">
      <c r="A3259" s="256" t="s">
        <v>14986</v>
      </c>
      <c r="B3259" s="256" t="s">
        <v>14987</v>
      </c>
      <c r="C3259" s="256" t="s">
        <v>14988</v>
      </c>
      <c r="D3259" s="256" t="s">
        <v>91</v>
      </c>
      <c r="E3259" s="433">
        <v>81109</v>
      </c>
      <c r="F3259" s="256" t="s">
        <v>3271</v>
      </c>
      <c r="G3259" s="256" t="s">
        <v>2732</v>
      </c>
      <c r="H3259" s="256" t="s">
        <v>2733</v>
      </c>
      <c r="I3259" s="256" t="s">
        <v>14989</v>
      </c>
    </row>
    <row r="3260" spans="1:9">
      <c r="A3260" s="256" t="s">
        <v>14990</v>
      </c>
      <c r="B3260" s="256" t="s">
        <v>14991</v>
      </c>
      <c r="C3260" s="256" t="s">
        <v>14992</v>
      </c>
      <c r="D3260" s="256" t="s">
        <v>91</v>
      </c>
      <c r="E3260" s="433">
        <v>81109</v>
      </c>
      <c r="F3260" s="256" t="s">
        <v>3271</v>
      </c>
      <c r="G3260" s="256" t="s">
        <v>2732</v>
      </c>
      <c r="H3260" s="256" t="s">
        <v>2733</v>
      </c>
      <c r="I3260" s="256" t="s">
        <v>14989</v>
      </c>
    </row>
    <row r="3261" spans="1:9">
      <c r="A3261" s="256" t="s">
        <v>14993</v>
      </c>
      <c r="B3261" s="256" t="s">
        <v>14994</v>
      </c>
      <c r="C3261" s="256" t="s">
        <v>14995</v>
      </c>
      <c r="D3261" s="256" t="s">
        <v>91</v>
      </c>
      <c r="E3261" s="433">
        <v>81109</v>
      </c>
      <c r="F3261" s="256" t="s">
        <v>3271</v>
      </c>
      <c r="G3261" s="256" t="s">
        <v>2732</v>
      </c>
      <c r="H3261" s="256" t="s">
        <v>2733</v>
      </c>
      <c r="I3261" s="256" t="s">
        <v>10426</v>
      </c>
    </row>
    <row r="3262" spans="1:9">
      <c r="A3262" s="256" t="s">
        <v>14996</v>
      </c>
      <c r="B3262" s="256" t="s">
        <v>14997</v>
      </c>
      <c r="C3262" s="256" t="s">
        <v>14998</v>
      </c>
      <c r="D3262" s="256" t="s">
        <v>91</v>
      </c>
      <c r="E3262" s="433">
        <v>81109</v>
      </c>
      <c r="F3262" s="256" t="s">
        <v>3271</v>
      </c>
      <c r="G3262" s="256" t="s">
        <v>2732</v>
      </c>
      <c r="H3262" s="256" t="s">
        <v>2733</v>
      </c>
      <c r="I3262" s="256" t="s">
        <v>14989</v>
      </c>
    </row>
    <row r="3263" spans="1:9">
      <c r="A3263" s="256" t="s">
        <v>14999</v>
      </c>
      <c r="B3263" s="256" t="s">
        <v>15000</v>
      </c>
      <c r="C3263" s="256" t="s">
        <v>15001</v>
      </c>
      <c r="D3263" s="256" t="s">
        <v>91</v>
      </c>
      <c r="E3263" s="433">
        <v>81109</v>
      </c>
      <c r="F3263" s="256" t="s">
        <v>3271</v>
      </c>
      <c r="G3263" s="256" t="s">
        <v>2732</v>
      </c>
      <c r="H3263" s="256" t="s">
        <v>2733</v>
      </c>
      <c r="I3263" s="256" t="s">
        <v>8316</v>
      </c>
    </row>
    <row r="3264" spans="1:9">
      <c r="A3264" s="256" t="s">
        <v>15002</v>
      </c>
      <c r="B3264" s="256" t="s">
        <v>15003</v>
      </c>
      <c r="C3264" s="256" t="s">
        <v>15004</v>
      </c>
      <c r="D3264" s="256" t="s">
        <v>91</v>
      </c>
      <c r="E3264" s="433">
        <v>81109</v>
      </c>
      <c r="F3264" s="256" t="s">
        <v>3271</v>
      </c>
      <c r="G3264" s="256" t="s">
        <v>2732</v>
      </c>
      <c r="H3264" s="256" t="s">
        <v>2733</v>
      </c>
      <c r="I3264" s="256" t="s">
        <v>14989</v>
      </c>
    </row>
    <row r="3265" spans="1:9">
      <c r="A3265" s="256" t="s">
        <v>15005</v>
      </c>
      <c r="B3265" s="256" t="s">
        <v>15006</v>
      </c>
      <c r="C3265" s="256" t="s">
        <v>15007</v>
      </c>
      <c r="D3265" s="256" t="s">
        <v>91</v>
      </c>
      <c r="E3265" s="433">
        <v>81109</v>
      </c>
      <c r="F3265" s="256" t="s">
        <v>3271</v>
      </c>
      <c r="G3265" s="256" t="s">
        <v>2732</v>
      </c>
      <c r="H3265" s="256" t="s">
        <v>2733</v>
      </c>
      <c r="I3265" s="256" t="s">
        <v>14989</v>
      </c>
    </row>
    <row r="3266" spans="1:9">
      <c r="A3266" s="256" t="s">
        <v>15008</v>
      </c>
      <c r="B3266" s="256" t="s">
        <v>15009</v>
      </c>
      <c r="C3266" s="256" t="s">
        <v>15010</v>
      </c>
      <c r="D3266" s="256" t="s">
        <v>91</v>
      </c>
      <c r="E3266" s="433">
        <v>81109</v>
      </c>
      <c r="F3266" s="256" t="s">
        <v>3271</v>
      </c>
      <c r="G3266" s="256" t="s">
        <v>2732</v>
      </c>
      <c r="H3266" s="256" t="s">
        <v>2733</v>
      </c>
      <c r="I3266" s="256" t="s">
        <v>15011</v>
      </c>
    </row>
    <row r="3267" spans="1:9">
      <c r="A3267" s="256" t="s">
        <v>15012</v>
      </c>
      <c r="B3267" s="256" t="s">
        <v>15013</v>
      </c>
      <c r="C3267" s="256" t="s">
        <v>15014</v>
      </c>
      <c r="D3267" s="256" t="s">
        <v>7555</v>
      </c>
      <c r="E3267" s="433">
        <v>81109</v>
      </c>
      <c r="F3267" s="256" t="s">
        <v>3271</v>
      </c>
      <c r="G3267" s="256" t="s">
        <v>2732</v>
      </c>
      <c r="H3267" s="256" t="s">
        <v>2733</v>
      </c>
      <c r="I3267" s="256" t="s">
        <v>15011</v>
      </c>
    </row>
    <row r="3268" spans="1:9">
      <c r="A3268" s="256" t="s">
        <v>15015</v>
      </c>
      <c r="B3268" s="256" t="s">
        <v>15016</v>
      </c>
      <c r="C3268" s="256" t="s">
        <v>15017</v>
      </c>
      <c r="D3268" s="256" t="s">
        <v>91</v>
      </c>
      <c r="E3268" s="433">
        <v>81109</v>
      </c>
      <c r="F3268" s="256" t="s">
        <v>3271</v>
      </c>
      <c r="G3268" s="256" t="s">
        <v>2732</v>
      </c>
      <c r="H3268" s="256" t="s">
        <v>2733</v>
      </c>
      <c r="I3268" s="256" t="s">
        <v>14979</v>
      </c>
    </row>
    <row r="3269" spans="1:9">
      <c r="A3269" s="256" t="s">
        <v>15018</v>
      </c>
      <c r="B3269" s="256" t="s">
        <v>15019</v>
      </c>
      <c r="C3269" s="256" t="s">
        <v>15020</v>
      </c>
      <c r="D3269" s="256" t="s">
        <v>91</v>
      </c>
      <c r="E3269" s="433">
        <v>81109</v>
      </c>
      <c r="F3269" s="256" t="s">
        <v>3271</v>
      </c>
      <c r="G3269" s="256" t="s">
        <v>2732</v>
      </c>
      <c r="H3269" s="256" t="s">
        <v>2733</v>
      </c>
      <c r="I3269" s="256" t="s">
        <v>14989</v>
      </c>
    </row>
    <row r="3270" spans="1:9">
      <c r="A3270" s="256" t="s">
        <v>15021</v>
      </c>
      <c r="B3270" s="256" t="s">
        <v>15022</v>
      </c>
      <c r="C3270" s="256" t="s">
        <v>15023</v>
      </c>
      <c r="D3270" s="256" t="s">
        <v>91</v>
      </c>
      <c r="E3270" s="433">
        <v>81109</v>
      </c>
      <c r="F3270" s="256" t="s">
        <v>3271</v>
      </c>
      <c r="G3270" s="256" t="s">
        <v>2732</v>
      </c>
      <c r="H3270" s="256" t="s">
        <v>2733</v>
      </c>
      <c r="I3270" s="256" t="s">
        <v>8316</v>
      </c>
    </row>
    <row r="3271" spans="1:9">
      <c r="A3271" s="256" t="s">
        <v>15024</v>
      </c>
      <c r="B3271" s="256" t="s">
        <v>15025</v>
      </c>
      <c r="C3271" s="256" t="s">
        <v>15026</v>
      </c>
      <c r="D3271" s="256" t="s">
        <v>91</v>
      </c>
      <c r="E3271" s="433">
        <v>81109</v>
      </c>
      <c r="F3271" s="256" t="s">
        <v>3271</v>
      </c>
      <c r="G3271" s="256" t="s">
        <v>2732</v>
      </c>
      <c r="H3271" s="256" t="s">
        <v>2733</v>
      </c>
      <c r="I3271" s="256" t="s">
        <v>15011</v>
      </c>
    </row>
    <row r="3272" spans="1:9">
      <c r="A3272" s="256" t="s">
        <v>15027</v>
      </c>
      <c r="B3272" s="256" t="s">
        <v>15028</v>
      </c>
      <c r="C3272" s="256" t="s">
        <v>15029</v>
      </c>
      <c r="D3272" s="256" t="s">
        <v>91</v>
      </c>
      <c r="E3272" s="433">
        <v>81109</v>
      </c>
      <c r="F3272" s="256" t="s">
        <v>3271</v>
      </c>
      <c r="G3272" s="256" t="s">
        <v>2732</v>
      </c>
      <c r="H3272" s="256" t="s">
        <v>2733</v>
      </c>
      <c r="I3272" s="256" t="s">
        <v>14979</v>
      </c>
    </row>
    <row r="3273" spans="1:9">
      <c r="A3273" s="256" t="s">
        <v>15030</v>
      </c>
      <c r="B3273" s="256" t="s">
        <v>15031</v>
      </c>
      <c r="C3273" s="256" t="s">
        <v>15032</v>
      </c>
      <c r="D3273" s="256" t="s">
        <v>91</v>
      </c>
      <c r="E3273" s="433">
        <v>81109</v>
      </c>
      <c r="F3273" s="256" t="s">
        <v>3271</v>
      </c>
      <c r="G3273" s="256" t="s">
        <v>2732</v>
      </c>
      <c r="H3273" s="256" t="s">
        <v>2733</v>
      </c>
      <c r="I3273" s="256" t="s">
        <v>14989</v>
      </c>
    </row>
    <row r="3274" spans="1:9">
      <c r="A3274" s="256" t="s">
        <v>15033</v>
      </c>
      <c r="B3274" s="256" t="s">
        <v>15034</v>
      </c>
      <c r="C3274" s="256" t="s">
        <v>15035</v>
      </c>
      <c r="D3274" s="256" t="s">
        <v>91</v>
      </c>
      <c r="E3274" s="433">
        <v>81109</v>
      </c>
      <c r="F3274" s="256" t="s">
        <v>3271</v>
      </c>
      <c r="G3274" s="256" t="s">
        <v>2732</v>
      </c>
      <c r="H3274" s="256" t="s">
        <v>2733</v>
      </c>
      <c r="I3274" s="256" t="s">
        <v>8316</v>
      </c>
    </row>
    <row r="3275" spans="1:9">
      <c r="A3275" s="256" t="s">
        <v>15036</v>
      </c>
      <c r="B3275" s="256" t="s">
        <v>15037</v>
      </c>
      <c r="C3275" s="256" t="s">
        <v>15038</v>
      </c>
      <c r="D3275" s="256" t="s">
        <v>91</v>
      </c>
      <c r="E3275" s="433">
        <v>81109</v>
      </c>
      <c r="F3275" s="256" t="s">
        <v>3271</v>
      </c>
      <c r="G3275" s="256" t="s">
        <v>2732</v>
      </c>
      <c r="H3275" s="256" t="s">
        <v>2733</v>
      </c>
      <c r="I3275" s="256" t="s">
        <v>14989</v>
      </c>
    </row>
    <row r="3276" spans="1:9">
      <c r="A3276" s="256" t="s">
        <v>15039</v>
      </c>
      <c r="B3276" s="256" t="s">
        <v>15040</v>
      </c>
      <c r="C3276" s="256" t="s">
        <v>15041</v>
      </c>
      <c r="D3276" s="256" t="s">
        <v>91</v>
      </c>
      <c r="E3276" s="433">
        <v>81109</v>
      </c>
      <c r="F3276" s="256" t="s">
        <v>3271</v>
      </c>
      <c r="G3276" s="256" t="s">
        <v>2732</v>
      </c>
      <c r="H3276" s="256" t="s">
        <v>2733</v>
      </c>
      <c r="I3276" s="256" t="s">
        <v>14989</v>
      </c>
    </row>
    <row r="3277" spans="1:9">
      <c r="A3277" s="256" t="s">
        <v>15042</v>
      </c>
      <c r="B3277" s="256" t="s">
        <v>15043</v>
      </c>
      <c r="C3277" s="256" t="s">
        <v>15044</v>
      </c>
      <c r="D3277" s="256" t="s">
        <v>91</v>
      </c>
      <c r="E3277" s="433">
        <v>81109</v>
      </c>
      <c r="F3277" s="256" t="s">
        <v>3271</v>
      </c>
      <c r="G3277" s="256" t="s">
        <v>2732</v>
      </c>
      <c r="H3277" s="256" t="s">
        <v>2733</v>
      </c>
      <c r="I3277" s="256" t="s">
        <v>14989</v>
      </c>
    </row>
    <row r="3278" spans="1:9">
      <c r="A3278" s="256" t="s">
        <v>15045</v>
      </c>
      <c r="B3278" s="256" t="s">
        <v>15046</v>
      </c>
      <c r="C3278" s="256" t="s">
        <v>15047</v>
      </c>
      <c r="D3278" s="256" t="s">
        <v>91</v>
      </c>
      <c r="E3278" s="433">
        <v>81109</v>
      </c>
      <c r="F3278" s="256" t="s">
        <v>3271</v>
      </c>
      <c r="G3278" s="256" t="s">
        <v>2732</v>
      </c>
      <c r="H3278" s="256" t="s">
        <v>2733</v>
      </c>
      <c r="I3278" s="256" t="s">
        <v>8316</v>
      </c>
    </row>
    <row r="3279" spans="1:9">
      <c r="A3279" s="256" t="s">
        <v>15048</v>
      </c>
      <c r="B3279" s="256" t="s">
        <v>15049</v>
      </c>
      <c r="C3279" s="256" t="s">
        <v>15050</v>
      </c>
      <c r="D3279" s="256" t="s">
        <v>91</v>
      </c>
      <c r="E3279" s="433">
        <v>81109</v>
      </c>
      <c r="F3279" s="256" t="s">
        <v>3271</v>
      </c>
      <c r="G3279" s="256" t="s">
        <v>2732</v>
      </c>
      <c r="H3279" s="256" t="s">
        <v>2733</v>
      </c>
      <c r="I3279" s="256" t="s">
        <v>14989</v>
      </c>
    </row>
    <row r="3280" spans="1:9">
      <c r="A3280" s="256" t="s">
        <v>15051</v>
      </c>
      <c r="B3280" s="256" t="s">
        <v>15052</v>
      </c>
      <c r="C3280" s="256" t="s">
        <v>15053</v>
      </c>
      <c r="D3280" s="256" t="s">
        <v>91</v>
      </c>
      <c r="E3280" s="433">
        <v>81109</v>
      </c>
      <c r="F3280" s="256" t="s">
        <v>3271</v>
      </c>
      <c r="G3280" s="256" t="s">
        <v>2732</v>
      </c>
      <c r="H3280" s="256" t="s">
        <v>2733</v>
      </c>
      <c r="I3280" s="256" t="s">
        <v>8014</v>
      </c>
    </row>
    <row r="3281" spans="1:9">
      <c r="A3281" s="256" t="s">
        <v>15054</v>
      </c>
      <c r="B3281" s="256" t="s">
        <v>15055</v>
      </c>
      <c r="C3281" s="256" t="s">
        <v>15056</v>
      </c>
      <c r="D3281" s="256" t="s">
        <v>91</v>
      </c>
      <c r="E3281" s="433">
        <v>81102</v>
      </c>
      <c r="F3281" s="256" t="s">
        <v>7015</v>
      </c>
      <c r="G3281" s="256" t="s">
        <v>2732</v>
      </c>
      <c r="H3281" s="256" t="s">
        <v>2733</v>
      </c>
      <c r="I3281" s="256" t="s">
        <v>6488</v>
      </c>
    </row>
    <row r="3282" spans="1:9">
      <c r="A3282" s="256" t="s">
        <v>15057</v>
      </c>
      <c r="B3282" s="256" t="s">
        <v>15058</v>
      </c>
      <c r="C3282" s="256" t="s">
        <v>15059</v>
      </c>
      <c r="D3282" s="256" t="s">
        <v>3327</v>
      </c>
      <c r="E3282" s="433">
        <v>3401</v>
      </c>
      <c r="F3282" s="256" t="s">
        <v>15060</v>
      </c>
      <c r="G3282" s="256" t="s">
        <v>2732</v>
      </c>
      <c r="H3282" s="256" t="s">
        <v>2733</v>
      </c>
      <c r="I3282" s="256" t="s">
        <v>5396</v>
      </c>
    </row>
    <row r="3283" spans="1:9">
      <c r="A3283" s="256" t="s">
        <v>15061</v>
      </c>
      <c r="B3283" s="256" t="s">
        <v>15062</v>
      </c>
      <c r="C3283" s="256" t="s">
        <v>15063</v>
      </c>
      <c r="D3283" s="256" t="s">
        <v>15064</v>
      </c>
      <c r="E3283" s="433">
        <v>2952</v>
      </c>
      <c r="F3283" s="256" t="s">
        <v>15065</v>
      </c>
      <c r="G3283" s="256" t="s">
        <v>2936</v>
      </c>
      <c r="H3283" s="256" t="s">
        <v>2937</v>
      </c>
      <c r="I3283" s="256" t="s">
        <v>9860</v>
      </c>
    </row>
    <row r="3284" spans="1:9">
      <c r="A3284" s="256" t="s">
        <v>15066</v>
      </c>
      <c r="B3284" s="256" t="s">
        <v>15067</v>
      </c>
      <c r="C3284" s="256" t="s">
        <v>15068</v>
      </c>
      <c r="D3284" s="256" t="s">
        <v>14752</v>
      </c>
      <c r="E3284" s="433">
        <v>5901</v>
      </c>
      <c r="F3284" s="256" t="s">
        <v>15069</v>
      </c>
      <c r="G3284" s="256" t="s">
        <v>2936</v>
      </c>
      <c r="H3284" s="256" t="s">
        <v>2937</v>
      </c>
      <c r="I3284" s="256" t="s">
        <v>14326</v>
      </c>
    </row>
    <row r="3285" spans="1:9">
      <c r="A3285" s="256" t="s">
        <v>15070</v>
      </c>
      <c r="B3285" s="256" t="s">
        <v>15071</v>
      </c>
      <c r="C3285" s="256" t="s">
        <v>15072</v>
      </c>
      <c r="D3285" s="256" t="s">
        <v>101</v>
      </c>
      <c r="E3285" s="433">
        <v>97401</v>
      </c>
      <c r="F3285" s="256" t="s">
        <v>15073</v>
      </c>
      <c r="G3285" s="256" t="s">
        <v>2732</v>
      </c>
      <c r="H3285" s="256" t="s">
        <v>2733</v>
      </c>
      <c r="I3285" s="256" t="s">
        <v>15074</v>
      </c>
    </row>
    <row r="3286" spans="1:9">
      <c r="A3286" s="256" t="s">
        <v>15075</v>
      </c>
      <c r="B3286" s="256" t="s">
        <v>15076</v>
      </c>
      <c r="C3286" s="256" t="s">
        <v>15077</v>
      </c>
      <c r="D3286" s="256" t="s">
        <v>91</v>
      </c>
      <c r="E3286" s="433">
        <v>83104</v>
      </c>
      <c r="F3286" s="256" t="s">
        <v>15078</v>
      </c>
      <c r="G3286" s="256" t="s">
        <v>2794</v>
      </c>
      <c r="H3286" s="256" t="s">
        <v>2725</v>
      </c>
      <c r="I3286" s="256" t="s">
        <v>3388</v>
      </c>
    </row>
    <row r="3287" spans="1:9">
      <c r="A3287" s="256" t="s">
        <v>15079</v>
      </c>
      <c r="B3287" s="256" t="s">
        <v>15080</v>
      </c>
      <c r="C3287" s="256" t="s">
        <v>15081</v>
      </c>
      <c r="D3287" s="256" t="s">
        <v>496</v>
      </c>
      <c r="E3287" s="433">
        <v>92901</v>
      </c>
      <c r="F3287" s="256" t="s">
        <v>15082</v>
      </c>
      <c r="G3287" s="256" t="s">
        <v>2732</v>
      </c>
      <c r="H3287" s="256" t="s">
        <v>2733</v>
      </c>
      <c r="I3287" s="256" t="s">
        <v>4705</v>
      </c>
    </row>
    <row r="3288" spans="1:9">
      <c r="A3288" s="256" t="s">
        <v>15083</v>
      </c>
      <c r="B3288" s="256" t="s">
        <v>15084</v>
      </c>
      <c r="C3288" s="256" t="s">
        <v>15085</v>
      </c>
      <c r="D3288" s="256" t="s">
        <v>15086</v>
      </c>
      <c r="E3288" s="433">
        <v>92231</v>
      </c>
      <c r="F3288" s="256" t="s">
        <v>1727</v>
      </c>
      <c r="G3288" s="256" t="s">
        <v>2732</v>
      </c>
      <c r="H3288" s="256" t="s">
        <v>2733</v>
      </c>
      <c r="I3288" s="256" t="s">
        <v>4597</v>
      </c>
    </row>
    <row r="3289" spans="1:9">
      <c r="A3289" s="256" t="s">
        <v>15087</v>
      </c>
      <c r="C3289" s="256" t="s">
        <v>15088</v>
      </c>
      <c r="D3289" s="256" t="s">
        <v>15089</v>
      </c>
      <c r="E3289" s="433">
        <v>11000</v>
      </c>
      <c r="F3289" s="256" t="s">
        <v>15090</v>
      </c>
      <c r="G3289" s="256" t="s">
        <v>2732</v>
      </c>
      <c r="H3289" s="256" t="s">
        <v>2733</v>
      </c>
      <c r="I3289" s="256" t="s">
        <v>13255</v>
      </c>
    </row>
    <row r="3290" spans="1:9">
      <c r="A3290" s="256" t="s">
        <v>15091</v>
      </c>
      <c r="B3290" s="256" t="s">
        <v>15092</v>
      </c>
      <c r="C3290" s="256" t="s">
        <v>15093</v>
      </c>
      <c r="D3290" s="256" t="s">
        <v>177</v>
      </c>
      <c r="E3290" s="433">
        <v>5801</v>
      </c>
      <c r="F3290" s="256" t="s">
        <v>15094</v>
      </c>
      <c r="G3290" s="256" t="s">
        <v>2732</v>
      </c>
      <c r="H3290" s="256" t="s">
        <v>2733</v>
      </c>
      <c r="I3290" s="256" t="s">
        <v>5693</v>
      </c>
    </row>
    <row r="3291" spans="1:9">
      <c r="A3291" s="256" t="s">
        <v>15095</v>
      </c>
      <c r="C3291" s="256" t="s">
        <v>15096</v>
      </c>
      <c r="D3291" s="256" t="s">
        <v>14075</v>
      </c>
      <c r="E3291" s="433">
        <v>70200</v>
      </c>
      <c r="F3291" s="256" t="s">
        <v>15097</v>
      </c>
      <c r="G3291" s="256" t="s">
        <v>2936</v>
      </c>
      <c r="H3291" s="256" t="s">
        <v>2937</v>
      </c>
      <c r="I3291" s="256" t="s">
        <v>15098</v>
      </c>
    </row>
    <row r="3292" spans="1:9">
      <c r="A3292" s="256" t="s">
        <v>15099</v>
      </c>
      <c r="C3292" s="256" t="s">
        <v>15100</v>
      </c>
      <c r="D3292" s="256" t="s">
        <v>13259</v>
      </c>
      <c r="E3292" s="256" t="s">
        <v>15101</v>
      </c>
      <c r="F3292" s="256" t="s">
        <v>15102</v>
      </c>
      <c r="G3292" s="256" t="s">
        <v>2732</v>
      </c>
      <c r="H3292" s="256" t="s">
        <v>2733</v>
      </c>
      <c r="I3292" s="256" t="s">
        <v>12324</v>
      </c>
    </row>
    <row r="3293" spans="1:9">
      <c r="A3293" s="256" t="s">
        <v>15103</v>
      </c>
      <c r="B3293" s="256" t="s">
        <v>15104</v>
      </c>
      <c r="C3293" s="256" t="s">
        <v>15105</v>
      </c>
      <c r="D3293" s="256" t="s">
        <v>91</v>
      </c>
      <c r="E3293" s="433">
        <v>82103</v>
      </c>
      <c r="F3293" s="256" t="s">
        <v>2731</v>
      </c>
      <c r="G3293" s="256" t="s">
        <v>2732</v>
      </c>
      <c r="H3293" s="256" t="s">
        <v>3196</v>
      </c>
      <c r="I3293" s="256" t="s">
        <v>13001</v>
      </c>
    </row>
    <row r="3294" spans="1:9">
      <c r="A3294" s="256" t="s">
        <v>15106</v>
      </c>
      <c r="B3294" s="256" t="s">
        <v>15107</v>
      </c>
      <c r="C3294" s="256" t="s">
        <v>15108</v>
      </c>
      <c r="D3294" s="256" t="s">
        <v>10260</v>
      </c>
      <c r="E3294" s="433">
        <v>3301</v>
      </c>
      <c r="F3294" s="256" t="s">
        <v>15109</v>
      </c>
      <c r="G3294" s="256" t="s">
        <v>2732</v>
      </c>
      <c r="H3294" s="256" t="s">
        <v>2733</v>
      </c>
      <c r="I3294" s="256" t="s">
        <v>15110</v>
      </c>
    </row>
    <row r="3295" spans="1:9">
      <c r="A3295" s="256" t="s">
        <v>15111</v>
      </c>
      <c r="B3295" s="256" t="s">
        <v>15112</v>
      </c>
      <c r="C3295" s="256" t="s">
        <v>15113</v>
      </c>
      <c r="D3295" s="256" t="s">
        <v>91</v>
      </c>
      <c r="E3295" s="433">
        <v>83102</v>
      </c>
      <c r="F3295" s="256" t="s">
        <v>15114</v>
      </c>
      <c r="G3295" s="256" t="s">
        <v>2732</v>
      </c>
      <c r="H3295" s="256" t="s">
        <v>2733</v>
      </c>
      <c r="I3295" s="256" t="s">
        <v>10777</v>
      </c>
    </row>
    <row r="3296" spans="1:9">
      <c r="A3296" s="256" t="s">
        <v>15115</v>
      </c>
      <c r="B3296" s="256" t="s">
        <v>15116</v>
      </c>
      <c r="C3296" s="256" t="s">
        <v>15117</v>
      </c>
      <c r="D3296" s="256" t="s">
        <v>15118</v>
      </c>
      <c r="E3296" s="433">
        <v>3804</v>
      </c>
      <c r="F3296" s="256" t="s">
        <v>1159</v>
      </c>
      <c r="G3296" s="256" t="s">
        <v>2732</v>
      </c>
      <c r="H3296" s="256" t="s">
        <v>2733</v>
      </c>
      <c r="I3296" s="256" t="s">
        <v>15119</v>
      </c>
    </row>
    <row r="3297" spans="1:9">
      <c r="A3297" s="256" t="s">
        <v>15120</v>
      </c>
      <c r="B3297" s="256" t="s">
        <v>15121</v>
      </c>
      <c r="C3297" s="256" t="s">
        <v>15122</v>
      </c>
      <c r="D3297" s="256" t="s">
        <v>9032</v>
      </c>
      <c r="E3297" s="433">
        <v>2742</v>
      </c>
      <c r="F3297" s="256" t="s">
        <v>15123</v>
      </c>
      <c r="G3297" s="256" t="s">
        <v>2732</v>
      </c>
      <c r="H3297" s="256" t="s">
        <v>2733</v>
      </c>
      <c r="I3297" s="256" t="s">
        <v>11559</v>
      </c>
    </row>
    <row r="3298" spans="1:9">
      <c r="A3298" s="256" t="s">
        <v>15124</v>
      </c>
      <c r="B3298" s="256" t="s">
        <v>15121</v>
      </c>
      <c r="C3298" s="256" t="s">
        <v>15122</v>
      </c>
      <c r="D3298" s="256" t="s">
        <v>9032</v>
      </c>
      <c r="E3298" s="433">
        <v>2742</v>
      </c>
      <c r="F3298" s="256" t="s">
        <v>15123</v>
      </c>
      <c r="G3298" s="256" t="s">
        <v>2732</v>
      </c>
      <c r="H3298" s="256" t="s">
        <v>3196</v>
      </c>
      <c r="I3298" s="256" t="s">
        <v>6027</v>
      </c>
    </row>
    <row r="3299" spans="1:9">
      <c r="A3299" s="256" t="s">
        <v>15125</v>
      </c>
      <c r="B3299" s="256" t="s">
        <v>15126</v>
      </c>
      <c r="C3299" s="256" t="s">
        <v>15127</v>
      </c>
      <c r="D3299" s="256" t="s">
        <v>91</v>
      </c>
      <c r="E3299" s="433">
        <v>81108</v>
      </c>
      <c r="F3299" s="256" t="s">
        <v>15128</v>
      </c>
      <c r="G3299" s="256" t="s">
        <v>2732</v>
      </c>
      <c r="H3299" s="256" t="s">
        <v>2733</v>
      </c>
      <c r="I3299" s="256" t="s">
        <v>4465</v>
      </c>
    </row>
    <row r="3300" spans="1:9">
      <c r="A3300" s="256" t="s">
        <v>15129</v>
      </c>
      <c r="B3300" s="256" t="s">
        <v>15130</v>
      </c>
      <c r="C3300" s="256" t="s">
        <v>15131</v>
      </c>
      <c r="D3300" s="256" t="s">
        <v>7259</v>
      </c>
      <c r="E3300" s="433">
        <v>92542</v>
      </c>
      <c r="F3300" s="256" t="s">
        <v>15132</v>
      </c>
      <c r="G3300" s="256" t="s">
        <v>2732</v>
      </c>
      <c r="H3300" s="256" t="s">
        <v>2733</v>
      </c>
      <c r="I3300" s="256" t="s">
        <v>15133</v>
      </c>
    </row>
    <row r="3301" spans="1:9">
      <c r="A3301" s="256" t="s">
        <v>15134</v>
      </c>
      <c r="B3301" s="256" t="s">
        <v>15135</v>
      </c>
      <c r="C3301" s="256" t="s">
        <v>15136</v>
      </c>
      <c r="D3301" s="256" t="s">
        <v>2862</v>
      </c>
      <c r="E3301" s="433">
        <v>83103</v>
      </c>
      <c r="F3301" s="256" t="s">
        <v>14849</v>
      </c>
      <c r="G3301" s="256" t="s">
        <v>2732</v>
      </c>
      <c r="H3301" s="256" t="s">
        <v>2733</v>
      </c>
      <c r="I3301" s="256" t="s">
        <v>15137</v>
      </c>
    </row>
    <row r="3302" spans="1:9">
      <c r="A3302" s="256" t="s">
        <v>15138</v>
      </c>
      <c r="B3302" s="256" t="s">
        <v>15139</v>
      </c>
      <c r="C3302" s="256" t="s">
        <v>15140</v>
      </c>
      <c r="D3302" s="256" t="s">
        <v>15141</v>
      </c>
      <c r="E3302" s="433">
        <v>2356</v>
      </c>
      <c r="F3302" s="256" t="s">
        <v>1729</v>
      </c>
      <c r="G3302" s="256" t="s">
        <v>2936</v>
      </c>
      <c r="H3302" s="256" t="s">
        <v>2937</v>
      </c>
      <c r="I3302" s="256" t="s">
        <v>15142</v>
      </c>
    </row>
    <row r="3303" spans="1:9">
      <c r="A3303" s="256" t="s">
        <v>15143</v>
      </c>
      <c r="B3303" s="256" t="s">
        <v>15139</v>
      </c>
      <c r="C3303" s="256" t="s">
        <v>15140</v>
      </c>
      <c r="D3303" s="256" t="s">
        <v>15141</v>
      </c>
      <c r="E3303" s="433">
        <v>2356</v>
      </c>
      <c r="F3303" s="256" t="s">
        <v>1729</v>
      </c>
      <c r="G3303" s="256" t="s">
        <v>2732</v>
      </c>
      <c r="H3303" s="256" t="s">
        <v>2733</v>
      </c>
      <c r="I3303" s="256" t="s">
        <v>7112</v>
      </c>
    </row>
    <row r="3304" spans="1:9">
      <c r="A3304" s="256" t="s">
        <v>15144</v>
      </c>
      <c r="B3304" s="256" t="s">
        <v>15145</v>
      </c>
      <c r="C3304" s="256" t="s">
        <v>15146</v>
      </c>
      <c r="D3304" s="256" t="s">
        <v>2301</v>
      </c>
      <c r="E3304" s="433">
        <v>98401</v>
      </c>
      <c r="F3304" s="256" t="s">
        <v>15147</v>
      </c>
      <c r="G3304" s="256" t="s">
        <v>2780</v>
      </c>
      <c r="H3304" s="256" t="s">
        <v>2781</v>
      </c>
      <c r="I3304" s="256" t="s">
        <v>15148</v>
      </c>
    </row>
    <row r="3305" spans="1:9">
      <c r="A3305" s="256" t="s">
        <v>15149</v>
      </c>
      <c r="B3305" s="256" t="s">
        <v>15150</v>
      </c>
      <c r="C3305" s="256" t="s">
        <v>15151</v>
      </c>
      <c r="D3305" s="256" t="s">
        <v>3430</v>
      </c>
      <c r="E3305" s="433">
        <v>7501</v>
      </c>
      <c r="F3305" s="256" t="s">
        <v>15152</v>
      </c>
      <c r="G3305" s="256" t="s">
        <v>2761</v>
      </c>
      <c r="H3305" s="256" t="s">
        <v>2762</v>
      </c>
      <c r="I3305" s="256" t="s">
        <v>15153</v>
      </c>
    </row>
    <row r="3306" spans="1:9">
      <c r="A3306" s="256" t="s">
        <v>15154</v>
      </c>
      <c r="B3306" s="256" t="s">
        <v>15155</v>
      </c>
      <c r="C3306" s="256" t="s">
        <v>15156</v>
      </c>
      <c r="D3306" s="256" t="s">
        <v>579</v>
      </c>
      <c r="E3306" s="433">
        <v>91105</v>
      </c>
      <c r="F3306" s="256" t="s">
        <v>13168</v>
      </c>
      <c r="G3306" s="256" t="s">
        <v>2732</v>
      </c>
      <c r="H3306" s="256" t="s">
        <v>2733</v>
      </c>
      <c r="I3306" s="256" t="s">
        <v>4026</v>
      </c>
    </row>
    <row r="3307" spans="1:9">
      <c r="A3307" s="256" t="s">
        <v>15157</v>
      </c>
      <c r="B3307" s="256" t="s">
        <v>15158</v>
      </c>
      <c r="C3307" s="256" t="s">
        <v>15159</v>
      </c>
      <c r="D3307" s="256" t="s">
        <v>4640</v>
      </c>
      <c r="E3307" s="433">
        <v>81108</v>
      </c>
      <c r="F3307" s="256" t="s">
        <v>3483</v>
      </c>
      <c r="G3307" s="256" t="s">
        <v>2732</v>
      </c>
      <c r="H3307" s="256" t="s">
        <v>2733</v>
      </c>
      <c r="I3307" s="256" t="s">
        <v>3578</v>
      </c>
    </row>
    <row r="3308" spans="1:9">
      <c r="A3308" s="256" t="s">
        <v>15160</v>
      </c>
      <c r="B3308" s="256" t="s">
        <v>15161</v>
      </c>
      <c r="C3308" s="256" t="s">
        <v>15162</v>
      </c>
      <c r="D3308" s="256" t="s">
        <v>15163</v>
      </c>
      <c r="E3308" s="433">
        <v>81108</v>
      </c>
      <c r="F3308" s="256" t="s">
        <v>3483</v>
      </c>
      <c r="G3308" s="256" t="s">
        <v>2732</v>
      </c>
      <c r="H3308" s="256" t="s">
        <v>2733</v>
      </c>
      <c r="I3308" s="256" t="s">
        <v>3578</v>
      </c>
    </row>
    <row r="3309" spans="1:9">
      <c r="A3309" s="256" t="s">
        <v>15164</v>
      </c>
      <c r="B3309" s="256" t="s">
        <v>15165</v>
      </c>
      <c r="C3309" s="256" t="s">
        <v>15166</v>
      </c>
      <c r="D3309" s="256" t="s">
        <v>3887</v>
      </c>
      <c r="E3309" s="433">
        <v>90001</v>
      </c>
      <c r="F3309" s="256" t="s">
        <v>15167</v>
      </c>
      <c r="G3309" s="256" t="s">
        <v>2761</v>
      </c>
      <c r="H3309" s="256" t="s">
        <v>2762</v>
      </c>
      <c r="I3309" s="256" t="s">
        <v>12860</v>
      </c>
    </row>
    <row r="3310" spans="1:9">
      <c r="A3310" s="256" t="s">
        <v>15168</v>
      </c>
      <c r="B3310" s="256" t="s">
        <v>15169</v>
      </c>
      <c r="C3310" s="256" t="s">
        <v>15170</v>
      </c>
      <c r="D3310" s="256" t="s">
        <v>1178</v>
      </c>
      <c r="E3310" s="433">
        <v>2201</v>
      </c>
      <c r="F3310" s="256" t="s">
        <v>4144</v>
      </c>
      <c r="G3310" s="256" t="s">
        <v>2936</v>
      </c>
      <c r="H3310" s="256" t="s">
        <v>2937</v>
      </c>
      <c r="I3310" s="256" t="s">
        <v>7786</v>
      </c>
    </row>
    <row r="3311" spans="1:9">
      <c r="A3311" s="256" t="s">
        <v>15171</v>
      </c>
      <c r="B3311" s="256" t="s">
        <v>15172</v>
      </c>
      <c r="C3311" s="256" t="s">
        <v>15173</v>
      </c>
      <c r="D3311" s="256" t="s">
        <v>93</v>
      </c>
      <c r="E3311" s="433">
        <v>1001</v>
      </c>
      <c r="F3311" s="256" t="s">
        <v>15174</v>
      </c>
      <c r="G3311" s="256" t="s">
        <v>2780</v>
      </c>
      <c r="H3311" s="256" t="s">
        <v>2847</v>
      </c>
      <c r="I3311" s="256" t="s">
        <v>10926</v>
      </c>
    </row>
    <row r="3312" spans="1:9">
      <c r="A3312" s="256" t="s">
        <v>15175</v>
      </c>
      <c r="B3312" s="256" t="s">
        <v>15172</v>
      </c>
      <c r="C3312" s="256" t="s">
        <v>15173</v>
      </c>
      <c r="D3312" s="256" t="s">
        <v>93</v>
      </c>
      <c r="E3312" s="433">
        <v>1001</v>
      </c>
      <c r="F3312" s="256" t="s">
        <v>15174</v>
      </c>
      <c r="G3312" s="256" t="s">
        <v>2732</v>
      </c>
      <c r="H3312" s="256" t="s">
        <v>2733</v>
      </c>
      <c r="I3312" s="256" t="s">
        <v>15176</v>
      </c>
    </row>
    <row r="3313" spans="1:9">
      <c r="A3313" s="256" t="s">
        <v>15177</v>
      </c>
      <c r="B3313" s="256" t="s">
        <v>15178</v>
      </c>
      <c r="C3313" s="256" t="s">
        <v>15179</v>
      </c>
      <c r="D3313" s="256" t="s">
        <v>93</v>
      </c>
      <c r="E3313" s="433">
        <v>1001</v>
      </c>
      <c r="F3313" s="256" t="s">
        <v>15180</v>
      </c>
      <c r="G3313" s="256" t="s">
        <v>2732</v>
      </c>
      <c r="H3313" s="256" t="s">
        <v>2733</v>
      </c>
      <c r="I3313" s="256" t="s">
        <v>15181</v>
      </c>
    </row>
    <row r="3314" spans="1:9">
      <c r="A3314" s="256" t="s">
        <v>15182</v>
      </c>
      <c r="C3314" s="256" t="s">
        <v>15183</v>
      </c>
      <c r="D3314" s="256" t="s">
        <v>14075</v>
      </c>
      <c r="E3314" s="433">
        <v>70200</v>
      </c>
      <c r="F3314" s="256" t="s">
        <v>15184</v>
      </c>
      <c r="G3314" s="256" t="s">
        <v>2732</v>
      </c>
      <c r="H3314" s="256" t="s">
        <v>2733</v>
      </c>
      <c r="I3314" s="256" t="s">
        <v>15185</v>
      </c>
    </row>
    <row r="3315" spans="1:9">
      <c r="A3315" s="256" t="s">
        <v>15186</v>
      </c>
      <c r="B3315" s="256" t="s">
        <v>15187</v>
      </c>
      <c r="C3315" s="256" t="s">
        <v>15188</v>
      </c>
      <c r="D3315" s="256" t="s">
        <v>3065</v>
      </c>
      <c r="E3315" s="433">
        <v>6601</v>
      </c>
      <c r="F3315" s="256" t="s">
        <v>15189</v>
      </c>
      <c r="G3315" s="256" t="s">
        <v>2761</v>
      </c>
      <c r="H3315" s="256" t="s">
        <v>2762</v>
      </c>
      <c r="I3315" s="256" t="s">
        <v>15190</v>
      </c>
    </row>
    <row r="3316" spans="1:9">
      <c r="A3316" s="256" t="s">
        <v>15191</v>
      </c>
      <c r="B3316" s="256" t="s">
        <v>15192</v>
      </c>
      <c r="C3316" s="256" t="s">
        <v>15193</v>
      </c>
      <c r="D3316" s="256" t="s">
        <v>5492</v>
      </c>
      <c r="E3316" s="433">
        <v>97901</v>
      </c>
      <c r="F3316" s="256" t="s">
        <v>15194</v>
      </c>
      <c r="G3316" s="256" t="s">
        <v>2732</v>
      </c>
      <c r="H3316" s="256" t="s">
        <v>2733</v>
      </c>
      <c r="I3316" s="256" t="s">
        <v>6041</v>
      </c>
    </row>
    <row r="3317" spans="1:9">
      <c r="A3317" s="256" t="s">
        <v>15195</v>
      </c>
      <c r="B3317" s="256" t="s">
        <v>15196</v>
      </c>
      <c r="C3317" s="256" t="s">
        <v>15197</v>
      </c>
      <c r="D3317" s="256" t="s">
        <v>91</v>
      </c>
      <c r="E3317" s="433">
        <v>81102</v>
      </c>
      <c r="F3317" s="256" t="s">
        <v>11228</v>
      </c>
      <c r="G3317" s="256" t="s">
        <v>2794</v>
      </c>
      <c r="H3317" s="256" t="s">
        <v>2725</v>
      </c>
      <c r="I3317" s="256" t="s">
        <v>6631</v>
      </c>
    </row>
    <row r="3318" spans="1:9">
      <c r="A3318" s="256" t="s">
        <v>15198</v>
      </c>
      <c r="B3318" s="256" t="s">
        <v>15199</v>
      </c>
      <c r="C3318" s="256" t="s">
        <v>15200</v>
      </c>
      <c r="D3318" s="256" t="s">
        <v>2982</v>
      </c>
      <c r="E3318" s="433">
        <v>81101</v>
      </c>
      <c r="F3318" s="256" t="s">
        <v>5214</v>
      </c>
      <c r="G3318" s="256" t="s">
        <v>2732</v>
      </c>
      <c r="H3318" s="256" t="s">
        <v>2733</v>
      </c>
      <c r="I3318" s="256" t="s">
        <v>15201</v>
      </c>
    </row>
    <row r="3319" spans="1:9">
      <c r="A3319" s="256" t="s">
        <v>15202</v>
      </c>
      <c r="B3319" s="256" t="s">
        <v>15203</v>
      </c>
      <c r="C3319" s="256" t="s">
        <v>15204</v>
      </c>
      <c r="D3319" s="256" t="s">
        <v>101</v>
      </c>
      <c r="E3319" s="433">
        <v>97401</v>
      </c>
      <c r="F3319" s="256" t="s">
        <v>15205</v>
      </c>
      <c r="G3319" s="256" t="s">
        <v>2761</v>
      </c>
      <c r="H3319" s="256" t="s">
        <v>2994</v>
      </c>
      <c r="I3319" s="256" t="s">
        <v>6589</v>
      </c>
    </row>
    <row r="3320" spans="1:9">
      <c r="A3320" s="256" t="s">
        <v>15206</v>
      </c>
      <c r="B3320" s="256" t="s">
        <v>15207</v>
      </c>
      <c r="C3320" s="256" t="s">
        <v>15208</v>
      </c>
      <c r="D3320" s="256" t="s">
        <v>96</v>
      </c>
      <c r="E3320" s="433">
        <v>91705</v>
      </c>
      <c r="F3320" s="256" t="s">
        <v>15209</v>
      </c>
      <c r="G3320" s="256" t="s">
        <v>2761</v>
      </c>
      <c r="H3320" s="256" t="s">
        <v>2762</v>
      </c>
      <c r="I3320" s="256" t="s">
        <v>14129</v>
      </c>
    </row>
    <row r="3321" spans="1:9">
      <c r="A3321" s="256" t="s">
        <v>15210</v>
      </c>
      <c r="B3321" s="256" t="s">
        <v>15211</v>
      </c>
      <c r="C3321" s="256" t="s">
        <v>15212</v>
      </c>
      <c r="D3321" s="256" t="s">
        <v>8451</v>
      </c>
      <c r="E3321" s="433">
        <v>1851</v>
      </c>
      <c r="F3321" s="256" t="s">
        <v>15213</v>
      </c>
      <c r="G3321" s="256" t="s">
        <v>2732</v>
      </c>
      <c r="H3321" s="256" t="s">
        <v>2733</v>
      </c>
      <c r="I3321" s="256" t="s">
        <v>3689</v>
      </c>
    </row>
    <row r="3322" spans="1:9">
      <c r="A3322" s="256" t="s">
        <v>15214</v>
      </c>
      <c r="B3322" s="256" t="s">
        <v>15215</v>
      </c>
      <c r="C3322" s="256" t="s">
        <v>15216</v>
      </c>
      <c r="D3322" s="256" t="s">
        <v>97</v>
      </c>
      <c r="E3322" s="433">
        <v>4454</v>
      </c>
      <c r="F3322" s="256" t="s">
        <v>13265</v>
      </c>
      <c r="G3322" s="256" t="s">
        <v>2732</v>
      </c>
      <c r="H3322" s="256" t="s">
        <v>2733</v>
      </c>
      <c r="I3322" s="256" t="s">
        <v>15217</v>
      </c>
    </row>
    <row r="3323" spans="1:9">
      <c r="A3323" s="256" t="s">
        <v>15218</v>
      </c>
      <c r="B3323" s="256" t="s">
        <v>15215</v>
      </c>
      <c r="C3323" s="256" t="s">
        <v>15216</v>
      </c>
      <c r="D3323" s="256" t="s">
        <v>97</v>
      </c>
      <c r="E3323" s="433">
        <v>4454</v>
      </c>
      <c r="F3323" s="256" t="s">
        <v>13265</v>
      </c>
      <c r="G3323" s="256" t="s">
        <v>2732</v>
      </c>
      <c r="H3323" s="256" t="s">
        <v>3196</v>
      </c>
      <c r="I3323" s="256" t="s">
        <v>15219</v>
      </c>
    </row>
    <row r="3324" spans="1:9">
      <c r="A3324" s="256" t="s">
        <v>15220</v>
      </c>
      <c r="B3324" s="256" t="s">
        <v>15215</v>
      </c>
      <c r="C3324" s="256" t="s">
        <v>15216</v>
      </c>
      <c r="D3324" s="256" t="s">
        <v>97</v>
      </c>
      <c r="E3324" s="433">
        <v>4454</v>
      </c>
      <c r="F3324" s="256" t="s">
        <v>13265</v>
      </c>
      <c r="G3324" s="256" t="s">
        <v>2780</v>
      </c>
      <c r="H3324" s="256" t="s">
        <v>2781</v>
      </c>
      <c r="I3324" s="256" t="s">
        <v>15219</v>
      </c>
    </row>
    <row r="3325" spans="1:9">
      <c r="A3325" s="256" t="s">
        <v>15221</v>
      </c>
      <c r="B3325" s="256" t="s">
        <v>15222</v>
      </c>
      <c r="C3325" s="256" t="s">
        <v>15223</v>
      </c>
      <c r="D3325" s="256" t="s">
        <v>91</v>
      </c>
      <c r="E3325" s="433">
        <v>85101</v>
      </c>
      <c r="F3325" s="256" t="s">
        <v>15224</v>
      </c>
      <c r="G3325" s="256" t="s">
        <v>2732</v>
      </c>
      <c r="H3325" s="256" t="s">
        <v>2733</v>
      </c>
      <c r="I3325" s="256" t="s">
        <v>9508</v>
      </c>
    </row>
    <row r="3326" spans="1:9">
      <c r="A3326" s="256" t="s">
        <v>15225</v>
      </c>
      <c r="B3326" s="256" t="s">
        <v>15226</v>
      </c>
      <c r="C3326" s="256" t="s">
        <v>15227</v>
      </c>
      <c r="D3326" s="256" t="s">
        <v>96</v>
      </c>
      <c r="E3326" s="433">
        <v>91701</v>
      </c>
      <c r="F3326" s="256" t="s">
        <v>15228</v>
      </c>
      <c r="G3326" s="256" t="s">
        <v>2732</v>
      </c>
      <c r="H3326" s="256" t="s">
        <v>2733</v>
      </c>
      <c r="I3326" s="256" t="s">
        <v>15229</v>
      </c>
    </row>
    <row r="3327" spans="1:9">
      <c r="A3327" s="256" t="s">
        <v>15230</v>
      </c>
      <c r="B3327" s="256" t="s">
        <v>15231</v>
      </c>
      <c r="C3327" s="256" t="s">
        <v>15232</v>
      </c>
      <c r="D3327" s="256" t="s">
        <v>3327</v>
      </c>
      <c r="E3327" s="433">
        <v>3401</v>
      </c>
      <c r="F3327" s="256" t="s">
        <v>3328</v>
      </c>
      <c r="G3327" s="256" t="s">
        <v>2936</v>
      </c>
      <c r="H3327" s="256" t="s">
        <v>2937</v>
      </c>
      <c r="I3327" s="256" t="s">
        <v>13680</v>
      </c>
    </row>
    <row r="3328" spans="1:9">
      <c r="A3328" s="256" t="s">
        <v>15233</v>
      </c>
      <c r="B3328" s="256" t="s">
        <v>15234</v>
      </c>
      <c r="C3328" s="256" t="s">
        <v>15235</v>
      </c>
      <c r="D3328" s="256" t="s">
        <v>2982</v>
      </c>
      <c r="E3328" s="433">
        <v>81109</v>
      </c>
      <c r="F3328" s="256" t="s">
        <v>15236</v>
      </c>
      <c r="G3328" s="256" t="s">
        <v>2824</v>
      </c>
      <c r="H3328" s="256" t="s">
        <v>2725</v>
      </c>
      <c r="I3328" s="256" t="s">
        <v>2726</v>
      </c>
    </row>
    <row r="3329" spans="1:9">
      <c r="A3329" s="256" t="s">
        <v>15237</v>
      </c>
      <c r="B3329" s="256" t="s">
        <v>15238</v>
      </c>
      <c r="C3329" s="256" t="s">
        <v>15239</v>
      </c>
      <c r="D3329" s="256" t="s">
        <v>9032</v>
      </c>
      <c r="E3329" s="433">
        <v>2742</v>
      </c>
      <c r="F3329" s="256" t="s">
        <v>15123</v>
      </c>
      <c r="G3329" s="256" t="s">
        <v>2732</v>
      </c>
      <c r="H3329" s="256" t="s">
        <v>2733</v>
      </c>
      <c r="I3329" s="256" t="s">
        <v>15240</v>
      </c>
    </row>
    <row r="3330" spans="1:9">
      <c r="A3330" s="256" t="s">
        <v>15241</v>
      </c>
      <c r="B3330" s="256" t="s">
        <v>15242</v>
      </c>
      <c r="C3330" s="256" t="s">
        <v>15243</v>
      </c>
      <c r="D3330" s="256" t="s">
        <v>15244</v>
      </c>
      <c r="E3330" s="433">
        <v>2301</v>
      </c>
      <c r="F3330" s="256" t="s">
        <v>15245</v>
      </c>
      <c r="G3330" s="256" t="s">
        <v>2936</v>
      </c>
      <c r="H3330" s="256" t="s">
        <v>2937</v>
      </c>
      <c r="I3330" s="256" t="s">
        <v>13639</v>
      </c>
    </row>
    <row r="3331" spans="1:9">
      <c r="A3331" s="256" t="s">
        <v>15246</v>
      </c>
      <c r="B3331" s="256" t="s">
        <v>15247</v>
      </c>
      <c r="C3331" s="256" t="s">
        <v>15248</v>
      </c>
      <c r="D3331" s="256" t="s">
        <v>91</v>
      </c>
      <c r="E3331" s="433">
        <v>83102</v>
      </c>
      <c r="F3331" s="256" t="s">
        <v>15249</v>
      </c>
      <c r="G3331" s="256" t="s">
        <v>2732</v>
      </c>
      <c r="H3331" s="256" t="s">
        <v>2733</v>
      </c>
      <c r="I3331" s="256" t="s">
        <v>6063</v>
      </c>
    </row>
    <row r="3332" spans="1:9">
      <c r="A3332" s="256" t="s">
        <v>15250</v>
      </c>
      <c r="B3332" s="256" t="s">
        <v>15251</v>
      </c>
      <c r="C3332" s="256" t="s">
        <v>15252</v>
      </c>
      <c r="D3332" s="256" t="s">
        <v>98</v>
      </c>
      <c r="E3332" s="433">
        <v>8001</v>
      </c>
      <c r="F3332" s="256" t="s">
        <v>15253</v>
      </c>
      <c r="G3332" s="256" t="s">
        <v>2794</v>
      </c>
      <c r="H3332" s="256" t="s">
        <v>2762</v>
      </c>
      <c r="I3332" s="256" t="s">
        <v>13380</v>
      </c>
    </row>
    <row r="3333" spans="1:9">
      <c r="A3333" s="256" t="s">
        <v>15250</v>
      </c>
      <c r="B3333" s="256" t="s">
        <v>15251</v>
      </c>
      <c r="C3333" s="256" t="s">
        <v>15252</v>
      </c>
      <c r="D3333" s="256" t="s">
        <v>98</v>
      </c>
      <c r="E3333" s="433">
        <v>8001</v>
      </c>
      <c r="F3333" s="256" t="s">
        <v>15253</v>
      </c>
      <c r="G3333" s="256" t="s">
        <v>2761</v>
      </c>
      <c r="H3333" s="256" t="s">
        <v>2762</v>
      </c>
      <c r="I3333" s="256" t="s">
        <v>13380</v>
      </c>
    </row>
    <row r="3334" spans="1:9">
      <c r="A3334" s="256" t="s">
        <v>15254</v>
      </c>
      <c r="B3334" s="256" t="s">
        <v>15251</v>
      </c>
      <c r="C3334" s="256" t="s">
        <v>15252</v>
      </c>
      <c r="D3334" s="256" t="s">
        <v>98</v>
      </c>
      <c r="E3334" s="433">
        <v>8001</v>
      </c>
      <c r="F3334" s="256" t="s">
        <v>15253</v>
      </c>
      <c r="G3334" s="256" t="s">
        <v>2724</v>
      </c>
      <c r="H3334" s="256" t="s">
        <v>2812</v>
      </c>
      <c r="I3334" s="256" t="s">
        <v>15255</v>
      </c>
    </row>
    <row r="3335" spans="1:9">
      <c r="A3335" s="256" t="s">
        <v>15256</v>
      </c>
      <c r="B3335" s="256" t="s">
        <v>15257</v>
      </c>
      <c r="C3335" s="256" t="s">
        <v>15258</v>
      </c>
      <c r="D3335" s="256" t="s">
        <v>11303</v>
      </c>
      <c r="E3335" s="433">
        <v>96233</v>
      </c>
      <c r="F3335" s="256" t="s">
        <v>15259</v>
      </c>
      <c r="G3335" s="256" t="s">
        <v>2732</v>
      </c>
      <c r="H3335" s="256" t="s">
        <v>2733</v>
      </c>
      <c r="I3335" s="256" t="s">
        <v>3815</v>
      </c>
    </row>
    <row r="3336" spans="1:9">
      <c r="A3336" s="256" t="s">
        <v>15260</v>
      </c>
      <c r="B3336" s="256" t="s">
        <v>15257</v>
      </c>
      <c r="C3336" s="256" t="s">
        <v>15258</v>
      </c>
      <c r="D3336" s="256" t="s">
        <v>11303</v>
      </c>
      <c r="E3336" s="433">
        <v>96233</v>
      </c>
      <c r="F3336" s="256" t="s">
        <v>15259</v>
      </c>
      <c r="G3336" s="256" t="s">
        <v>2780</v>
      </c>
      <c r="H3336" s="256" t="s">
        <v>2781</v>
      </c>
      <c r="I3336" s="256" t="s">
        <v>4467</v>
      </c>
    </row>
    <row r="3337" spans="1:9">
      <c r="A3337" s="256" t="s">
        <v>15261</v>
      </c>
      <c r="B3337" s="256" t="s">
        <v>15257</v>
      </c>
      <c r="C3337" s="256" t="s">
        <v>15258</v>
      </c>
      <c r="D3337" s="256" t="s">
        <v>11303</v>
      </c>
      <c r="E3337" s="433">
        <v>96233</v>
      </c>
      <c r="F3337" s="256" t="s">
        <v>15259</v>
      </c>
      <c r="G3337" s="256" t="s">
        <v>2780</v>
      </c>
      <c r="H3337" s="256" t="s">
        <v>2847</v>
      </c>
      <c r="I3337" s="256" t="s">
        <v>4680</v>
      </c>
    </row>
    <row r="3338" spans="1:9">
      <c r="A3338" s="256" t="s">
        <v>15262</v>
      </c>
      <c r="B3338" s="256" t="s">
        <v>15263</v>
      </c>
      <c r="C3338" s="256" t="s">
        <v>15264</v>
      </c>
      <c r="D3338" s="256" t="s">
        <v>4742</v>
      </c>
      <c r="E3338" s="433">
        <v>90703</v>
      </c>
      <c r="F3338" s="256" t="s">
        <v>4743</v>
      </c>
      <c r="G3338" s="256" t="s">
        <v>2732</v>
      </c>
      <c r="H3338" s="256" t="s">
        <v>2733</v>
      </c>
      <c r="I3338" s="256" t="s">
        <v>5925</v>
      </c>
    </row>
    <row r="3339" spans="1:9">
      <c r="A3339" s="256" t="s">
        <v>15265</v>
      </c>
      <c r="B3339" s="256" t="s">
        <v>15266</v>
      </c>
      <c r="C3339" s="256" t="s">
        <v>15267</v>
      </c>
      <c r="D3339" s="256" t="s">
        <v>15268</v>
      </c>
      <c r="E3339" s="433">
        <v>6545</v>
      </c>
      <c r="F3339" s="256" t="s">
        <v>12988</v>
      </c>
      <c r="G3339" s="256" t="s">
        <v>2732</v>
      </c>
      <c r="H3339" s="256" t="s">
        <v>2733</v>
      </c>
      <c r="I3339" s="256" t="s">
        <v>7667</v>
      </c>
    </row>
    <row r="3340" spans="1:9">
      <c r="A3340" s="256" t="s">
        <v>15269</v>
      </c>
      <c r="B3340" s="256" t="s">
        <v>15266</v>
      </c>
      <c r="C3340" s="256" t="s">
        <v>15267</v>
      </c>
      <c r="D3340" s="256" t="s">
        <v>15268</v>
      </c>
      <c r="E3340" s="433">
        <v>6545</v>
      </c>
      <c r="F3340" s="256" t="s">
        <v>12988</v>
      </c>
      <c r="G3340" s="256" t="s">
        <v>2780</v>
      </c>
      <c r="H3340" s="256" t="s">
        <v>2781</v>
      </c>
      <c r="I3340" s="256" t="s">
        <v>8717</v>
      </c>
    </row>
    <row r="3341" spans="1:9">
      <c r="A3341" s="256" t="s">
        <v>15270</v>
      </c>
      <c r="B3341" s="256" t="s">
        <v>15266</v>
      </c>
      <c r="C3341" s="256" t="s">
        <v>15267</v>
      </c>
      <c r="D3341" s="256" t="s">
        <v>15268</v>
      </c>
      <c r="E3341" s="433">
        <v>6545</v>
      </c>
      <c r="F3341" s="256" t="s">
        <v>12988</v>
      </c>
      <c r="G3341" s="256" t="s">
        <v>2780</v>
      </c>
      <c r="H3341" s="256" t="s">
        <v>2847</v>
      </c>
      <c r="I3341" s="256" t="s">
        <v>8717</v>
      </c>
    </row>
    <row r="3342" spans="1:9">
      <c r="A3342" s="256" t="s">
        <v>15271</v>
      </c>
      <c r="B3342" s="256" t="s">
        <v>15272</v>
      </c>
      <c r="C3342" s="256" t="s">
        <v>15273</v>
      </c>
      <c r="D3342" s="256" t="s">
        <v>15274</v>
      </c>
      <c r="E3342" s="433">
        <v>94665</v>
      </c>
      <c r="F3342" s="256" t="s">
        <v>15275</v>
      </c>
      <c r="G3342" s="256" t="s">
        <v>2780</v>
      </c>
      <c r="H3342" s="256" t="s">
        <v>2781</v>
      </c>
      <c r="I3342" s="256" t="s">
        <v>15276</v>
      </c>
    </row>
    <row r="3343" spans="1:9">
      <c r="A3343" s="256" t="s">
        <v>15277</v>
      </c>
      <c r="B3343" s="256" t="s">
        <v>15272</v>
      </c>
      <c r="C3343" s="256" t="s">
        <v>15273</v>
      </c>
      <c r="D3343" s="256" t="s">
        <v>15274</v>
      </c>
      <c r="E3343" s="433">
        <v>94665</v>
      </c>
      <c r="F3343" s="256" t="s">
        <v>15275</v>
      </c>
      <c r="G3343" s="256" t="s">
        <v>2732</v>
      </c>
      <c r="H3343" s="256" t="s">
        <v>2733</v>
      </c>
      <c r="I3343" s="256" t="s">
        <v>3760</v>
      </c>
    </row>
    <row r="3344" spans="1:9">
      <c r="A3344" s="256" t="s">
        <v>15278</v>
      </c>
      <c r="B3344" s="256" t="s">
        <v>15272</v>
      </c>
      <c r="C3344" s="256" t="s">
        <v>15273</v>
      </c>
      <c r="D3344" s="256" t="s">
        <v>15274</v>
      </c>
      <c r="E3344" s="433">
        <v>94665</v>
      </c>
      <c r="F3344" s="256" t="s">
        <v>15275</v>
      </c>
      <c r="G3344" s="256" t="s">
        <v>2780</v>
      </c>
      <c r="H3344" s="256" t="s">
        <v>2847</v>
      </c>
      <c r="I3344" s="256" t="s">
        <v>4172</v>
      </c>
    </row>
    <row r="3345" spans="1:9">
      <c r="A3345" s="256" t="s">
        <v>15279</v>
      </c>
      <c r="B3345" s="256" t="s">
        <v>15280</v>
      </c>
      <c r="C3345" s="256" t="s">
        <v>15281</v>
      </c>
      <c r="D3345" s="256" t="s">
        <v>15282</v>
      </c>
      <c r="E3345" s="433">
        <v>2732</v>
      </c>
      <c r="F3345" s="256" t="s">
        <v>15283</v>
      </c>
      <c r="G3345" s="256" t="s">
        <v>2780</v>
      </c>
      <c r="H3345" s="256" t="s">
        <v>2847</v>
      </c>
      <c r="I3345" s="256" t="s">
        <v>4457</v>
      </c>
    </row>
    <row r="3346" spans="1:9">
      <c r="A3346" s="256" t="s">
        <v>15284</v>
      </c>
      <c r="B3346" s="256" t="s">
        <v>15280</v>
      </c>
      <c r="C3346" s="256" t="s">
        <v>15281</v>
      </c>
      <c r="D3346" s="256" t="s">
        <v>15282</v>
      </c>
      <c r="E3346" s="433">
        <v>2732</v>
      </c>
      <c r="F3346" s="256" t="s">
        <v>15283</v>
      </c>
      <c r="G3346" s="256" t="s">
        <v>2732</v>
      </c>
      <c r="H3346" s="256" t="s">
        <v>2733</v>
      </c>
      <c r="I3346" s="256" t="s">
        <v>12853</v>
      </c>
    </row>
    <row r="3347" spans="1:9">
      <c r="A3347" s="256" t="s">
        <v>15285</v>
      </c>
      <c r="B3347" s="256" t="s">
        <v>15280</v>
      </c>
      <c r="C3347" s="256" t="s">
        <v>15281</v>
      </c>
      <c r="D3347" s="256" t="s">
        <v>15282</v>
      </c>
      <c r="E3347" s="433">
        <v>2732</v>
      </c>
      <c r="F3347" s="256" t="s">
        <v>15283</v>
      </c>
      <c r="G3347" s="256" t="s">
        <v>2780</v>
      </c>
      <c r="H3347" s="256" t="s">
        <v>2781</v>
      </c>
      <c r="I3347" s="256" t="s">
        <v>4457</v>
      </c>
    </row>
    <row r="3348" spans="1:9">
      <c r="A3348" s="256" t="s">
        <v>15286</v>
      </c>
      <c r="B3348" s="256" t="s">
        <v>15287</v>
      </c>
      <c r="C3348" s="256" t="s">
        <v>15288</v>
      </c>
      <c r="D3348" s="256" t="s">
        <v>15289</v>
      </c>
      <c r="E3348" s="433">
        <v>97213</v>
      </c>
      <c r="F3348" s="256" t="s">
        <v>15290</v>
      </c>
      <c r="G3348" s="256" t="s">
        <v>2936</v>
      </c>
      <c r="H3348" s="256" t="s">
        <v>2937</v>
      </c>
      <c r="I3348" s="256" t="s">
        <v>15291</v>
      </c>
    </row>
    <row r="3349" spans="1:9">
      <c r="A3349" s="256" t="s">
        <v>15292</v>
      </c>
      <c r="B3349" s="256" t="s">
        <v>15293</v>
      </c>
      <c r="C3349" s="256" t="s">
        <v>15294</v>
      </c>
      <c r="D3349" s="256" t="s">
        <v>15295</v>
      </c>
      <c r="E3349" s="433">
        <v>95173</v>
      </c>
      <c r="F3349" s="256" t="s">
        <v>15296</v>
      </c>
      <c r="G3349" s="256" t="s">
        <v>2724</v>
      </c>
      <c r="H3349" s="256" t="s">
        <v>2835</v>
      </c>
      <c r="I3349" s="256" t="s">
        <v>3417</v>
      </c>
    </row>
    <row r="3350" spans="1:9">
      <c r="A3350" s="256" t="s">
        <v>15297</v>
      </c>
      <c r="B3350" s="256" t="s">
        <v>15298</v>
      </c>
      <c r="C3350" s="256" t="s">
        <v>15299</v>
      </c>
      <c r="D3350" s="256" t="s">
        <v>15300</v>
      </c>
      <c r="E3350" s="433">
        <v>90201</v>
      </c>
      <c r="F3350" s="256" t="s">
        <v>15301</v>
      </c>
      <c r="G3350" s="256" t="s">
        <v>2761</v>
      </c>
      <c r="H3350" s="256" t="s">
        <v>2994</v>
      </c>
      <c r="I3350" s="256" t="s">
        <v>3820</v>
      </c>
    </row>
    <row r="3351" spans="1:9">
      <c r="A3351" s="256" t="s">
        <v>15302</v>
      </c>
      <c r="B3351" s="256" t="s">
        <v>15303</v>
      </c>
      <c r="C3351" s="256" t="s">
        <v>15304</v>
      </c>
      <c r="D3351" s="256" t="s">
        <v>7733</v>
      </c>
      <c r="E3351" s="433">
        <v>81104</v>
      </c>
      <c r="F3351" s="256" t="s">
        <v>15305</v>
      </c>
      <c r="G3351" s="256" t="s">
        <v>2761</v>
      </c>
      <c r="H3351" s="256" t="s">
        <v>2762</v>
      </c>
      <c r="I3351" s="256" t="s">
        <v>3793</v>
      </c>
    </row>
    <row r="3352" spans="1:9">
      <c r="A3352" s="256" t="s">
        <v>15306</v>
      </c>
      <c r="B3352" s="256" t="s">
        <v>15307</v>
      </c>
      <c r="C3352" s="256" t="s">
        <v>15308</v>
      </c>
      <c r="D3352" s="256" t="s">
        <v>2778</v>
      </c>
      <c r="E3352" s="433">
        <v>96501</v>
      </c>
      <c r="F3352" s="256" t="s">
        <v>15309</v>
      </c>
      <c r="G3352" s="256" t="s">
        <v>2761</v>
      </c>
      <c r="H3352" s="256" t="s">
        <v>2725</v>
      </c>
      <c r="I3352" s="256" t="s">
        <v>4016</v>
      </c>
    </row>
    <row r="3353" spans="1:9">
      <c r="A3353" s="256" t="s">
        <v>15310</v>
      </c>
      <c r="B3353" s="256" t="s">
        <v>15307</v>
      </c>
      <c r="C3353" s="256" t="s">
        <v>15308</v>
      </c>
      <c r="D3353" s="256" t="s">
        <v>2778</v>
      </c>
      <c r="E3353" s="433">
        <v>96501</v>
      </c>
      <c r="F3353" s="256" t="s">
        <v>15309</v>
      </c>
      <c r="G3353" s="256" t="s">
        <v>2761</v>
      </c>
      <c r="H3353" s="256" t="s">
        <v>2812</v>
      </c>
      <c r="I3353" s="256" t="s">
        <v>15311</v>
      </c>
    </row>
    <row r="3354" spans="1:9">
      <c r="A3354" s="256" t="s">
        <v>15312</v>
      </c>
      <c r="B3354" s="256" t="s">
        <v>15307</v>
      </c>
      <c r="C3354" s="256" t="s">
        <v>15308</v>
      </c>
      <c r="D3354" s="256" t="s">
        <v>2778</v>
      </c>
      <c r="E3354" s="433">
        <v>96501</v>
      </c>
      <c r="F3354" s="256" t="s">
        <v>15309</v>
      </c>
      <c r="G3354" s="256" t="s">
        <v>2761</v>
      </c>
      <c r="H3354" s="256" t="s">
        <v>2994</v>
      </c>
      <c r="I3354" s="256" t="s">
        <v>4016</v>
      </c>
    </row>
    <row r="3355" spans="1:9">
      <c r="A3355" s="256" t="s">
        <v>15313</v>
      </c>
      <c r="B3355" s="256" t="s">
        <v>15314</v>
      </c>
      <c r="C3355" s="256" t="s">
        <v>15315</v>
      </c>
      <c r="D3355" s="256" t="s">
        <v>15316</v>
      </c>
      <c r="E3355" s="433">
        <v>90611</v>
      </c>
      <c r="F3355" s="256" t="s">
        <v>15317</v>
      </c>
      <c r="G3355" s="256" t="s">
        <v>2724</v>
      </c>
      <c r="H3355" s="256" t="s">
        <v>2835</v>
      </c>
      <c r="I3355" s="256" t="s">
        <v>15318</v>
      </c>
    </row>
    <row r="3356" spans="1:9">
      <c r="A3356" s="256" t="s">
        <v>15319</v>
      </c>
      <c r="B3356" s="256" t="s">
        <v>15320</v>
      </c>
      <c r="C3356" s="256" t="s">
        <v>15321</v>
      </c>
      <c r="D3356" s="256" t="s">
        <v>9993</v>
      </c>
      <c r="E3356" s="433">
        <v>96701</v>
      </c>
      <c r="F3356" s="256" t="s">
        <v>15322</v>
      </c>
      <c r="G3356" s="256" t="s">
        <v>2936</v>
      </c>
      <c r="H3356" s="256" t="s">
        <v>4186</v>
      </c>
      <c r="I3356" s="256" t="s">
        <v>15323</v>
      </c>
    </row>
    <row r="3357" spans="1:9">
      <c r="A3357" s="256" t="s">
        <v>15324</v>
      </c>
      <c r="B3357" s="256" t="s">
        <v>15325</v>
      </c>
      <c r="C3357" s="256" t="s">
        <v>15326</v>
      </c>
      <c r="D3357" s="256" t="s">
        <v>8493</v>
      </c>
      <c r="E3357" s="433">
        <v>2061</v>
      </c>
      <c r="F3357" s="256" t="s">
        <v>15327</v>
      </c>
      <c r="G3357" s="256" t="s">
        <v>2732</v>
      </c>
      <c r="H3357" s="256" t="s">
        <v>2733</v>
      </c>
      <c r="I3357" s="256" t="s">
        <v>15328</v>
      </c>
    </row>
    <row r="3358" spans="1:9">
      <c r="A3358" s="256" t="s">
        <v>15329</v>
      </c>
      <c r="B3358" s="256" t="s">
        <v>15330</v>
      </c>
      <c r="C3358" s="256" t="s">
        <v>15331</v>
      </c>
      <c r="D3358" s="256" t="s">
        <v>7387</v>
      </c>
      <c r="E3358" s="433">
        <v>4001</v>
      </c>
      <c r="F3358" s="256" t="s">
        <v>15332</v>
      </c>
      <c r="G3358" s="256" t="s">
        <v>2780</v>
      </c>
      <c r="H3358" s="256" t="s">
        <v>2781</v>
      </c>
      <c r="I3358" s="256" t="s">
        <v>3621</v>
      </c>
    </row>
    <row r="3359" spans="1:9">
      <c r="A3359" s="256" t="s">
        <v>15333</v>
      </c>
      <c r="B3359" s="256" t="s">
        <v>15330</v>
      </c>
      <c r="C3359" s="256" t="s">
        <v>15331</v>
      </c>
      <c r="D3359" s="256" t="s">
        <v>7387</v>
      </c>
      <c r="E3359" s="433">
        <v>4001</v>
      </c>
      <c r="F3359" s="256" t="s">
        <v>15332</v>
      </c>
      <c r="G3359" s="256" t="s">
        <v>2732</v>
      </c>
      <c r="H3359" s="256" t="s">
        <v>3196</v>
      </c>
      <c r="I3359" s="256" t="s">
        <v>3621</v>
      </c>
    </row>
    <row r="3360" spans="1:9">
      <c r="A3360" s="256" t="s">
        <v>15334</v>
      </c>
      <c r="B3360" s="256" t="s">
        <v>15335</v>
      </c>
      <c r="C3360" s="256" t="s">
        <v>15336</v>
      </c>
      <c r="D3360" s="256" t="s">
        <v>4124</v>
      </c>
      <c r="E3360" s="433">
        <v>5342</v>
      </c>
      <c r="F3360" s="256" t="s">
        <v>15337</v>
      </c>
      <c r="G3360" s="256" t="s">
        <v>2936</v>
      </c>
      <c r="H3360" s="256" t="s">
        <v>2937</v>
      </c>
      <c r="I3360" s="256" t="s">
        <v>15338</v>
      </c>
    </row>
    <row r="3361" spans="1:9">
      <c r="A3361" s="256" t="s">
        <v>15339</v>
      </c>
      <c r="B3361" s="256" t="s">
        <v>15340</v>
      </c>
      <c r="C3361" s="256" t="s">
        <v>15341</v>
      </c>
      <c r="D3361" s="256" t="s">
        <v>11143</v>
      </c>
      <c r="E3361" s="433">
        <v>1501</v>
      </c>
      <c r="F3361" s="256" t="s">
        <v>15342</v>
      </c>
      <c r="G3361" s="256" t="s">
        <v>2732</v>
      </c>
      <c r="H3361" s="256" t="s">
        <v>2733</v>
      </c>
      <c r="I3361" s="256" t="s">
        <v>15343</v>
      </c>
    </row>
    <row r="3362" spans="1:9">
      <c r="A3362" s="256" t="s">
        <v>15344</v>
      </c>
      <c r="B3362" s="256" t="s">
        <v>15345</v>
      </c>
      <c r="C3362" s="256" t="s">
        <v>15346</v>
      </c>
      <c r="D3362" s="256" t="s">
        <v>15347</v>
      </c>
      <c r="E3362" s="433">
        <v>1306</v>
      </c>
      <c r="F3362" s="256" t="s">
        <v>15348</v>
      </c>
      <c r="G3362" s="256" t="s">
        <v>2732</v>
      </c>
      <c r="H3362" s="256" t="s">
        <v>2733</v>
      </c>
      <c r="I3362" s="256" t="s">
        <v>15349</v>
      </c>
    </row>
    <row r="3363" spans="1:9">
      <c r="A3363" s="256" t="s">
        <v>15350</v>
      </c>
      <c r="B3363" s="256" t="s">
        <v>15351</v>
      </c>
      <c r="C3363" s="256" t="s">
        <v>15352</v>
      </c>
      <c r="D3363" s="256" t="s">
        <v>3065</v>
      </c>
      <c r="E3363" s="433">
        <v>6601</v>
      </c>
      <c r="F3363" s="256" t="s">
        <v>15353</v>
      </c>
      <c r="G3363" s="256" t="s">
        <v>2732</v>
      </c>
      <c r="H3363" s="256" t="s">
        <v>2733</v>
      </c>
      <c r="I3363" s="256" t="s">
        <v>15354</v>
      </c>
    </row>
    <row r="3364" spans="1:9">
      <c r="A3364" s="256" t="s">
        <v>15355</v>
      </c>
      <c r="B3364" s="256" t="s">
        <v>15356</v>
      </c>
      <c r="C3364" s="256" t="s">
        <v>15357</v>
      </c>
      <c r="D3364" s="256" t="s">
        <v>97</v>
      </c>
      <c r="E3364" s="433">
        <v>4001</v>
      </c>
      <c r="F3364" s="256" t="s">
        <v>15358</v>
      </c>
      <c r="G3364" s="256" t="s">
        <v>2794</v>
      </c>
      <c r="H3364" s="256" t="s">
        <v>2762</v>
      </c>
      <c r="I3364" s="256" t="s">
        <v>15359</v>
      </c>
    </row>
    <row r="3365" spans="1:9">
      <c r="A3365" s="256" t="s">
        <v>15360</v>
      </c>
      <c r="B3365" s="256" t="s">
        <v>15361</v>
      </c>
      <c r="C3365" s="256" t="s">
        <v>15362</v>
      </c>
      <c r="D3365" s="256" t="s">
        <v>98</v>
      </c>
      <c r="E3365" s="433">
        <v>8001</v>
      </c>
      <c r="F3365" s="256" t="s">
        <v>15363</v>
      </c>
      <c r="G3365" s="256" t="s">
        <v>2780</v>
      </c>
      <c r="H3365" s="256" t="s">
        <v>2847</v>
      </c>
      <c r="I3365" s="256" t="s">
        <v>6068</v>
      </c>
    </row>
    <row r="3366" spans="1:9">
      <c r="A3366" s="256" t="s">
        <v>15364</v>
      </c>
      <c r="B3366" s="256" t="s">
        <v>15361</v>
      </c>
      <c r="C3366" s="256" t="s">
        <v>15362</v>
      </c>
      <c r="D3366" s="256" t="s">
        <v>98</v>
      </c>
      <c r="E3366" s="433">
        <v>8001</v>
      </c>
      <c r="F3366" s="256" t="s">
        <v>15363</v>
      </c>
      <c r="G3366" s="256" t="s">
        <v>2732</v>
      </c>
      <c r="H3366" s="256" t="s">
        <v>2733</v>
      </c>
      <c r="I3366" s="256" t="s">
        <v>6068</v>
      </c>
    </row>
    <row r="3367" spans="1:9">
      <c r="A3367" s="256" t="s">
        <v>15365</v>
      </c>
      <c r="B3367" s="256" t="s">
        <v>15366</v>
      </c>
      <c r="C3367" s="256" t="s">
        <v>15367</v>
      </c>
      <c r="D3367" s="256" t="s">
        <v>100</v>
      </c>
      <c r="E3367" s="433">
        <v>3608</v>
      </c>
      <c r="F3367" s="256" t="s">
        <v>15368</v>
      </c>
      <c r="G3367" s="256" t="s">
        <v>3938</v>
      </c>
      <c r="H3367" s="256" t="s">
        <v>2812</v>
      </c>
      <c r="I3367" s="256" t="s">
        <v>15369</v>
      </c>
    </row>
    <row r="3368" spans="1:9">
      <c r="A3368" s="256" t="s">
        <v>15370</v>
      </c>
      <c r="B3368" s="256" t="s">
        <v>15371</v>
      </c>
      <c r="C3368" s="256" t="s">
        <v>15372</v>
      </c>
      <c r="D3368" s="256" t="s">
        <v>2772</v>
      </c>
      <c r="E3368" s="433">
        <v>85106</v>
      </c>
      <c r="F3368" s="256" t="s">
        <v>15373</v>
      </c>
      <c r="G3368" s="256" t="s">
        <v>2761</v>
      </c>
      <c r="H3368" s="256" t="s">
        <v>2762</v>
      </c>
      <c r="I3368" s="256" t="s">
        <v>4430</v>
      </c>
    </row>
    <row r="3369" spans="1:9">
      <c r="A3369" s="256" t="s">
        <v>15374</v>
      </c>
      <c r="B3369" s="256" t="s">
        <v>15375</v>
      </c>
      <c r="C3369" s="256" t="s">
        <v>15376</v>
      </c>
      <c r="D3369" s="256" t="s">
        <v>2149</v>
      </c>
      <c r="E3369" s="433">
        <v>92601</v>
      </c>
      <c r="F3369" s="256" t="s">
        <v>15377</v>
      </c>
      <c r="G3369" s="256" t="s">
        <v>2824</v>
      </c>
      <c r="H3369" s="256" t="s">
        <v>2812</v>
      </c>
      <c r="I3369" s="256" t="s">
        <v>7810</v>
      </c>
    </row>
    <row r="3370" spans="1:9">
      <c r="A3370" s="256" t="s">
        <v>15378</v>
      </c>
      <c r="B3370" s="256" t="s">
        <v>15379</v>
      </c>
      <c r="C3370" s="256" t="s">
        <v>15380</v>
      </c>
      <c r="D3370" s="256" t="s">
        <v>91</v>
      </c>
      <c r="E3370" s="433">
        <v>83101</v>
      </c>
      <c r="F3370" s="256" t="s">
        <v>11219</v>
      </c>
      <c r="G3370" s="256" t="s">
        <v>2732</v>
      </c>
      <c r="H3370" s="256" t="s">
        <v>2733</v>
      </c>
      <c r="I3370" s="256" t="s">
        <v>15381</v>
      </c>
    </row>
    <row r="3371" spans="1:9">
      <c r="A3371" s="256" t="s">
        <v>15382</v>
      </c>
      <c r="B3371" s="256" t="s">
        <v>15383</v>
      </c>
      <c r="C3371" s="256" t="s">
        <v>15384</v>
      </c>
      <c r="D3371" s="256" t="s">
        <v>91</v>
      </c>
      <c r="E3371" s="433">
        <v>82109</v>
      </c>
      <c r="F3371" s="256" t="s">
        <v>6670</v>
      </c>
      <c r="G3371" s="256" t="s">
        <v>2732</v>
      </c>
      <c r="H3371" s="256" t="s">
        <v>2733</v>
      </c>
      <c r="I3371" s="256" t="s">
        <v>10315</v>
      </c>
    </row>
    <row r="3372" spans="1:9">
      <c r="A3372" s="256" t="s">
        <v>15385</v>
      </c>
      <c r="B3372" s="256" t="s">
        <v>15386</v>
      </c>
      <c r="C3372" s="256" t="s">
        <v>15387</v>
      </c>
      <c r="D3372" s="256" t="s">
        <v>91</v>
      </c>
      <c r="E3372" s="433">
        <v>82109</v>
      </c>
      <c r="F3372" s="256" t="s">
        <v>6670</v>
      </c>
      <c r="G3372" s="256" t="s">
        <v>2732</v>
      </c>
      <c r="H3372" s="256" t="s">
        <v>2733</v>
      </c>
      <c r="I3372" s="256" t="s">
        <v>10315</v>
      </c>
    </row>
    <row r="3373" spans="1:9">
      <c r="A3373" s="256" t="s">
        <v>15388</v>
      </c>
      <c r="B3373" s="256" t="s">
        <v>15389</v>
      </c>
      <c r="C3373" s="256" t="s">
        <v>15390</v>
      </c>
      <c r="D3373" s="256" t="s">
        <v>91</v>
      </c>
      <c r="E3373" s="433">
        <v>82009</v>
      </c>
      <c r="F3373" s="256" t="s">
        <v>15391</v>
      </c>
      <c r="G3373" s="256" t="s">
        <v>2732</v>
      </c>
      <c r="H3373" s="256" t="s">
        <v>2733</v>
      </c>
      <c r="I3373" s="256" t="s">
        <v>3658</v>
      </c>
    </row>
    <row r="3374" spans="1:9">
      <c r="A3374" s="256" t="s">
        <v>15392</v>
      </c>
      <c r="B3374" s="256" t="s">
        <v>15393</v>
      </c>
      <c r="C3374" s="256" t="s">
        <v>15394</v>
      </c>
      <c r="D3374" s="256" t="s">
        <v>93</v>
      </c>
      <c r="E3374" s="433">
        <v>1001</v>
      </c>
      <c r="F3374" s="256" t="s">
        <v>7107</v>
      </c>
      <c r="G3374" s="256" t="s">
        <v>2732</v>
      </c>
      <c r="H3374" s="256" t="s">
        <v>2733</v>
      </c>
      <c r="I3374" s="256" t="s">
        <v>15395</v>
      </c>
    </row>
    <row r="3375" spans="1:9">
      <c r="A3375" s="256" t="s">
        <v>15396</v>
      </c>
      <c r="B3375" s="256" t="s">
        <v>15397</v>
      </c>
      <c r="C3375" s="256" t="s">
        <v>15398</v>
      </c>
      <c r="D3375" s="256" t="s">
        <v>3459</v>
      </c>
      <c r="E3375" s="433">
        <v>2744</v>
      </c>
      <c r="F3375" s="256" t="s">
        <v>4058</v>
      </c>
      <c r="G3375" s="256" t="s">
        <v>2732</v>
      </c>
      <c r="H3375" s="256" t="s">
        <v>2733</v>
      </c>
      <c r="I3375" s="256" t="s">
        <v>10574</v>
      </c>
    </row>
    <row r="3376" spans="1:9">
      <c r="A3376" s="256" t="s">
        <v>15399</v>
      </c>
      <c r="B3376" s="256" t="s">
        <v>15400</v>
      </c>
      <c r="C3376" s="256" t="s">
        <v>15401</v>
      </c>
      <c r="D3376" s="256" t="s">
        <v>12962</v>
      </c>
      <c r="E3376" s="433">
        <v>91621</v>
      </c>
      <c r="F3376" s="256" t="s">
        <v>15402</v>
      </c>
      <c r="G3376" s="256" t="s">
        <v>2936</v>
      </c>
      <c r="H3376" s="256" t="s">
        <v>2937</v>
      </c>
      <c r="I3376" s="256" t="s">
        <v>15403</v>
      </c>
    </row>
    <row r="3377" spans="1:9">
      <c r="A3377" s="256" t="s">
        <v>15404</v>
      </c>
      <c r="B3377" s="256" t="s">
        <v>15405</v>
      </c>
      <c r="C3377" s="256" t="s">
        <v>15406</v>
      </c>
      <c r="D3377" s="256" t="s">
        <v>93</v>
      </c>
      <c r="E3377" s="433">
        <v>1001</v>
      </c>
      <c r="F3377" s="256" t="s">
        <v>15407</v>
      </c>
      <c r="G3377" s="256" t="s">
        <v>2824</v>
      </c>
      <c r="H3377" s="256" t="s">
        <v>2994</v>
      </c>
      <c r="I3377" s="256" t="s">
        <v>2726</v>
      </c>
    </row>
    <row r="3378" spans="1:9">
      <c r="A3378" s="256" t="s">
        <v>15408</v>
      </c>
      <c r="B3378" s="256" t="s">
        <v>15405</v>
      </c>
      <c r="C3378" s="256" t="s">
        <v>15406</v>
      </c>
      <c r="D3378" s="256" t="s">
        <v>93</v>
      </c>
      <c r="E3378" s="433">
        <v>1001</v>
      </c>
      <c r="F3378" s="256" t="s">
        <v>15407</v>
      </c>
      <c r="G3378" s="256" t="s">
        <v>2824</v>
      </c>
      <c r="H3378" s="256" t="s">
        <v>2725</v>
      </c>
      <c r="I3378" s="256" t="s">
        <v>2726</v>
      </c>
    </row>
    <row r="3379" spans="1:9">
      <c r="A3379" s="256" t="s">
        <v>15409</v>
      </c>
      <c r="B3379" s="256" t="s">
        <v>15410</v>
      </c>
      <c r="C3379" s="256" t="s">
        <v>15411</v>
      </c>
      <c r="D3379" s="256" t="s">
        <v>3308</v>
      </c>
      <c r="E3379" s="433">
        <v>90901</v>
      </c>
      <c r="F3379" s="256" t="s">
        <v>15412</v>
      </c>
      <c r="G3379" s="256" t="s">
        <v>2724</v>
      </c>
      <c r="H3379" s="256" t="s">
        <v>2812</v>
      </c>
      <c r="I3379" s="256" t="s">
        <v>15413</v>
      </c>
    </row>
    <row r="3380" spans="1:9">
      <c r="A3380" s="256" t="s">
        <v>15414</v>
      </c>
      <c r="B3380" s="256" t="s">
        <v>15415</v>
      </c>
      <c r="C3380" s="256" t="s">
        <v>15416</v>
      </c>
      <c r="D3380" s="256" t="s">
        <v>5816</v>
      </c>
      <c r="E3380" s="433">
        <v>97251</v>
      </c>
      <c r="F3380" s="256" t="s">
        <v>15417</v>
      </c>
      <c r="G3380" s="256" t="s">
        <v>2724</v>
      </c>
      <c r="H3380" s="256" t="s">
        <v>2762</v>
      </c>
      <c r="I3380" s="256" t="s">
        <v>15418</v>
      </c>
    </row>
    <row r="3381" spans="1:9">
      <c r="A3381" s="256" t="s">
        <v>15419</v>
      </c>
      <c r="B3381" s="256" t="s">
        <v>15420</v>
      </c>
      <c r="C3381" s="256" t="s">
        <v>15421</v>
      </c>
      <c r="D3381" s="256" t="s">
        <v>508</v>
      </c>
      <c r="E3381" s="433">
        <v>94501</v>
      </c>
      <c r="F3381" s="256" t="s">
        <v>15422</v>
      </c>
      <c r="G3381" s="256" t="s">
        <v>2761</v>
      </c>
      <c r="H3381" s="256" t="s">
        <v>2725</v>
      </c>
      <c r="I3381" s="256" t="s">
        <v>3347</v>
      </c>
    </row>
    <row r="3382" spans="1:9">
      <c r="A3382" s="256" t="s">
        <v>15423</v>
      </c>
      <c r="B3382" s="256" t="s">
        <v>15424</v>
      </c>
      <c r="C3382" s="256" t="s">
        <v>15425</v>
      </c>
      <c r="D3382" s="256" t="s">
        <v>7808</v>
      </c>
      <c r="E3382" s="433">
        <v>91961</v>
      </c>
      <c r="F3382" s="256" t="s">
        <v>15426</v>
      </c>
      <c r="G3382" s="256" t="s">
        <v>2780</v>
      </c>
      <c r="H3382" s="256" t="s">
        <v>2781</v>
      </c>
      <c r="I3382" s="256" t="s">
        <v>4648</v>
      </c>
    </row>
    <row r="3383" spans="1:9">
      <c r="A3383" s="256" t="s">
        <v>15427</v>
      </c>
      <c r="B3383" s="256" t="s">
        <v>15424</v>
      </c>
      <c r="C3383" s="256" t="s">
        <v>15425</v>
      </c>
      <c r="D3383" s="256" t="s">
        <v>7808</v>
      </c>
      <c r="E3383" s="433">
        <v>91961</v>
      </c>
      <c r="F3383" s="256" t="s">
        <v>15426</v>
      </c>
      <c r="G3383" s="256" t="s">
        <v>2732</v>
      </c>
      <c r="H3383" s="256" t="s">
        <v>2733</v>
      </c>
      <c r="I3383" s="256" t="s">
        <v>3355</v>
      </c>
    </row>
    <row r="3384" spans="1:9">
      <c r="A3384" s="256" t="s">
        <v>15428</v>
      </c>
      <c r="B3384" s="256" t="s">
        <v>15424</v>
      </c>
      <c r="C3384" s="256" t="s">
        <v>15425</v>
      </c>
      <c r="D3384" s="256" t="s">
        <v>7808</v>
      </c>
      <c r="E3384" s="433">
        <v>91961</v>
      </c>
      <c r="F3384" s="256" t="s">
        <v>15426</v>
      </c>
      <c r="G3384" s="256" t="s">
        <v>2780</v>
      </c>
      <c r="H3384" s="256" t="s">
        <v>2847</v>
      </c>
      <c r="I3384" s="256" t="s">
        <v>4648</v>
      </c>
    </row>
    <row r="3385" spans="1:9">
      <c r="A3385" s="256" t="s">
        <v>15429</v>
      </c>
      <c r="C3385" s="256" t="s">
        <v>15430</v>
      </c>
      <c r="D3385" s="256" t="s">
        <v>571</v>
      </c>
      <c r="E3385" s="433">
        <v>90501</v>
      </c>
      <c r="F3385" s="256" t="s">
        <v>15431</v>
      </c>
      <c r="G3385" s="256" t="s">
        <v>2732</v>
      </c>
      <c r="H3385" s="256" t="s">
        <v>2733</v>
      </c>
      <c r="I3385" s="256" t="s">
        <v>15432</v>
      </c>
    </row>
    <row r="3386" spans="1:9">
      <c r="A3386" s="256" t="s">
        <v>15433</v>
      </c>
      <c r="B3386" s="256" t="s">
        <v>15434</v>
      </c>
      <c r="C3386" s="256" t="s">
        <v>15435</v>
      </c>
      <c r="D3386" s="256" t="s">
        <v>15436</v>
      </c>
      <c r="E3386" s="433">
        <v>10800</v>
      </c>
      <c r="F3386" s="256" t="s">
        <v>15437</v>
      </c>
      <c r="G3386" s="256" t="s">
        <v>2780</v>
      </c>
      <c r="H3386" s="256" t="s">
        <v>2847</v>
      </c>
      <c r="I3386" s="256" t="s">
        <v>15438</v>
      </c>
    </row>
    <row r="3387" spans="1:9">
      <c r="A3387" s="256" t="s">
        <v>15439</v>
      </c>
      <c r="C3387" s="256" t="s">
        <v>15440</v>
      </c>
      <c r="D3387" s="256" t="s">
        <v>15441</v>
      </c>
      <c r="E3387" s="433">
        <v>54141</v>
      </c>
      <c r="F3387" s="256" t="s">
        <v>15442</v>
      </c>
      <c r="G3387" s="256" t="s">
        <v>2780</v>
      </c>
      <c r="H3387" s="256" t="s">
        <v>2847</v>
      </c>
      <c r="I3387" s="256" t="s">
        <v>4249</v>
      </c>
    </row>
    <row r="3388" spans="1:9">
      <c r="A3388" s="256" t="s">
        <v>15443</v>
      </c>
      <c r="C3388" s="256" t="s">
        <v>15440</v>
      </c>
      <c r="D3388" s="256" t="s">
        <v>15441</v>
      </c>
      <c r="E3388" s="433">
        <v>54141</v>
      </c>
      <c r="F3388" s="256" t="s">
        <v>15442</v>
      </c>
      <c r="G3388" s="256" t="s">
        <v>2732</v>
      </c>
      <c r="H3388" s="256" t="s">
        <v>2733</v>
      </c>
      <c r="I3388" s="256" t="s">
        <v>15444</v>
      </c>
    </row>
    <row r="3389" spans="1:9">
      <c r="A3389" s="256" t="s">
        <v>15445</v>
      </c>
      <c r="B3389" s="256" t="s">
        <v>15446</v>
      </c>
      <c r="C3389" s="256" t="s">
        <v>15447</v>
      </c>
      <c r="D3389" s="256" t="s">
        <v>97</v>
      </c>
      <c r="E3389" s="433">
        <v>4291</v>
      </c>
      <c r="F3389" s="256" t="s">
        <v>4464</v>
      </c>
      <c r="G3389" s="256" t="s">
        <v>2780</v>
      </c>
      <c r="H3389" s="256" t="s">
        <v>2847</v>
      </c>
      <c r="I3389" s="256" t="s">
        <v>15448</v>
      </c>
    </row>
    <row r="3390" spans="1:9">
      <c r="A3390" s="256" t="s">
        <v>15449</v>
      </c>
      <c r="B3390" s="256" t="s">
        <v>15450</v>
      </c>
      <c r="C3390" s="256" t="s">
        <v>15451</v>
      </c>
      <c r="D3390" s="256" t="s">
        <v>11312</v>
      </c>
      <c r="E3390" s="433">
        <v>3843</v>
      </c>
      <c r="F3390" s="256" t="s">
        <v>11313</v>
      </c>
      <c r="G3390" s="256" t="s">
        <v>2732</v>
      </c>
      <c r="H3390" s="256" t="s">
        <v>2733</v>
      </c>
      <c r="I3390" s="256" t="s">
        <v>4355</v>
      </c>
    </row>
    <row r="3391" spans="1:9">
      <c r="A3391" s="256" t="s">
        <v>15452</v>
      </c>
      <c r="B3391" s="256" t="s">
        <v>15453</v>
      </c>
      <c r="C3391" s="256" t="s">
        <v>15454</v>
      </c>
      <c r="D3391" s="256" t="s">
        <v>2772</v>
      </c>
      <c r="E3391" s="433">
        <v>85101</v>
      </c>
      <c r="F3391" s="256" t="s">
        <v>3189</v>
      </c>
      <c r="G3391" s="256" t="s">
        <v>2732</v>
      </c>
      <c r="H3391" s="256" t="s">
        <v>2733</v>
      </c>
      <c r="I3391" s="256" t="s">
        <v>10946</v>
      </c>
    </row>
    <row r="3392" spans="1:9">
      <c r="A3392" s="256" t="s">
        <v>15455</v>
      </c>
      <c r="B3392" s="256" t="s">
        <v>15456</v>
      </c>
      <c r="C3392" s="256" t="s">
        <v>15457</v>
      </c>
      <c r="D3392" s="256" t="s">
        <v>4618</v>
      </c>
      <c r="E3392" s="433">
        <v>81102</v>
      </c>
      <c r="F3392" s="256" t="s">
        <v>15458</v>
      </c>
      <c r="G3392" s="256" t="s">
        <v>2732</v>
      </c>
      <c r="H3392" s="256" t="s">
        <v>2733</v>
      </c>
      <c r="I3392" s="256" t="s">
        <v>15459</v>
      </c>
    </row>
    <row r="3393" spans="1:9">
      <c r="A3393" s="256" t="s">
        <v>15460</v>
      </c>
      <c r="B3393" s="256" t="s">
        <v>15461</v>
      </c>
      <c r="C3393" s="256" t="s">
        <v>15462</v>
      </c>
      <c r="D3393" s="256" t="s">
        <v>15463</v>
      </c>
      <c r="E3393" s="433">
        <v>99141</v>
      </c>
      <c r="F3393" s="256" t="s">
        <v>15464</v>
      </c>
      <c r="G3393" s="256" t="s">
        <v>2732</v>
      </c>
      <c r="H3393" s="256" t="s">
        <v>2733</v>
      </c>
      <c r="I3393" s="256" t="s">
        <v>15465</v>
      </c>
    </row>
    <row r="3394" spans="1:9">
      <c r="A3394" s="256" t="s">
        <v>15466</v>
      </c>
      <c r="B3394" s="256" t="s">
        <v>15467</v>
      </c>
      <c r="C3394" s="256" t="s">
        <v>15468</v>
      </c>
      <c r="D3394" s="256" t="s">
        <v>93</v>
      </c>
      <c r="E3394" s="433">
        <v>1001</v>
      </c>
      <c r="F3394" s="256" t="s">
        <v>15469</v>
      </c>
      <c r="G3394" s="256" t="s">
        <v>2761</v>
      </c>
      <c r="H3394" s="256" t="s">
        <v>2725</v>
      </c>
      <c r="I3394" s="256" t="s">
        <v>2995</v>
      </c>
    </row>
    <row r="3395" spans="1:9">
      <c r="A3395" s="256" t="s">
        <v>15466</v>
      </c>
      <c r="B3395" s="256" t="s">
        <v>15467</v>
      </c>
      <c r="C3395" s="256" t="s">
        <v>15468</v>
      </c>
      <c r="D3395" s="256" t="s">
        <v>93</v>
      </c>
      <c r="E3395" s="433">
        <v>1001</v>
      </c>
      <c r="F3395" s="256" t="s">
        <v>15469</v>
      </c>
      <c r="G3395" s="256" t="s">
        <v>2794</v>
      </c>
      <c r="H3395" s="256" t="s">
        <v>2725</v>
      </c>
      <c r="I3395" s="256" t="s">
        <v>2995</v>
      </c>
    </row>
    <row r="3396" spans="1:9">
      <c r="A3396" s="256" t="s">
        <v>15470</v>
      </c>
      <c r="B3396" s="256" t="s">
        <v>15471</v>
      </c>
      <c r="C3396" s="256" t="s">
        <v>15472</v>
      </c>
      <c r="D3396" s="256" t="s">
        <v>15473</v>
      </c>
      <c r="E3396" s="433">
        <v>4001</v>
      </c>
      <c r="F3396" s="256" t="s">
        <v>15474</v>
      </c>
      <c r="G3396" s="256" t="s">
        <v>2724</v>
      </c>
      <c r="H3396" s="256" t="s">
        <v>2762</v>
      </c>
      <c r="I3396" s="256" t="s">
        <v>10843</v>
      </c>
    </row>
    <row r="3397" spans="1:9">
      <c r="A3397" s="256" t="s">
        <v>15470</v>
      </c>
      <c r="B3397" s="256" t="s">
        <v>15471</v>
      </c>
      <c r="C3397" s="256" t="s">
        <v>15472</v>
      </c>
      <c r="D3397" s="256" t="s">
        <v>15473</v>
      </c>
      <c r="E3397" s="433">
        <v>4001</v>
      </c>
      <c r="F3397" s="256" t="s">
        <v>15474</v>
      </c>
      <c r="G3397" s="256" t="s">
        <v>2761</v>
      </c>
      <c r="H3397" s="256" t="s">
        <v>2762</v>
      </c>
      <c r="I3397" s="256" t="s">
        <v>13836</v>
      </c>
    </row>
    <row r="3398" spans="1:9">
      <c r="A3398" s="256" t="s">
        <v>15475</v>
      </c>
      <c r="B3398" s="256" t="s">
        <v>15476</v>
      </c>
      <c r="C3398" s="256" t="s">
        <v>15477</v>
      </c>
      <c r="D3398" s="256" t="s">
        <v>101</v>
      </c>
      <c r="E3398" s="433">
        <v>97405</v>
      </c>
      <c r="F3398" s="256" t="s">
        <v>15478</v>
      </c>
      <c r="G3398" s="256" t="s">
        <v>2732</v>
      </c>
      <c r="H3398" s="256" t="s">
        <v>2733</v>
      </c>
      <c r="I3398" s="256" t="s">
        <v>8502</v>
      </c>
    </row>
    <row r="3399" spans="1:9">
      <c r="A3399" s="256" t="s">
        <v>15479</v>
      </c>
      <c r="B3399" s="256" t="s">
        <v>15480</v>
      </c>
      <c r="C3399" s="256" t="s">
        <v>15481</v>
      </c>
      <c r="D3399" s="256" t="s">
        <v>15482</v>
      </c>
      <c r="E3399" s="433">
        <v>95194</v>
      </c>
      <c r="F3399" s="256" t="s">
        <v>15483</v>
      </c>
      <c r="G3399" s="256" t="s">
        <v>2732</v>
      </c>
      <c r="H3399" s="256" t="s">
        <v>2733</v>
      </c>
      <c r="I3399" s="256" t="s">
        <v>12592</v>
      </c>
    </row>
    <row r="3400" spans="1:9">
      <c r="A3400" s="256" t="s">
        <v>15484</v>
      </c>
      <c r="C3400" s="256" t="s">
        <v>15485</v>
      </c>
      <c r="D3400" s="256" t="s">
        <v>9303</v>
      </c>
      <c r="E3400" s="433">
        <v>1313</v>
      </c>
      <c r="F3400" s="256" t="s">
        <v>15486</v>
      </c>
      <c r="G3400" s="256" t="s">
        <v>2732</v>
      </c>
      <c r="H3400" s="256" t="s">
        <v>2733</v>
      </c>
      <c r="I3400" s="256" t="s">
        <v>4714</v>
      </c>
    </row>
    <row r="3401" spans="1:9">
      <c r="A3401" s="256" t="s">
        <v>15487</v>
      </c>
      <c r="B3401" s="256" t="s">
        <v>15488</v>
      </c>
      <c r="C3401" s="256" t="s">
        <v>15489</v>
      </c>
      <c r="D3401" s="256" t="s">
        <v>3597</v>
      </c>
      <c r="E3401" s="433">
        <v>4011</v>
      </c>
      <c r="F3401" s="256" t="s">
        <v>3598</v>
      </c>
      <c r="G3401" s="256" t="s">
        <v>2732</v>
      </c>
      <c r="H3401" s="256" t="s">
        <v>2733</v>
      </c>
      <c r="I3401" s="256" t="s">
        <v>11751</v>
      </c>
    </row>
    <row r="3402" spans="1:9">
      <c r="A3402" s="256" t="s">
        <v>15490</v>
      </c>
      <c r="B3402" s="256" t="s">
        <v>15491</v>
      </c>
      <c r="C3402" s="256" t="s">
        <v>15492</v>
      </c>
      <c r="D3402" s="256" t="s">
        <v>269</v>
      </c>
      <c r="E3402" s="433">
        <v>8501</v>
      </c>
      <c r="F3402" s="256" t="s">
        <v>15493</v>
      </c>
      <c r="G3402" s="256" t="s">
        <v>2732</v>
      </c>
      <c r="H3402" s="256" t="s">
        <v>2733</v>
      </c>
      <c r="I3402" s="256" t="s">
        <v>15494</v>
      </c>
    </row>
    <row r="3403" spans="1:9">
      <c r="A3403" s="256" t="s">
        <v>15495</v>
      </c>
      <c r="B3403" s="256" t="s">
        <v>15496</v>
      </c>
      <c r="C3403" s="256" t="s">
        <v>15497</v>
      </c>
      <c r="D3403" s="256" t="s">
        <v>93</v>
      </c>
      <c r="E3403" s="433">
        <v>1001</v>
      </c>
      <c r="F3403" s="256" t="s">
        <v>15498</v>
      </c>
      <c r="G3403" s="256" t="s">
        <v>2824</v>
      </c>
      <c r="H3403" s="256" t="s">
        <v>2725</v>
      </c>
      <c r="I3403" s="256" t="s">
        <v>3085</v>
      </c>
    </row>
    <row r="3404" spans="1:9">
      <c r="A3404" s="256" t="s">
        <v>15499</v>
      </c>
      <c r="B3404" s="256" t="s">
        <v>15496</v>
      </c>
      <c r="C3404" s="256" t="s">
        <v>15497</v>
      </c>
      <c r="D3404" s="256" t="s">
        <v>93</v>
      </c>
      <c r="E3404" s="433">
        <v>1001</v>
      </c>
      <c r="F3404" s="256" t="s">
        <v>15498</v>
      </c>
      <c r="G3404" s="256" t="s">
        <v>2824</v>
      </c>
      <c r="H3404" s="256" t="s">
        <v>2812</v>
      </c>
      <c r="I3404" s="256" t="s">
        <v>6609</v>
      </c>
    </row>
    <row r="3405" spans="1:9">
      <c r="A3405" s="256" t="s">
        <v>15500</v>
      </c>
      <c r="B3405" s="256" t="s">
        <v>15501</v>
      </c>
      <c r="C3405" s="256" t="s">
        <v>15502</v>
      </c>
      <c r="D3405" s="256" t="s">
        <v>5055</v>
      </c>
      <c r="E3405" s="433">
        <v>93101</v>
      </c>
      <c r="F3405" s="256" t="s">
        <v>8381</v>
      </c>
      <c r="G3405" s="256" t="s">
        <v>2724</v>
      </c>
      <c r="H3405" s="256" t="s">
        <v>2812</v>
      </c>
      <c r="I3405" s="256" t="s">
        <v>10219</v>
      </c>
    </row>
    <row r="3406" spans="1:9">
      <c r="A3406" s="256" t="s">
        <v>15503</v>
      </c>
      <c r="B3406" s="256" t="s">
        <v>15501</v>
      </c>
      <c r="C3406" s="256" t="s">
        <v>15502</v>
      </c>
      <c r="D3406" s="256" t="s">
        <v>5055</v>
      </c>
      <c r="E3406" s="433">
        <v>93101</v>
      </c>
      <c r="F3406" s="256" t="s">
        <v>8381</v>
      </c>
      <c r="G3406" s="256" t="s">
        <v>2724</v>
      </c>
      <c r="H3406" s="256" t="s">
        <v>2835</v>
      </c>
      <c r="I3406" s="256" t="s">
        <v>11261</v>
      </c>
    </row>
    <row r="3407" spans="1:9">
      <c r="A3407" s="256" t="s">
        <v>15504</v>
      </c>
      <c r="B3407" s="256" t="s">
        <v>15505</v>
      </c>
      <c r="C3407" s="256" t="s">
        <v>15506</v>
      </c>
      <c r="D3407" s="256" t="s">
        <v>977</v>
      </c>
      <c r="E3407" s="433">
        <v>90031</v>
      </c>
      <c r="F3407" s="256" t="s">
        <v>15507</v>
      </c>
      <c r="G3407" s="256" t="s">
        <v>2724</v>
      </c>
      <c r="H3407" s="256" t="s">
        <v>2835</v>
      </c>
      <c r="I3407" s="256" t="s">
        <v>5516</v>
      </c>
    </row>
    <row r="3408" spans="1:9">
      <c r="A3408" s="256" t="s">
        <v>15508</v>
      </c>
      <c r="B3408" s="256" t="s">
        <v>15509</v>
      </c>
      <c r="C3408" s="256" t="s">
        <v>15510</v>
      </c>
      <c r="D3408" s="256" t="s">
        <v>1081</v>
      </c>
      <c r="E3408" s="433">
        <v>90201</v>
      </c>
      <c r="F3408" s="256" t="s">
        <v>15511</v>
      </c>
      <c r="G3408" s="256" t="s">
        <v>2936</v>
      </c>
      <c r="H3408" s="256" t="s">
        <v>2937</v>
      </c>
      <c r="I3408" s="256" t="s">
        <v>15512</v>
      </c>
    </row>
    <row r="3409" spans="1:9">
      <c r="A3409" s="256" t="s">
        <v>15513</v>
      </c>
      <c r="B3409" s="256" t="s">
        <v>15514</v>
      </c>
      <c r="C3409" s="256" t="s">
        <v>15515</v>
      </c>
      <c r="D3409" s="256" t="s">
        <v>3034</v>
      </c>
      <c r="E3409" s="433">
        <v>92027</v>
      </c>
      <c r="F3409" s="256" t="s">
        <v>15516</v>
      </c>
      <c r="G3409" s="256" t="s">
        <v>2780</v>
      </c>
      <c r="H3409" s="256" t="s">
        <v>2847</v>
      </c>
      <c r="I3409" s="256" t="s">
        <v>15517</v>
      </c>
    </row>
    <row r="3410" spans="1:9">
      <c r="A3410" s="256" t="s">
        <v>15518</v>
      </c>
      <c r="B3410" s="256" t="s">
        <v>15514</v>
      </c>
      <c r="C3410" s="256" t="s">
        <v>15515</v>
      </c>
      <c r="D3410" s="256" t="s">
        <v>3034</v>
      </c>
      <c r="E3410" s="433">
        <v>92027</v>
      </c>
      <c r="F3410" s="256" t="s">
        <v>15516</v>
      </c>
      <c r="G3410" s="256" t="s">
        <v>2824</v>
      </c>
      <c r="H3410" s="256" t="s">
        <v>2725</v>
      </c>
      <c r="I3410" s="256" t="s">
        <v>3323</v>
      </c>
    </row>
    <row r="3411" spans="1:9">
      <c r="A3411" s="256" t="s">
        <v>15519</v>
      </c>
      <c r="B3411" s="256" t="s">
        <v>15514</v>
      </c>
      <c r="C3411" s="256" t="s">
        <v>15515</v>
      </c>
      <c r="D3411" s="256" t="s">
        <v>3034</v>
      </c>
      <c r="E3411" s="433">
        <v>92027</v>
      </c>
      <c r="F3411" s="256" t="s">
        <v>15516</v>
      </c>
      <c r="G3411" s="256" t="s">
        <v>2724</v>
      </c>
      <c r="H3411" s="256" t="s">
        <v>2762</v>
      </c>
      <c r="I3411" s="256" t="s">
        <v>15520</v>
      </c>
    </row>
    <row r="3412" spans="1:9">
      <c r="A3412" s="256" t="s">
        <v>15519</v>
      </c>
      <c r="B3412" s="256" t="s">
        <v>15514</v>
      </c>
      <c r="C3412" s="256" t="s">
        <v>15515</v>
      </c>
      <c r="D3412" s="256" t="s">
        <v>3034</v>
      </c>
      <c r="E3412" s="433">
        <v>92027</v>
      </c>
      <c r="F3412" s="256" t="s">
        <v>15516</v>
      </c>
      <c r="G3412" s="256" t="s">
        <v>2824</v>
      </c>
      <c r="H3412" s="256" t="s">
        <v>2762</v>
      </c>
      <c r="I3412" s="256" t="s">
        <v>15520</v>
      </c>
    </row>
    <row r="3413" spans="1:9">
      <c r="A3413" s="256" t="s">
        <v>15521</v>
      </c>
      <c r="C3413" s="256" t="s">
        <v>15522</v>
      </c>
      <c r="D3413" s="256" t="s">
        <v>12723</v>
      </c>
      <c r="E3413" s="433">
        <v>6331</v>
      </c>
      <c r="F3413" s="256" t="s">
        <v>12724</v>
      </c>
      <c r="G3413" s="256" t="s">
        <v>2732</v>
      </c>
      <c r="H3413" s="256" t="s">
        <v>2733</v>
      </c>
      <c r="I3413" s="256" t="s">
        <v>15523</v>
      </c>
    </row>
    <row r="3414" spans="1:9">
      <c r="A3414" s="256" t="s">
        <v>15524</v>
      </c>
      <c r="C3414" s="256" t="s">
        <v>15522</v>
      </c>
      <c r="D3414" s="256" t="s">
        <v>12723</v>
      </c>
      <c r="E3414" s="433">
        <v>6331</v>
      </c>
      <c r="F3414" s="256" t="s">
        <v>12724</v>
      </c>
      <c r="G3414" s="256" t="s">
        <v>2780</v>
      </c>
      <c r="H3414" s="256" t="s">
        <v>2847</v>
      </c>
      <c r="I3414" s="256" t="s">
        <v>15523</v>
      </c>
    </row>
    <row r="3415" spans="1:9">
      <c r="A3415" s="256" t="s">
        <v>15525</v>
      </c>
      <c r="B3415" s="256" t="s">
        <v>15526</v>
      </c>
      <c r="C3415" s="256" t="s">
        <v>15527</v>
      </c>
      <c r="D3415" s="256" t="s">
        <v>2982</v>
      </c>
      <c r="E3415" s="433">
        <v>81108</v>
      </c>
      <c r="F3415" s="256" t="s">
        <v>3483</v>
      </c>
      <c r="G3415" s="256" t="s">
        <v>2732</v>
      </c>
      <c r="H3415" s="256" t="s">
        <v>2733</v>
      </c>
      <c r="I3415" s="256" t="s">
        <v>9890</v>
      </c>
    </row>
    <row r="3416" spans="1:9">
      <c r="A3416" s="256" t="s">
        <v>15528</v>
      </c>
      <c r="B3416" s="256" t="s">
        <v>15529</v>
      </c>
      <c r="C3416" s="256" t="s">
        <v>15530</v>
      </c>
      <c r="D3416" s="256" t="s">
        <v>2982</v>
      </c>
      <c r="E3416" s="433">
        <v>81108</v>
      </c>
      <c r="F3416" s="256" t="s">
        <v>3483</v>
      </c>
      <c r="G3416" s="256" t="s">
        <v>2732</v>
      </c>
      <c r="H3416" s="256" t="s">
        <v>2733</v>
      </c>
      <c r="I3416" s="256" t="s">
        <v>5361</v>
      </c>
    </row>
    <row r="3417" spans="1:9">
      <c r="A3417" s="256" t="s">
        <v>15531</v>
      </c>
      <c r="B3417" s="256" t="s">
        <v>15532</v>
      </c>
      <c r="C3417" s="256" t="s">
        <v>15533</v>
      </c>
      <c r="D3417" s="256" t="s">
        <v>4367</v>
      </c>
      <c r="E3417" s="433">
        <v>4925</v>
      </c>
      <c r="F3417" s="256" t="s">
        <v>15534</v>
      </c>
      <c r="G3417" s="256" t="s">
        <v>2732</v>
      </c>
      <c r="H3417" s="256" t="s">
        <v>2733</v>
      </c>
      <c r="I3417" s="256" t="s">
        <v>9890</v>
      </c>
    </row>
    <row r="3418" spans="1:9">
      <c r="A3418" s="256" t="s">
        <v>15535</v>
      </c>
      <c r="B3418" s="256" t="s">
        <v>15536</v>
      </c>
      <c r="C3418" s="256" t="s">
        <v>15537</v>
      </c>
      <c r="D3418" s="256" t="s">
        <v>91</v>
      </c>
      <c r="E3418" s="433">
        <v>81105</v>
      </c>
      <c r="F3418" s="256" t="s">
        <v>15538</v>
      </c>
      <c r="G3418" s="256" t="s">
        <v>2936</v>
      </c>
      <c r="H3418" s="256" t="s">
        <v>2937</v>
      </c>
      <c r="I3418" s="256" t="s">
        <v>5526</v>
      </c>
    </row>
    <row r="3419" spans="1:9">
      <c r="A3419" s="256" t="s">
        <v>15539</v>
      </c>
      <c r="B3419" s="256" t="s">
        <v>15540</v>
      </c>
      <c r="C3419" s="256" t="s">
        <v>15541</v>
      </c>
      <c r="D3419" s="256" t="s">
        <v>2982</v>
      </c>
      <c r="E3419" s="433">
        <v>81101</v>
      </c>
      <c r="F3419" s="256" t="s">
        <v>15542</v>
      </c>
      <c r="G3419" s="256" t="s">
        <v>2936</v>
      </c>
      <c r="H3419" s="256" t="s">
        <v>2937</v>
      </c>
      <c r="I3419" s="256" t="s">
        <v>15543</v>
      </c>
    </row>
    <row r="3420" spans="1:9">
      <c r="A3420" s="256" t="s">
        <v>15544</v>
      </c>
      <c r="B3420" s="256" t="s">
        <v>15545</v>
      </c>
      <c r="C3420" s="256" t="s">
        <v>15546</v>
      </c>
      <c r="D3420" s="256" t="s">
        <v>2982</v>
      </c>
      <c r="E3420" s="433">
        <v>81109</v>
      </c>
      <c r="F3420" s="256" t="s">
        <v>15547</v>
      </c>
      <c r="G3420" s="256" t="s">
        <v>2732</v>
      </c>
      <c r="H3420" s="256" t="s">
        <v>2733</v>
      </c>
      <c r="I3420" s="256" t="s">
        <v>15548</v>
      </c>
    </row>
    <row r="3421" spans="1:9">
      <c r="A3421" s="256" t="s">
        <v>15549</v>
      </c>
      <c r="B3421" s="256" t="s">
        <v>15550</v>
      </c>
      <c r="C3421" s="256" t="s">
        <v>15551</v>
      </c>
      <c r="D3421" s="256" t="s">
        <v>15552</v>
      </c>
      <c r="E3421" s="433">
        <v>3301</v>
      </c>
      <c r="F3421" s="256" t="s">
        <v>1148</v>
      </c>
      <c r="G3421" s="256" t="s">
        <v>2780</v>
      </c>
      <c r="H3421" s="256" t="s">
        <v>2781</v>
      </c>
      <c r="I3421" s="256" t="s">
        <v>8214</v>
      </c>
    </row>
    <row r="3422" spans="1:9">
      <c r="A3422" s="256" t="s">
        <v>15553</v>
      </c>
      <c r="B3422" s="256" t="s">
        <v>15554</v>
      </c>
      <c r="C3422" s="256" t="s">
        <v>15555</v>
      </c>
      <c r="D3422" s="256" t="s">
        <v>10171</v>
      </c>
      <c r="E3422" s="433">
        <v>9101</v>
      </c>
      <c r="F3422" s="256" t="s">
        <v>15556</v>
      </c>
      <c r="G3422" s="256" t="s">
        <v>2780</v>
      </c>
      <c r="H3422" s="256" t="s">
        <v>2781</v>
      </c>
      <c r="I3422" s="256" t="s">
        <v>8347</v>
      </c>
    </row>
    <row r="3423" spans="1:9">
      <c r="A3423" s="256" t="s">
        <v>15557</v>
      </c>
      <c r="B3423" s="256" t="s">
        <v>15554</v>
      </c>
      <c r="C3423" s="256" t="s">
        <v>15555</v>
      </c>
      <c r="D3423" s="256" t="s">
        <v>10171</v>
      </c>
      <c r="E3423" s="433">
        <v>9101</v>
      </c>
      <c r="F3423" s="256" t="s">
        <v>15556</v>
      </c>
      <c r="G3423" s="256" t="s">
        <v>2732</v>
      </c>
      <c r="H3423" s="256" t="s">
        <v>2733</v>
      </c>
      <c r="I3423" s="256" t="s">
        <v>15558</v>
      </c>
    </row>
    <row r="3424" spans="1:9">
      <c r="A3424" s="256" t="s">
        <v>15559</v>
      </c>
      <c r="B3424" s="256" t="s">
        <v>15554</v>
      </c>
      <c r="C3424" s="256" t="s">
        <v>15555</v>
      </c>
      <c r="D3424" s="256" t="s">
        <v>10171</v>
      </c>
      <c r="E3424" s="433">
        <v>9101</v>
      </c>
      <c r="F3424" s="256" t="s">
        <v>15556</v>
      </c>
      <c r="G3424" s="256" t="s">
        <v>2780</v>
      </c>
      <c r="H3424" s="256" t="s">
        <v>2847</v>
      </c>
      <c r="I3424" s="256" t="s">
        <v>3720</v>
      </c>
    </row>
    <row r="3425" spans="1:9">
      <c r="A3425" s="256" t="s">
        <v>15560</v>
      </c>
      <c r="B3425" s="256" t="s">
        <v>15561</v>
      </c>
      <c r="C3425" s="256" t="s">
        <v>15562</v>
      </c>
      <c r="D3425" s="256" t="s">
        <v>5869</v>
      </c>
      <c r="E3425" s="433">
        <v>2401</v>
      </c>
      <c r="F3425" s="256" t="s">
        <v>15563</v>
      </c>
      <c r="G3425" s="256" t="s">
        <v>2824</v>
      </c>
      <c r="H3425" s="256" t="s">
        <v>2725</v>
      </c>
      <c r="I3425" s="256" t="s">
        <v>6276</v>
      </c>
    </row>
    <row r="3426" spans="1:9">
      <c r="A3426" s="256" t="s">
        <v>15564</v>
      </c>
      <c r="B3426" s="256" t="s">
        <v>15561</v>
      </c>
      <c r="C3426" s="256" t="s">
        <v>15562</v>
      </c>
      <c r="D3426" s="256" t="s">
        <v>5869</v>
      </c>
      <c r="E3426" s="433">
        <v>2401</v>
      </c>
      <c r="F3426" s="256" t="s">
        <v>15563</v>
      </c>
      <c r="G3426" s="256" t="s">
        <v>2824</v>
      </c>
      <c r="H3426" s="256" t="s">
        <v>2762</v>
      </c>
      <c r="I3426" s="256" t="s">
        <v>10627</v>
      </c>
    </row>
    <row r="3427" spans="1:9">
      <c r="A3427" s="256" t="s">
        <v>15565</v>
      </c>
      <c r="B3427" s="256" t="s">
        <v>15566</v>
      </c>
      <c r="C3427" s="256" t="s">
        <v>15567</v>
      </c>
      <c r="D3427" s="256" t="s">
        <v>3308</v>
      </c>
      <c r="E3427" s="433">
        <v>90901</v>
      </c>
      <c r="F3427" s="256" t="s">
        <v>15563</v>
      </c>
      <c r="G3427" s="256" t="s">
        <v>2824</v>
      </c>
      <c r="H3427" s="256" t="s">
        <v>2725</v>
      </c>
      <c r="I3427" s="256" t="s">
        <v>6155</v>
      </c>
    </row>
    <row r="3428" spans="1:9">
      <c r="A3428" s="256" t="s">
        <v>15568</v>
      </c>
      <c r="B3428" s="256" t="s">
        <v>15566</v>
      </c>
      <c r="C3428" s="256" t="s">
        <v>15567</v>
      </c>
      <c r="D3428" s="256" t="s">
        <v>3308</v>
      </c>
      <c r="E3428" s="433">
        <v>90901</v>
      </c>
      <c r="F3428" s="256" t="s">
        <v>15563</v>
      </c>
      <c r="G3428" s="256" t="s">
        <v>2824</v>
      </c>
      <c r="H3428" s="256" t="s">
        <v>2762</v>
      </c>
      <c r="I3428" s="256" t="s">
        <v>15569</v>
      </c>
    </row>
    <row r="3429" spans="1:9">
      <c r="A3429" s="256" t="s">
        <v>15570</v>
      </c>
      <c r="B3429" s="256" t="s">
        <v>15566</v>
      </c>
      <c r="C3429" s="256" t="s">
        <v>15567</v>
      </c>
      <c r="D3429" s="256" t="s">
        <v>3308</v>
      </c>
      <c r="E3429" s="433">
        <v>90901</v>
      </c>
      <c r="F3429" s="256" t="s">
        <v>15563</v>
      </c>
      <c r="G3429" s="256" t="s">
        <v>2824</v>
      </c>
      <c r="H3429" s="256" t="s">
        <v>2994</v>
      </c>
      <c r="I3429" s="256" t="s">
        <v>6155</v>
      </c>
    </row>
    <row r="3430" spans="1:9">
      <c r="A3430" s="256" t="s">
        <v>15571</v>
      </c>
      <c r="B3430" s="256" t="s">
        <v>15572</v>
      </c>
      <c r="C3430" s="256" t="s">
        <v>15573</v>
      </c>
      <c r="D3430" s="256" t="s">
        <v>91</v>
      </c>
      <c r="E3430" s="433">
        <v>85101</v>
      </c>
      <c r="F3430" s="256" t="s">
        <v>15574</v>
      </c>
      <c r="G3430" s="256" t="s">
        <v>2732</v>
      </c>
      <c r="H3430" s="256" t="s">
        <v>2733</v>
      </c>
      <c r="I3430" s="256" t="s">
        <v>4707</v>
      </c>
    </row>
    <row r="3431" spans="1:9">
      <c r="A3431" s="256" t="s">
        <v>15575</v>
      </c>
      <c r="B3431" s="256" t="s">
        <v>15576</v>
      </c>
      <c r="C3431" s="256" t="s">
        <v>15577</v>
      </c>
      <c r="D3431" s="256" t="s">
        <v>15578</v>
      </c>
      <c r="E3431" s="433">
        <v>8201</v>
      </c>
      <c r="F3431" s="256" t="s">
        <v>15579</v>
      </c>
      <c r="G3431" s="256" t="s">
        <v>2724</v>
      </c>
      <c r="H3431" s="256" t="s">
        <v>2835</v>
      </c>
      <c r="I3431" s="256" t="s">
        <v>15580</v>
      </c>
    </row>
    <row r="3432" spans="1:9">
      <c r="A3432" s="256" t="s">
        <v>15581</v>
      </c>
      <c r="B3432" s="256" t="s">
        <v>15582</v>
      </c>
      <c r="C3432" s="256" t="s">
        <v>15583</v>
      </c>
      <c r="D3432" s="256" t="s">
        <v>91</v>
      </c>
      <c r="E3432" s="433">
        <v>84110</v>
      </c>
      <c r="F3432" s="256" t="s">
        <v>15584</v>
      </c>
      <c r="G3432" s="256" t="s">
        <v>2761</v>
      </c>
      <c r="H3432" s="256" t="s">
        <v>2725</v>
      </c>
      <c r="I3432" s="256" t="s">
        <v>3862</v>
      </c>
    </row>
    <row r="3433" spans="1:9">
      <c r="A3433" s="256" t="s">
        <v>15585</v>
      </c>
      <c r="B3433" s="256" t="s">
        <v>15582</v>
      </c>
      <c r="C3433" s="256" t="s">
        <v>15583</v>
      </c>
      <c r="D3433" s="256" t="s">
        <v>91</v>
      </c>
      <c r="E3433" s="433">
        <v>84110</v>
      </c>
      <c r="F3433" s="256" t="s">
        <v>15584</v>
      </c>
      <c r="G3433" s="256" t="s">
        <v>2761</v>
      </c>
      <c r="H3433" s="256" t="s">
        <v>2762</v>
      </c>
      <c r="I3433" s="256" t="s">
        <v>15586</v>
      </c>
    </row>
    <row r="3434" spans="1:9">
      <c r="A3434" s="256" t="s">
        <v>15587</v>
      </c>
      <c r="B3434" s="256" t="s">
        <v>15588</v>
      </c>
      <c r="C3434" s="256" t="s">
        <v>15589</v>
      </c>
      <c r="D3434" s="256" t="s">
        <v>177</v>
      </c>
      <c r="E3434" s="433">
        <v>5801</v>
      </c>
      <c r="F3434" s="256" t="s">
        <v>15590</v>
      </c>
      <c r="G3434" s="256" t="s">
        <v>2780</v>
      </c>
      <c r="H3434" s="256" t="s">
        <v>2781</v>
      </c>
      <c r="I3434" s="256" t="s">
        <v>15591</v>
      </c>
    </row>
    <row r="3435" spans="1:9">
      <c r="A3435" s="256" t="s">
        <v>15592</v>
      </c>
      <c r="B3435" s="256" t="s">
        <v>15588</v>
      </c>
      <c r="C3435" s="256" t="s">
        <v>15589</v>
      </c>
      <c r="D3435" s="256" t="s">
        <v>177</v>
      </c>
      <c r="E3435" s="433">
        <v>5801</v>
      </c>
      <c r="F3435" s="256" t="s">
        <v>15590</v>
      </c>
      <c r="G3435" s="256" t="s">
        <v>2732</v>
      </c>
      <c r="H3435" s="256" t="s">
        <v>3196</v>
      </c>
      <c r="I3435" s="256" t="s">
        <v>15593</v>
      </c>
    </row>
    <row r="3436" spans="1:9">
      <c r="A3436" s="256" t="s">
        <v>15594</v>
      </c>
      <c r="B3436" s="256" t="s">
        <v>15595</v>
      </c>
      <c r="C3436" s="256" t="s">
        <v>15596</v>
      </c>
      <c r="D3436" s="256" t="s">
        <v>1298</v>
      </c>
      <c r="E3436" s="433">
        <v>90301</v>
      </c>
      <c r="F3436" s="256" t="s">
        <v>15597</v>
      </c>
      <c r="G3436" s="256" t="s">
        <v>2724</v>
      </c>
      <c r="H3436" s="256" t="s">
        <v>2994</v>
      </c>
      <c r="I3436" s="256" t="s">
        <v>15598</v>
      </c>
    </row>
    <row r="3437" spans="1:9">
      <c r="A3437" s="256" t="s">
        <v>15594</v>
      </c>
      <c r="B3437" s="256" t="s">
        <v>15595</v>
      </c>
      <c r="C3437" s="256" t="s">
        <v>15596</v>
      </c>
      <c r="D3437" s="256" t="s">
        <v>1298</v>
      </c>
      <c r="E3437" s="433">
        <v>90301</v>
      </c>
      <c r="F3437" s="256" t="s">
        <v>15597</v>
      </c>
      <c r="G3437" s="256" t="s">
        <v>2824</v>
      </c>
      <c r="H3437" s="256" t="s">
        <v>2994</v>
      </c>
      <c r="I3437" s="256" t="s">
        <v>6332</v>
      </c>
    </row>
    <row r="3438" spans="1:9">
      <c r="A3438" s="256" t="s">
        <v>15599</v>
      </c>
      <c r="B3438" s="256" t="s">
        <v>15595</v>
      </c>
      <c r="C3438" s="256" t="s">
        <v>15596</v>
      </c>
      <c r="D3438" s="256" t="s">
        <v>1298</v>
      </c>
      <c r="E3438" s="433">
        <v>90301</v>
      </c>
      <c r="F3438" s="256" t="s">
        <v>15597</v>
      </c>
      <c r="G3438" s="256" t="s">
        <v>2824</v>
      </c>
      <c r="H3438" s="256" t="s">
        <v>2725</v>
      </c>
      <c r="I3438" s="256" t="s">
        <v>6332</v>
      </c>
    </row>
    <row r="3439" spans="1:9">
      <c r="A3439" s="256" t="s">
        <v>15599</v>
      </c>
      <c r="B3439" s="256" t="s">
        <v>15595</v>
      </c>
      <c r="C3439" s="256" t="s">
        <v>15596</v>
      </c>
      <c r="D3439" s="256" t="s">
        <v>1298</v>
      </c>
      <c r="E3439" s="433">
        <v>90301</v>
      </c>
      <c r="F3439" s="256" t="s">
        <v>15597</v>
      </c>
      <c r="G3439" s="256" t="s">
        <v>2724</v>
      </c>
      <c r="H3439" s="256" t="s">
        <v>2725</v>
      </c>
      <c r="I3439" s="256" t="s">
        <v>15598</v>
      </c>
    </row>
    <row r="3440" spans="1:9">
      <c r="A3440" s="256" t="s">
        <v>15600</v>
      </c>
      <c r="B3440" s="256" t="s">
        <v>15601</v>
      </c>
      <c r="C3440" s="256" t="s">
        <v>15602</v>
      </c>
      <c r="D3440" s="256" t="s">
        <v>91</v>
      </c>
      <c r="E3440" s="433">
        <v>84105</v>
      </c>
      <c r="F3440" s="256" t="s">
        <v>15603</v>
      </c>
      <c r="G3440" s="256" t="s">
        <v>2732</v>
      </c>
      <c r="H3440" s="256" t="s">
        <v>2733</v>
      </c>
      <c r="I3440" s="256" t="s">
        <v>4911</v>
      </c>
    </row>
    <row r="3441" spans="1:9">
      <c r="A3441" s="256" t="s">
        <v>15604</v>
      </c>
      <c r="B3441" s="256" t="s">
        <v>15605</v>
      </c>
      <c r="C3441" s="256" t="s">
        <v>15606</v>
      </c>
      <c r="D3441" s="256" t="s">
        <v>91</v>
      </c>
      <c r="E3441" s="433">
        <v>81104</v>
      </c>
      <c r="F3441" s="256" t="s">
        <v>15607</v>
      </c>
      <c r="G3441" s="256" t="s">
        <v>2761</v>
      </c>
      <c r="H3441" s="256" t="s">
        <v>2762</v>
      </c>
      <c r="I3441" s="256" t="s">
        <v>4607</v>
      </c>
    </row>
    <row r="3442" spans="1:9">
      <c r="A3442" s="256" t="s">
        <v>15608</v>
      </c>
      <c r="B3442" s="256" t="s">
        <v>15609</v>
      </c>
      <c r="C3442" s="256" t="s">
        <v>15610</v>
      </c>
      <c r="D3442" s="256" t="s">
        <v>496</v>
      </c>
      <c r="E3442" s="433">
        <v>92901</v>
      </c>
      <c r="F3442" s="256" t="s">
        <v>4114</v>
      </c>
      <c r="G3442" s="256" t="s">
        <v>2732</v>
      </c>
      <c r="H3442" s="256" t="s">
        <v>2733</v>
      </c>
      <c r="I3442" s="256" t="s">
        <v>6905</v>
      </c>
    </row>
    <row r="3443" spans="1:9">
      <c r="A3443" s="256" t="s">
        <v>15611</v>
      </c>
      <c r="B3443" s="256" t="s">
        <v>15609</v>
      </c>
      <c r="C3443" s="256" t="s">
        <v>15610</v>
      </c>
      <c r="D3443" s="256" t="s">
        <v>496</v>
      </c>
      <c r="E3443" s="433">
        <v>92901</v>
      </c>
      <c r="F3443" s="256" t="s">
        <v>4114</v>
      </c>
      <c r="G3443" s="256" t="s">
        <v>2732</v>
      </c>
      <c r="H3443" s="256" t="s">
        <v>3196</v>
      </c>
      <c r="I3443" s="256" t="s">
        <v>5356</v>
      </c>
    </row>
    <row r="3444" spans="1:9">
      <c r="A3444" s="256" t="s">
        <v>15612</v>
      </c>
      <c r="B3444" s="256" t="s">
        <v>15613</v>
      </c>
      <c r="C3444" s="256" t="s">
        <v>15614</v>
      </c>
      <c r="D3444" s="256" t="s">
        <v>574</v>
      </c>
      <c r="E3444" s="433">
        <v>99001</v>
      </c>
      <c r="F3444" s="256" t="s">
        <v>15615</v>
      </c>
      <c r="G3444" s="256" t="s">
        <v>2824</v>
      </c>
      <c r="H3444" s="256" t="s">
        <v>2994</v>
      </c>
      <c r="I3444" s="256" t="s">
        <v>5137</v>
      </c>
    </row>
    <row r="3445" spans="1:9">
      <c r="A3445" s="256" t="s">
        <v>15616</v>
      </c>
      <c r="B3445" s="256" t="s">
        <v>15613</v>
      </c>
      <c r="C3445" s="256" t="s">
        <v>15614</v>
      </c>
      <c r="D3445" s="256" t="s">
        <v>574</v>
      </c>
      <c r="E3445" s="433">
        <v>99001</v>
      </c>
      <c r="F3445" s="256" t="s">
        <v>15615</v>
      </c>
      <c r="G3445" s="256" t="s">
        <v>2824</v>
      </c>
      <c r="H3445" s="256" t="s">
        <v>2725</v>
      </c>
      <c r="I3445" s="256" t="s">
        <v>5137</v>
      </c>
    </row>
    <row r="3446" spans="1:9">
      <c r="A3446" s="256" t="s">
        <v>15617</v>
      </c>
      <c r="B3446" s="256" t="s">
        <v>15618</v>
      </c>
      <c r="C3446" s="256" t="s">
        <v>15619</v>
      </c>
      <c r="D3446" s="256" t="s">
        <v>4072</v>
      </c>
      <c r="E3446" s="433">
        <v>99128</v>
      </c>
      <c r="F3446" s="256" t="s">
        <v>15620</v>
      </c>
      <c r="G3446" s="256" t="s">
        <v>2761</v>
      </c>
      <c r="H3446" s="256" t="s">
        <v>2762</v>
      </c>
      <c r="I3446" s="256" t="s">
        <v>15621</v>
      </c>
    </row>
    <row r="3447" spans="1:9">
      <c r="A3447" s="256" t="s">
        <v>15622</v>
      </c>
      <c r="C3447" s="256" t="s">
        <v>15623</v>
      </c>
      <c r="D3447" s="256" t="s">
        <v>2960</v>
      </c>
      <c r="E3447" s="433">
        <v>11000</v>
      </c>
      <c r="F3447" s="256" t="s">
        <v>15624</v>
      </c>
      <c r="G3447" s="256" t="s">
        <v>2732</v>
      </c>
      <c r="H3447" s="256" t="s">
        <v>2733</v>
      </c>
      <c r="I3447" s="256" t="s">
        <v>15625</v>
      </c>
    </row>
    <row r="3448" spans="1:9">
      <c r="A3448" s="256" t="s">
        <v>15626</v>
      </c>
      <c r="B3448" s="256" t="s">
        <v>15627</v>
      </c>
      <c r="C3448" s="256" t="s">
        <v>15628</v>
      </c>
      <c r="D3448" s="256" t="s">
        <v>3046</v>
      </c>
      <c r="E3448" s="433">
        <v>95301</v>
      </c>
      <c r="F3448" s="256" t="s">
        <v>15629</v>
      </c>
      <c r="G3448" s="256" t="s">
        <v>2824</v>
      </c>
      <c r="H3448" s="256" t="s">
        <v>2725</v>
      </c>
      <c r="I3448" s="256" t="s">
        <v>4965</v>
      </c>
    </row>
    <row r="3449" spans="1:9">
      <c r="A3449" s="256" t="s">
        <v>15630</v>
      </c>
      <c r="B3449" s="256" t="s">
        <v>15631</v>
      </c>
      <c r="C3449" s="256" t="s">
        <v>15632</v>
      </c>
      <c r="D3449" s="256" t="s">
        <v>1258</v>
      </c>
      <c r="E3449" s="433">
        <v>92700</v>
      </c>
      <c r="F3449" s="256" t="s">
        <v>15633</v>
      </c>
      <c r="G3449" s="256" t="s">
        <v>2732</v>
      </c>
      <c r="H3449" s="256" t="s">
        <v>2733</v>
      </c>
      <c r="I3449" s="256" t="s">
        <v>3018</v>
      </c>
    </row>
    <row r="3450" spans="1:9">
      <c r="A3450" s="256" t="s">
        <v>15634</v>
      </c>
      <c r="B3450" s="256" t="s">
        <v>15635</v>
      </c>
      <c r="C3450" s="256" t="s">
        <v>15636</v>
      </c>
      <c r="D3450" s="256" t="s">
        <v>15637</v>
      </c>
      <c r="E3450" s="433">
        <v>95174</v>
      </c>
      <c r="F3450" s="256" t="s">
        <v>15638</v>
      </c>
      <c r="G3450" s="256" t="s">
        <v>2761</v>
      </c>
      <c r="H3450" s="256" t="s">
        <v>2762</v>
      </c>
      <c r="I3450" s="256" t="s">
        <v>15639</v>
      </c>
    </row>
    <row r="3451" spans="1:9">
      <c r="A3451" s="256" t="s">
        <v>15640</v>
      </c>
      <c r="B3451" s="256" t="s">
        <v>15641</v>
      </c>
      <c r="C3451" s="256" t="s">
        <v>15642</v>
      </c>
      <c r="D3451" s="256" t="s">
        <v>2982</v>
      </c>
      <c r="E3451" s="433">
        <v>81109</v>
      </c>
      <c r="F3451" s="256" t="s">
        <v>14777</v>
      </c>
      <c r="G3451" s="256" t="s">
        <v>2761</v>
      </c>
      <c r="H3451" s="256" t="s">
        <v>2762</v>
      </c>
      <c r="I3451" s="256" t="s">
        <v>15643</v>
      </c>
    </row>
    <row r="3452" spans="1:9">
      <c r="A3452" s="256" t="s">
        <v>15644</v>
      </c>
      <c r="B3452" s="256" t="s">
        <v>15645</v>
      </c>
      <c r="C3452" s="256" t="s">
        <v>15646</v>
      </c>
      <c r="D3452" s="256" t="s">
        <v>99</v>
      </c>
      <c r="E3452" s="433">
        <v>94905</v>
      </c>
      <c r="F3452" s="256" t="s">
        <v>15647</v>
      </c>
      <c r="G3452" s="256" t="s">
        <v>2761</v>
      </c>
      <c r="H3452" s="256" t="s">
        <v>2762</v>
      </c>
      <c r="I3452" s="256" t="s">
        <v>15648</v>
      </c>
    </row>
    <row r="3453" spans="1:9">
      <c r="A3453" s="256" t="s">
        <v>15649</v>
      </c>
      <c r="B3453" s="256" t="s">
        <v>15650</v>
      </c>
      <c r="C3453" s="256" t="s">
        <v>15651</v>
      </c>
      <c r="D3453" s="256" t="s">
        <v>10266</v>
      </c>
      <c r="E3453" s="433">
        <v>99106</v>
      </c>
      <c r="F3453" s="256" t="s">
        <v>10267</v>
      </c>
      <c r="G3453" s="256" t="s">
        <v>2732</v>
      </c>
      <c r="H3453" s="256" t="s">
        <v>2733</v>
      </c>
      <c r="I3453" s="256" t="s">
        <v>10270</v>
      </c>
    </row>
    <row r="3454" spans="1:9">
      <c r="A3454" s="256" t="s">
        <v>15652</v>
      </c>
      <c r="B3454" s="256" t="s">
        <v>15650</v>
      </c>
      <c r="C3454" s="256" t="s">
        <v>15651</v>
      </c>
      <c r="D3454" s="256" t="s">
        <v>10266</v>
      </c>
      <c r="E3454" s="433">
        <v>99106</v>
      </c>
      <c r="F3454" s="256" t="s">
        <v>10267</v>
      </c>
      <c r="G3454" s="256" t="s">
        <v>2780</v>
      </c>
      <c r="H3454" s="256" t="s">
        <v>2847</v>
      </c>
      <c r="I3454" s="256" t="s">
        <v>15653</v>
      </c>
    </row>
    <row r="3455" spans="1:9">
      <c r="A3455" s="256" t="s">
        <v>15654</v>
      </c>
      <c r="B3455" s="256" t="s">
        <v>15650</v>
      </c>
      <c r="C3455" s="256" t="s">
        <v>15651</v>
      </c>
      <c r="D3455" s="256" t="s">
        <v>10266</v>
      </c>
      <c r="E3455" s="433">
        <v>99106</v>
      </c>
      <c r="F3455" s="256" t="s">
        <v>10267</v>
      </c>
      <c r="G3455" s="256" t="s">
        <v>2780</v>
      </c>
      <c r="H3455" s="256" t="s">
        <v>2781</v>
      </c>
      <c r="I3455" s="256" t="s">
        <v>4664</v>
      </c>
    </row>
    <row r="3456" spans="1:9">
      <c r="A3456" s="256" t="s">
        <v>15655</v>
      </c>
      <c r="C3456" s="256" t="s">
        <v>15656</v>
      </c>
      <c r="D3456" s="256" t="s">
        <v>98</v>
      </c>
      <c r="E3456" s="433">
        <v>8001</v>
      </c>
      <c r="F3456" s="256" t="s">
        <v>15657</v>
      </c>
      <c r="G3456" s="256" t="s">
        <v>2732</v>
      </c>
      <c r="H3456" s="256" t="s">
        <v>2733</v>
      </c>
      <c r="I3456" s="256" t="s">
        <v>8087</v>
      </c>
    </row>
    <row r="3457" spans="1:9">
      <c r="A3457" s="256" t="s">
        <v>15658</v>
      </c>
      <c r="B3457" s="256" t="s">
        <v>15659</v>
      </c>
      <c r="C3457" s="256" t="s">
        <v>15660</v>
      </c>
      <c r="D3457" s="256" t="s">
        <v>9599</v>
      </c>
      <c r="E3457" s="433">
        <v>95201</v>
      </c>
      <c r="F3457" s="256" t="s">
        <v>15661</v>
      </c>
      <c r="G3457" s="256" t="s">
        <v>2732</v>
      </c>
      <c r="H3457" s="256" t="s">
        <v>2733</v>
      </c>
      <c r="I3457" s="256" t="s">
        <v>15662</v>
      </c>
    </row>
    <row r="3458" spans="1:9">
      <c r="A3458" s="256" t="s">
        <v>15663</v>
      </c>
      <c r="B3458" s="256" t="s">
        <v>15664</v>
      </c>
      <c r="C3458" s="256" t="s">
        <v>15665</v>
      </c>
      <c r="D3458" s="256" t="s">
        <v>15666</v>
      </c>
      <c r="E3458" s="433">
        <v>98025</v>
      </c>
      <c r="F3458" s="256" t="s">
        <v>15667</v>
      </c>
      <c r="G3458" s="256" t="s">
        <v>2724</v>
      </c>
      <c r="H3458" s="256" t="s">
        <v>2812</v>
      </c>
      <c r="I3458" s="256" t="s">
        <v>15668</v>
      </c>
    </row>
    <row r="3459" spans="1:9">
      <c r="A3459" s="256" t="s">
        <v>15669</v>
      </c>
      <c r="B3459" s="256" t="s">
        <v>15670</v>
      </c>
      <c r="C3459" s="256" t="s">
        <v>15671</v>
      </c>
      <c r="D3459" s="256" t="s">
        <v>97</v>
      </c>
      <c r="E3459" s="433">
        <v>4001</v>
      </c>
      <c r="F3459" s="256" t="s">
        <v>15672</v>
      </c>
      <c r="G3459" s="256" t="s">
        <v>2780</v>
      </c>
      <c r="H3459" s="256" t="s">
        <v>2847</v>
      </c>
      <c r="I3459" s="256" t="s">
        <v>12095</v>
      </c>
    </row>
    <row r="3460" spans="1:9">
      <c r="A3460" s="256" t="s">
        <v>15673</v>
      </c>
      <c r="B3460" s="256" t="s">
        <v>15674</v>
      </c>
      <c r="C3460" s="256" t="s">
        <v>15675</v>
      </c>
      <c r="D3460" s="256" t="s">
        <v>15676</v>
      </c>
      <c r="E3460" s="433">
        <v>93557</v>
      </c>
      <c r="F3460" s="256" t="s">
        <v>15677</v>
      </c>
      <c r="G3460" s="256" t="s">
        <v>2724</v>
      </c>
      <c r="H3460" s="256" t="s">
        <v>2835</v>
      </c>
      <c r="I3460" s="256" t="s">
        <v>3366</v>
      </c>
    </row>
    <row r="3461" spans="1:9">
      <c r="A3461" s="256" t="s">
        <v>15678</v>
      </c>
      <c r="B3461" s="256" t="s">
        <v>15679</v>
      </c>
      <c r="C3461" s="256" t="s">
        <v>15680</v>
      </c>
      <c r="D3461" s="256" t="s">
        <v>3441</v>
      </c>
      <c r="E3461" s="433">
        <v>4001</v>
      </c>
      <c r="F3461" s="256" t="s">
        <v>15681</v>
      </c>
      <c r="G3461" s="256" t="s">
        <v>2936</v>
      </c>
      <c r="H3461" s="256" t="s">
        <v>2937</v>
      </c>
      <c r="I3461" s="256" t="s">
        <v>15682</v>
      </c>
    </row>
    <row r="3462" spans="1:9">
      <c r="A3462" s="256" t="s">
        <v>15683</v>
      </c>
      <c r="B3462" s="256" t="s">
        <v>15684</v>
      </c>
      <c r="C3462" s="256" t="s">
        <v>15685</v>
      </c>
      <c r="D3462" s="256" t="s">
        <v>96</v>
      </c>
      <c r="E3462" s="433">
        <v>91701</v>
      </c>
      <c r="F3462" s="256" t="s">
        <v>15686</v>
      </c>
      <c r="G3462" s="256" t="s">
        <v>2724</v>
      </c>
      <c r="H3462" s="256" t="s">
        <v>2762</v>
      </c>
      <c r="I3462" s="256" t="s">
        <v>15687</v>
      </c>
    </row>
    <row r="3463" spans="1:9">
      <c r="A3463" s="256" t="s">
        <v>15688</v>
      </c>
      <c r="C3463" s="256" t="s">
        <v>15689</v>
      </c>
      <c r="D3463" s="256" t="s">
        <v>15690</v>
      </c>
      <c r="E3463" s="433">
        <v>53312</v>
      </c>
      <c r="F3463" s="256" t="s">
        <v>15691</v>
      </c>
      <c r="G3463" s="256" t="s">
        <v>2732</v>
      </c>
      <c r="H3463" s="256" t="s">
        <v>2733</v>
      </c>
      <c r="I3463" s="256" t="s">
        <v>15692</v>
      </c>
    </row>
    <row r="3464" spans="1:9">
      <c r="A3464" s="256" t="s">
        <v>15693</v>
      </c>
      <c r="B3464" s="256" t="s">
        <v>15694</v>
      </c>
      <c r="C3464" s="256" t="s">
        <v>15695</v>
      </c>
      <c r="D3464" s="256" t="s">
        <v>93</v>
      </c>
      <c r="E3464" s="433">
        <v>1057</v>
      </c>
      <c r="F3464" s="256" t="s">
        <v>15696</v>
      </c>
      <c r="G3464" s="256" t="s">
        <v>2780</v>
      </c>
      <c r="H3464" s="256" t="s">
        <v>2781</v>
      </c>
      <c r="I3464" s="256" t="s">
        <v>3854</v>
      </c>
    </row>
    <row r="3465" spans="1:9">
      <c r="A3465" s="256" t="s">
        <v>15697</v>
      </c>
      <c r="B3465" s="256" t="s">
        <v>15694</v>
      </c>
      <c r="C3465" s="256" t="s">
        <v>15695</v>
      </c>
      <c r="D3465" s="256" t="s">
        <v>93</v>
      </c>
      <c r="E3465" s="433">
        <v>1057</v>
      </c>
      <c r="F3465" s="256" t="s">
        <v>15696</v>
      </c>
      <c r="G3465" s="256" t="s">
        <v>2780</v>
      </c>
      <c r="H3465" s="256" t="s">
        <v>2847</v>
      </c>
      <c r="I3465" s="256" t="s">
        <v>15698</v>
      </c>
    </row>
    <row r="3466" spans="1:9">
      <c r="A3466" s="256" t="s">
        <v>15699</v>
      </c>
      <c r="B3466" s="256" t="s">
        <v>15694</v>
      </c>
      <c r="C3466" s="256" t="s">
        <v>15695</v>
      </c>
      <c r="D3466" s="256" t="s">
        <v>93</v>
      </c>
      <c r="E3466" s="433">
        <v>1057</v>
      </c>
      <c r="F3466" s="256" t="s">
        <v>15696</v>
      </c>
      <c r="G3466" s="256" t="s">
        <v>2732</v>
      </c>
      <c r="H3466" s="256" t="s">
        <v>2733</v>
      </c>
      <c r="I3466" s="256" t="s">
        <v>13680</v>
      </c>
    </row>
    <row r="3467" spans="1:9">
      <c r="A3467" s="256" t="s">
        <v>15700</v>
      </c>
      <c r="B3467" s="256" t="s">
        <v>15701</v>
      </c>
      <c r="C3467" s="256" t="s">
        <v>15702</v>
      </c>
      <c r="D3467" s="256" t="s">
        <v>4124</v>
      </c>
      <c r="E3467" s="433">
        <v>5342</v>
      </c>
      <c r="F3467" s="256" t="s">
        <v>15703</v>
      </c>
      <c r="G3467" s="256" t="s">
        <v>2780</v>
      </c>
      <c r="H3467" s="256" t="s">
        <v>2781</v>
      </c>
      <c r="I3467" s="256" t="s">
        <v>12052</v>
      </c>
    </row>
    <row r="3468" spans="1:9">
      <c r="A3468" s="256" t="s">
        <v>15704</v>
      </c>
      <c r="B3468" s="256" t="s">
        <v>15701</v>
      </c>
      <c r="C3468" s="256" t="s">
        <v>15702</v>
      </c>
      <c r="D3468" s="256" t="s">
        <v>4124</v>
      </c>
      <c r="E3468" s="433">
        <v>5342</v>
      </c>
      <c r="F3468" s="256" t="s">
        <v>15703</v>
      </c>
      <c r="G3468" s="256" t="s">
        <v>2732</v>
      </c>
      <c r="H3468" s="256" t="s">
        <v>3196</v>
      </c>
      <c r="I3468" s="256" t="s">
        <v>12052</v>
      </c>
    </row>
    <row r="3469" spans="1:9">
      <c r="A3469" s="256" t="s">
        <v>15705</v>
      </c>
      <c r="B3469" s="256" t="s">
        <v>15706</v>
      </c>
      <c r="C3469" s="256" t="s">
        <v>15707</v>
      </c>
      <c r="D3469" s="256" t="s">
        <v>15708</v>
      </c>
      <c r="E3469" s="433">
        <v>95621</v>
      </c>
      <c r="F3469" s="256" t="s">
        <v>15709</v>
      </c>
      <c r="G3469" s="256" t="s">
        <v>2724</v>
      </c>
      <c r="H3469" s="256" t="s">
        <v>2812</v>
      </c>
      <c r="I3469" s="256" t="s">
        <v>14430</v>
      </c>
    </row>
    <row r="3470" spans="1:9">
      <c r="A3470" s="256" t="s">
        <v>15710</v>
      </c>
      <c r="B3470" s="256" t="s">
        <v>15706</v>
      </c>
      <c r="C3470" s="256" t="s">
        <v>15707</v>
      </c>
      <c r="D3470" s="256" t="s">
        <v>15708</v>
      </c>
      <c r="E3470" s="433">
        <v>95621</v>
      </c>
      <c r="F3470" s="256" t="s">
        <v>15709</v>
      </c>
      <c r="G3470" s="256" t="s">
        <v>2724</v>
      </c>
      <c r="H3470" s="256" t="s">
        <v>2835</v>
      </c>
      <c r="I3470" s="256" t="s">
        <v>15711</v>
      </c>
    </row>
    <row r="3471" spans="1:9">
      <c r="A3471" s="256" t="s">
        <v>15712</v>
      </c>
      <c r="B3471" s="256" t="s">
        <v>15713</v>
      </c>
      <c r="C3471" s="256" t="s">
        <v>15714</v>
      </c>
      <c r="D3471" s="256" t="s">
        <v>1081</v>
      </c>
      <c r="E3471" s="433">
        <v>90201</v>
      </c>
      <c r="F3471" s="256" t="s">
        <v>15715</v>
      </c>
      <c r="G3471" s="256" t="s">
        <v>2761</v>
      </c>
      <c r="H3471" s="256" t="s">
        <v>2725</v>
      </c>
      <c r="I3471" s="256" t="s">
        <v>15716</v>
      </c>
    </row>
    <row r="3472" spans="1:9">
      <c r="A3472" s="256" t="s">
        <v>15717</v>
      </c>
      <c r="B3472" s="256" t="s">
        <v>15718</v>
      </c>
      <c r="C3472" s="256" t="s">
        <v>15719</v>
      </c>
      <c r="D3472" s="256" t="s">
        <v>6458</v>
      </c>
      <c r="E3472" s="256" t="s">
        <v>15720</v>
      </c>
      <c r="F3472" s="256" t="s">
        <v>15721</v>
      </c>
      <c r="G3472" s="256" t="s">
        <v>2780</v>
      </c>
      <c r="H3472" s="256" t="s">
        <v>2847</v>
      </c>
      <c r="I3472" s="256" t="s">
        <v>15722</v>
      </c>
    </row>
    <row r="3473" spans="1:9">
      <c r="A3473" s="256" t="s">
        <v>15723</v>
      </c>
      <c r="B3473" s="256" t="s">
        <v>15724</v>
      </c>
      <c r="C3473" s="256" t="s">
        <v>15725</v>
      </c>
      <c r="D3473" s="256" t="s">
        <v>91</v>
      </c>
      <c r="E3473" s="433">
        <v>85101</v>
      </c>
      <c r="F3473" s="256" t="s">
        <v>15726</v>
      </c>
      <c r="G3473" s="256" t="s">
        <v>2824</v>
      </c>
      <c r="H3473" s="256" t="s">
        <v>2994</v>
      </c>
      <c r="I3473" s="256" t="s">
        <v>4607</v>
      </c>
    </row>
    <row r="3474" spans="1:9">
      <c r="A3474" s="256" t="s">
        <v>15727</v>
      </c>
      <c r="B3474" s="256" t="s">
        <v>15724</v>
      </c>
      <c r="C3474" s="256" t="s">
        <v>15725</v>
      </c>
      <c r="D3474" s="256" t="s">
        <v>91</v>
      </c>
      <c r="E3474" s="433">
        <v>85101</v>
      </c>
      <c r="F3474" s="256" t="s">
        <v>15726</v>
      </c>
      <c r="G3474" s="256" t="s">
        <v>2824</v>
      </c>
      <c r="H3474" s="256" t="s">
        <v>2725</v>
      </c>
      <c r="I3474" s="256" t="s">
        <v>4607</v>
      </c>
    </row>
    <row r="3475" spans="1:9">
      <c r="A3475" s="256" t="s">
        <v>15728</v>
      </c>
      <c r="B3475" s="256" t="s">
        <v>15724</v>
      </c>
      <c r="C3475" s="256" t="s">
        <v>15725</v>
      </c>
      <c r="D3475" s="256" t="s">
        <v>91</v>
      </c>
      <c r="E3475" s="433">
        <v>85101</v>
      </c>
      <c r="F3475" s="256" t="s">
        <v>15726</v>
      </c>
      <c r="G3475" s="256" t="s">
        <v>2824</v>
      </c>
      <c r="H3475" s="256" t="s">
        <v>2762</v>
      </c>
      <c r="I3475" s="256" t="s">
        <v>3417</v>
      </c>
    </row>
    <row r="3476" spans="1:9">
      <c r="A3476" s="256" t="s">
        <v>15729</v>
      </c>
      <c r="B3476" s="256" t="s">
        <v>15730</v>
      </c>
      <c r="C3476" s="256" t="s">
        <v>15731</v>
      </c>
      <c r="D3476" s="256" t="s">
        <v>91</v>
      </c>
      <c r="E3476" s="433">
        <v>81106</v>
      </c>
      <c r="F3476" s="256" t="s">
        <v>15732</v>
      </c>
      <c r="G3476" s="256" t="s">
        <v>3938</v>
      </c>
      <c r="H3476" s="256" t="s">
        <v>2762</v>
      </c>
      <c r="I3476" s="256" t="s">
        <v>8299</v>
      </c>
    </row>
    <row r="3477" spans="1:9">
      <c r="A3477" s="256" t="s">
        <v>15733</v>
      </c>
      <c r="B3477" s="256" t="s">
        <v>15734</v>
      </c>
      <c r="C3477" s="256" t="s">
        <v>15735</v>
      </c>
      <c r="D3477" s="256" t="s">
        <v>12142</v>
      </c>
      <c r="E3477" s="433">
        <v>3901</v>
      </c>
      <c r="F3477" s="256" t="s">
        <v>15736</v>
      </c>
      <c r="G3477" s="256" t="s">
        <v>2732</v>
      </c>
      <c r="H3477" s="256" t="s">
        <v>2733</v>
      </c>
      <c r="I3477" s="256" t="s">
        <v>6004</v>
      </c>
    </row>
    <row r="3478" spans="1:9">
      <c r="A3478" s="256" t="s">
        <v>15737</v>
      </c>
      <c r="C3478" s="256" t="s">
        <v>15738</v>
      </c>
      <c r="D3478" s="256" t="s">
        <v>7083</v>
      </c>
      <c r="E3478" s="433">
        <v>40004</v>
      </c>
      <c r="F3478" s="256" t="s">
        <v>15739</v>
      </c>
      <c r="G3478" s="256" t="s">
        <v>2936</v>
      </c>
      <c r="H3478" s="256" t="s">
        <v>2937</v>
      </c>
      <c r="I3478" s="256" t="s">
        <v>15740</v>
      </c>
    </row>
    <row r="3479" spans="1:9">
      <c r="A3479" s="256" t="s">
        <v>15741</v>
      </c>
      <c r="B3479" s="256" t="s">
        <v>15742</v>
      </c>
      <c r="C3479" s="256" t="s">
        <v>15743</v>
      </c>
      <c r="D3479" s="256" t="s">
        <v>3693</v>
      </c>
      <c r="E3479" s="433">
        <v>5201</v>
      </c>
      <c r="F3479" s="256" t="s">
        <v>15744</v>
      </c>
      <c r="G3479" s="256" t="s">
        <v>2936</v>
      </c>
      <c r="H3479" s="256" t="s">
        <v>2937</v>
      </c>
      <c r="I3479" s="256" t="s">
        <v>15745</v>
      </c>
    </row>
    <row r="3480" spans="1:9">
      <c r="A3480" s="256" t="s">
        <v>15746</v>
      </c>
      <c r="B3480" s="256" t="s">
        <v>15747</v>
      </c>
      <c r="C3480" s="256" t="s">
        <v>15748</v>
      </c>
      <c r="D3480" s="256" t="s">
        <v>101</v>
      </c>
      <c r="E3480" s="433">
        <v>97411</v>
      </c>
      <c r="F3480" s="256" t="s">
        <v>15749</v>
      </c>
      <c r="G3480" s="256" t="s">
        <v>2761</v>
      </c>
      <c r="H3480" s="256" t="s">
        <v>2762</v>
      </c>
      <c r="I3480" s="256" t="s">
        <v>15750</v>
      </c>
    </row>
    <row r="3481" spans="1:9">
      <c r="A3481" s="256" t="s">
        <v>15751</v>
      </c>
      <c r="B3481" s="256" t="s">
        <v>15752</v>
      </c>
      <c r="C3481" s="256" t="s">
        <v>15753</v>
      </c>
      <c r="D3481" s="256" t="s">
        <v>3430</v>
      </c>
      <c r="E3481" s="433">
        <v>7501</v>
      </c>
      <c r="F3481" s="256" t="s">
        <v>15754</v>
      </c>
      <c r="G3481" s="256" t="s">
        <v>2732</v>
      </c>
      <c r="H3481" s="256" t="s">
        <v>2733</v>
      </c>
      <c r="I3481" s="256" t="s">
        <v>15343</v>
      </c>
    </row>
    <row r="3482" spans="1:9">
      <c r="A3482" s="256" t="s">
        <v>15755</v>
      </c>
      <c r="B3482" s="256" t="s">
        <v>15756</v>
      </c>
      <c r="C3482" s="256" t="s">
        <v>15757</v>
      </c>
      <c r="D3482" s="256" t="s">
        <v>5199</v>
      </c>
      <c r="E3482" s="433">
        <v>83106</v>
      </c>
      <c r="F3482" s="256" t="s">
        <v>7276</v>
      </c>
      <c r="G3482" s="256" t="s">
        <v>2794</v>
      </c>
      <c r="H3482" s="256" t="s">
        <v>2762</v>
      </c>
      <c r="I3482" s="256" t="s">
        <v>15758</v>
      </c>
    </row>
    <row r="3483" spans="1:9">
      <c r="A3483" s="256" t="s">
        <v>15755</v>
      </c>
      <c r="B3483" s="256" t="s">
        <v>15756</v>
      </c>
      <c r="C3483" s="256" t="s">
        <v>15757</v>
      </c>
      <c r="D3483" s="256" t="s">
        <v>5199</v>
      </c>
      <c r="E3483" s="433">
        <v>83106</v>
      </c>
      <c r="F3483" s="256" t="s">
        <v>7276</v>
      </c>
      <c r="G3483" s="256" t="s">
        <v>2761</v>
      </c>
      <c r="H3483" s="256" t="s">
        <v>2762</v>
      </c>
      <c r="I3483" s="256" t="s">
        <v>15758</v>
      </c>
    </row>
    <row r="3484" spans="1:9">
      <c r="A3484" s="256" t="s">
        <v>15759</v>
      </c>
      <c r="B3484" s="256" t="s">
        <v>15760</v>
      </c>
      <c r="C3484" s="256" t="s">
        <v>15761</v>
      </c>
      <c r="D3484" s="256" t="s">
        <v>101</v>
      </c>
      <c r="E3484" s="433">
        <v>97401</v>
      </c>
      <c r="F3484" s="256" t="s">
        <v>15762</v>
      </c>
      <c r="G3484" s="256" t="s">
        <v>2732</v>
      </c>
      <c r="H3484" s="256" t="s">
        <v>2733</v>
      </c>
      <c r="I3484" s="256" t="s">
        <v>7250</v>
      </c>
    </row>
    <row r="3485" spans="1:9">
      <c r="A3485" s="256" t="s">
        <v>15763</v>
      </c>
      <c r="B3485" s="256" t="s">
        <v>15764</v>
      </c>
      <c r="C3485" s="256" t="s">
        <v>15765</v>
      </c>
      <c r="D3485" s="256" t="s">
        <v>6217</v>
      </c>
      <c r="E3485" s="433">
        <v>97201</v>
      </c>
      <c r="F3485" s="256" t="s">
        <v>15766</v>
      </c>
      <c r="G3485" s="256" t="s">
        <v>2936</v>
      </c>
      <c r="H3485" s="256" t="s">
        <v>2937</v>
      </c>
      <c r="I3485" s="256" t="s">
        <v>15767</v>
      </c>
    </row>
    <row r="3486" spans="1:9">
      <c r="A3486" s="256" t="s">
        <v>15768</v>
      </c>
      <c r="B3486" s="256" t="s">
        <v>15769</v>
      </c>
      <c r="C3486" s="256" t="s">
        <v>15770</v>
      </c>
      <c r="D3486" s="256" t="s">
        <v>1213</v>
      </c>
      <c r="E3486" s="433">
        <v>5311</v>
      </c>
      <c r="F3486" s="256" t="s">
        <v>15771</v>
      </c>
      <c r="G3486" s="256" t="s">
        <v>2732</v>
      </c>
      <c r="H3486" s="256" t="s">
        <v>2733</v>
      </c>
      <c r="I3486" s="256" t="s">
        <v>15772</v>
      </c>
    </row>
    <row r="3487" spans="1:9">
      <c r="A3487" s="256" t="s">
        <v>15773</v>
      </c>
      <c r="B3487" s="256" t="s">
        <v>15774</v>
      </c>
      <c r="C3487" s="256" t="s">
        <v>15775</v>
      </c>
      <c r="D3487" s="256" t="s">
        <v>15776</v>
      </c>
      <c r="E3487" s="433">
        <v>4443</v>
      </c>
      <c r="F3487" s="256" t="s">
        <v>15777</v>
      </c>
      <c r="G3487" s="256" t="s">
        <v>2724</v>
      </c>
      <c r="H3487" s="256" t="s">
        <v>2762</v>
      </c>
      <c r="I3487" s="256" t="s">
        <v>8649</v>
      </c>
    </row>
    <row r="3488" spans="1:9">
      <c r="A3488" s="256" t="s">
        <v>15778</v>
      </c>
      <c r="B3488" s="256" t="s">
        <v>15779</v>
      </c>
      <c r="C3488" s="256" t="s">
        <v>15780</v>
      </c>
      <c r="D3488" s="256" t="s">
        <v>4136</v>
      </c>
      <c r="E3488" s="433">
        <v>97701</v>
      </c>
      <c r="F3488" s="256" t="s">
        <v>15781</v>
      </c>
      <c r="G3488" s="256" t="s">
        <v>2732</v>
      </c>
      <c r="H3488" s="256" t="s">
        <v>2733</v>
      </c>
      <c r="I3488" s="256" t="s">
        <v>15782</v>
      </c>
    </row>
    <row r="3489" spans="1:9">
      <c r="A3489" s="256" t="s">
        <v>15783</v>
      </c>
      <c r="B3489" s="256" t="s">
        <v>15784</v>
      </c>
      <c r="C3489" s="256" t="s">
        <v>15785</v>
      </c>
      <c r="D3489" s="256" t="s">
        <v>3926</v>
      </c>
      <c r="E3489" s="433">
        <v>90021</v>
      </c>
      <c r="F3489" s="256" t="s">
        <v>15786</v>
      </c>
      <c r="G3489" s="256" t="s">
        <v>2761</v>
      </c>
      <c r="H3489" s="256" t="s">
        <v>2762</v>
      </c>
      <c r="I3489" s="256" t="s">
        <v>15787</v>
      </c>
    </row>
    <row r="3490" spans="1:9">
      <c r="A3490" s="256" t="s">
        <v>15788</v>
      </c>
      <c r="B3490" s="256" t="s">
        <v>15789</v>
      </c>
      <c r="C3490" s="256" t="s">
        <v>15790</v>
      </c>
      <c r="D3490" s="256" t="s">
        <v>5492</v>
      </c>
      <c r="E3490" s="433">
        <v>97901</v>
      </c>
      <c r="F3490" s="256" t="s">
        <v>15791</v>
      </c>
      <c r="G3490" s="256" t="s">
        <v>2936</v>
      </c>
      <c r="H3490" s="256" t="s">
        <v>2937</v>
      </c>
      <c r="I3490" s="256" t="s">
        <v>15792</v>
      </c>
    </row>
    <row r="3491" spans="1:9">
      <c r="A3491" s="256" t="s">
        <v>15793</v>
      </c>
      <c r="B3491" s="256" t="s">
        <v>15794</v>
      </c>
      <c r="C3491" s="256" t="s">
        <v>15795</v>
      </c>
      <c r="D3491" s="256" t="s">
        <v>91</v>
      </c>
      <c r="E3491" s="433">
        <v>83103</v>
      </c>
      <c r="F3491" s="256" t="s">
        <v>15796</v>
      </c>
      <c r="G3491" s="256" t="s">
        <v>2732</v>
      </c>
      <c r="H3491" s="256" t="s">
        <v>2733</v>
      </c>
      <c r="I3491" s="256" t="s">
        <v>5315</v>
      </c>
    </row>
    <row r="3492" spans="1:9">
      <c r="A3492" s="256" t="s">
        <v>15797</v>
      </c>
      <c r="B3492" s="256" t="s">
        <v>15798</v>
      </c>
      <c r="C3492" s="256" t="s">
        <v>15799</v>
      </c>
      <c r="D3492" s="256" t="s">
        <v>91</v>
      </c>
      <c r="E3492" s="433">
        <v>85101</v>
      </c>
      <c r="F3492" s="256" t="s">
        <v>15800</v>
      </c>
      <c r="G3492" s="256" t="s">
        <v>2732</v>
      </c>
      <c r="H3492" s="256" t="s">
        <v>2733</v>
      </c>
      <c r="I3492" s="256" t="s">
        <v>6823</v>
      </c>
    </row>
    <row r="3493" spans="1:9">
      <c r="A3493" s="256" t="s">
        <v>15801</v>
      </c>
      <c r="B3493" s="256" t="s">
        <v>15802</v>
      </c>
      <c r="C3493" s="256" t="s">
        <v>15803</v>
      </c>
      <c r="D3493" s="256" t="s">
        <v>91</v>
      </c>
      <c r="E3493" s="433">
        <v>82108</v>
      </c>
      <c r="F3493" s="256" t="s">
        <v>15804</v>
      </c>
      <c r="G3493" s="256" t="s">
        <v>2761</v>
      </c>
      <c r="H3493" s="256" t="s">
        <v>2725</v>
      </c>
      <c r="I3493" s="256" t="s">
        <v>2973</v>
      </c>
    </row>
    <row r="3494" spans="1:9">
      <c r="A3494" s="256" t="s">
        <v>15805</v>
      </c>
      <c r="B3494" s="256" t="s">
        <v>15806</v>
      </c>
      <c r="C3494" s="256" t="s">
        <v>15807</v>
      </c>
      <c r="D3494" s="256" t="s">
        <v>91</v>
      </c>
      <c r="E3494" s="433">
        <v>84102</v>
      </c>
      <c r="F3494" s="256" t="s">
        <v>5129</v>
      </c>
      <c r="G3494" s="256" t="s">
        <v>2724</v>
      </c>
      <c r="H3494" s="256" t="s">
        <v>2762</v>
      </c>
      <c r="I3494" s="256" t="s">
        <v>15255</v>
      </c>
    </row>
    <row r="3495" spans="1:9">
      <c r="A3495" s="256" t="s">
        <v>15805</v>
      </c>
      <c r="B3495" s="256" t="s">
        <v>15806</v>
      </c>
      <c r="C3495" s="256" t="s">
        <v>15807</v>
      </c>
      <c r="D3495" s="256" t="s">
        <v>91</v>
      </c>
      <c r="E3495" s="433">
        <v>84102</v>
      </c>
      <c r="F3495" s="256" t="s">
        <v>5129</v>
      </c>
      <c r="G3495" s="256" t="s">
        <v>2761</v>
      </c>
      <c r="H3495" s="256" t="s">
        <v>2762</v>
      </c>
      <c r="I3495" s="256" t="s">
        <v>15808</v>
      </c>
    </row>
    <row r="3496" spans="1:9">
      <c r="A3496" s="256" t="s">
        <v>15809</v>
      </c>
      <c r="B3496" s="256" t="s">
        <v>15810</v>
      </c>
      <c r="C3496" s="256" t="s">
        <v>15811</v>
      </c>
      <c r="D3496" s="256" t="s">
        <v>5199</v>
      </c>
      <c r="E3496" s="433">
        <v>83154</v>
      </c>
      <c r="F3496" s="256" t="s">
        <v>15812</v>
      </c>
      <c r="G3496" s="256" t="s">
        <v>2732</v>
      </c>
      <c r="H3496" s="256" t="s">
        <v>2733</v>
      </c>
      <c r="I3496" s="256" t="s">
        <v>7605</v>
      </c>
    </row>
    <row r="3497" spans="1:9">
      <c r="A3497" s="256" t="s">
        <v>15813</v>
      </c>
      <c r="B3497" s="256" t="s">
        <v>15810</v>
      </c>
      <c r="C3497" s="256" t="s">
        <v>15811</v>
      </c>
      <c r="D3497" s="256" t="s">
        <v>5199</v>
      </c>
      <c r="E3497" s="433">
        <v>83154</v>
      </c>
      <c r="F3497" s="256" t="s">
        <v>15812</v>
      </c>
      <c r="G3497" s="256" t="s">
        <v>2732</v>
      </c>
      <c r="H3497" s="256" t="s">
        <v>3196</v>
      </c>
      <c r="I3497" s="256" t="s">
        <v>7605</v>
      </c>
    </row>
    <row r="3498" spans="1:9">
      <c r="A3498" s="256" t="s">
        <v>15814</v>
      </c>
      <c r="B3498" s="256" t="s">
        <v>15815</v>
      </c>
      <c r="C3498" s="256" t="s">
        <v>15816</v>
      </c>
      <c r="D3498" s="256" t="s">
        <v>91</v>
      </c>
      <c r="E3498" s="433">
        <v>82104</v>
      </c>
      <c r="F3498" s="256" t="s">
        <v>15817</v>
      </c>
      <c r="G3498" s="256" t="s">
        <v>2780</v>
      </c>
      <c r="H3498" s="256" t="s">
        <v>2781</v>
      </c>
      <c r="I3498" s="256" t="s">
        <v>7597</v>
      </c>
    </row>
    <row r="3499" spans="1:9">
      <c r="A3499" s="256" t="s">
        <v>15818</v>
      </c>
      <c r="B3499" s="256" t="s">
        <v>15819</v>
      </c>
      <c r="C3499" s="256" t="s">
        <v>15820</v>
      </c>
      <c r="D3499" s="256" t="s">
        <v>6843</v>
      </c>
      <c r="E3499" s="433">
        <v>94303</v>
      </c>
      <c r="F3499" s="256" t="s">
        <v>5265</v>
      </c>
      <c r="G3499" s="256" t="s">
        <v>2936</v>
      </c>
      <c r="H3499" s="256" t="s">
        <v>2937</v>
      </c>
      <c r="I3499" s="256" t="s">
        <v>15821</v>
      </c>
    </row>
    <row r="3500" spans="1:9">
      <c r="A3500" s="256" t="s">
        <v>15822</v>
      </c>
      <c r="B3500" s="256" t="s">
        <v>15819</v>
      </c>
      <c r="C3500" s="256" t="s">
        <v>15820</v>
      </c>
      <c r="D3500" s="256" t="s">
        <v>6843</v>
      </c>
      <c r="E3500" s="433">
        <v>94303</v>
      </c>
      <c r="F3500" s="256" t="s">
        <v>5265</v>
      </c>
      <c r="G3500" s="256" t="s">
        <v>2936</v>
      </c>
      <c r="H3500" s="256" t="s">
        <v>4186</v>
      </c>
      <c r="I3500" s="256" t="s">
        <v>15823</v>
      </c>
    </row>
    <row r="3501" spans="1:9">
      <c r="A3501" s="256" t="s">
        <v>15824</v>
      </c>
      <c r="B3501" s="256" t="s">
        <v>15825</v>
      </c>
      <c r="C3501" s="256" t="s">
        <v>15826</v>
      </c>
      <c r="D3501" s="256" t="s">
        <v>7733</v>
      </c>
      <c r="E3501" s="433">
        <v>81101</v>
      </c>
      <c r="F3501" s="256" t="s">
        <v>2906</v>
      </c>
      <c r="G3501" s="256" t="s">
        <v>2824</v>
      </c>
      <c r="H3501" s="256" t="s">
        <v>2762</v>
      </c>
      <c r="I3501" s="256" t="s">
        <v>15827</v>
      </c>
    </row>
    <row r="3502" spans="1:9">
      <c r="A3502" s="256" t="s">
        <v>15828</v>
      </c>
      <c r="B3502" s="256" t="s">
        <v>15829</v>
      </c>
      <c r="C3502" s="256" t="s">
        <v>15830</v>
      </c>
      <c r="D3502" s="256" t="s">
        <v>6843</v>
      </c>
      <c r="E3502" s="433">
        <v>94301</v>
      </c>
      <c r="F3502" s="256" t="s">
        <v>15831</v>
      </c>
      <c r="G3502" s="256" t="s">
        <v>2936</v>
      </c>
      <c r="H3502" s="256" t="s">
        <v>2937</v>
      </c>
      <c r="I3502" s="256" t="s">
        <v>11550</v>
      </c>
    </row>
    <row r="3503" spans="1:9">
      <c r="A3503" s="256" t="s">
        <v>15832</v>
      </c>
      <c r="B3503" s="256" t="s">
        <v>15833</v>
      </c>
      <c r="C3503" s="256" t="s">
        <v>15834</v>
      </c>
      <c r="D3503" s="256" t="s">
        <v>2982</v>
      </c>
      <c r="E3503" s="433">
        <v>81107</v>
      </c>
      <c r="F3503" s="256" t="s">
        <v>15835</v>
      </c>
      <c r="G3503" s="256" t="s">
        <v>2794</v>
      </c>
      <c r="H3503" s="256" t="s">
        <v>2762</v>
      </c>
      <c r="I3503" s="256" t="s">
        <v>15836</v>
      </c>
    </row>
    <row r="3504" spans="1:9">
      <c r="A3504" s="256" t="s">
        <v>15832</v>
      </c>
      <c r="B3504" s="256" t="s">
        <v>15833</v>
      </c>
      <c r="C3504" s="256" t="s">
        <v>15834</v>
      </c>
      <c r="D3504" s="256" t="s">
        <v>2982</v>
      </c>
      <c r="E3504" s="433">
        <v>81107</v>
      </c>
      <c r="F3504" s="256" t="s">
        <v>15835</v>
      </c>
      <c r="G3504" s="256" t="s">
        <v>2761</v>
      </c>
      <c r="H3504" s="256" t="s">
        <v>2762</v>
      </c>
      <c r="I3504" s="256" t="s">
        <v>15837</v>
      </c>
    </row>
    <row r="3505" spans="1:9">
      <c r="A3505" s="256" t="s">
        <v>15832</v>
      </c>
      <c r="B3505" s="256" t="s">
        <v>15833</v>
      </c>
      <c r="C3505" s="256" t="s">
        <v>15834</v>
      </c>
      <c r="D3505" s="256" t="s">
        <v>2982</v>
      </c>
      <c r="E3505" s="433">
        <v>81107</v>
      </c>
      <c r="F3505" s="256" t="s">
        <v>15835</v>
      </c>
      <c r="G3505" s="256" t="s">
        <v>2724</v>
      </c>
      <c r="H3505" s="256" t="s">
        <v>2762</v>
      </c>
      <c r="I3505" s="256" t="s">
        <v>15838</v>
      </c>
    </row>
    <row r="3506" spans="1:9">
      <c r="A3506" s="256" t="s">
        <v>15839</v>
      </c>
      <c r="B3506" s="256" t="s">
        <v>15840</v>
      </c>
      <c r="C3506" s="256" t="s">
        <v>15841</v>
      </c>
      <c r="D3506" s="256" t="s">
        <v>609</v>
      </c>
      <c r="E3506" s="433">
        <v>96001</v>
      </c>
      <c r="F3506" s="256" t="s">
        <v>15842</v>
      </c>
      <c r="G3506" s="256" t="s">
        <v>2824</v>
      </c>
      <c r="H3506" s="256" t="s">
        <v>2812</v>
      </c>
      <c r="I3506" s="256" t="s">
        <v>15843</v>
      </c>
    </row>
    <row r="3507" spans="1:9">
      <c r="A3507" s="256" t="s">
        <v>15844</v>
      </c>
      <c r="B3507" s="256" t="s">
        <v>15845</v>
      </c>
      <c r="C3507" s="256" t="s">
        <v>15846</v>
      </c>
      <c r="D3507" s="256" t="s">
        <v>2862</v>
      </c>
      <c r="E3507" s="433">
        <v>83102</v>
      </c>
      <c r="F3507" s="256" t="s">
        <v>15847</v>
      </c>
      <c r="G3507" s="256" t="s">
        <v>2724</v>
      </c>
      <c r="H3507" s="256" t="s">
        <v>2762</v>
      </c>
      <c r="I3507" s="256" t="s">
        <v>15848</v>
      </c>
    </row>
    <row r="3508" spans="1:9">
      <c r="A3508" s="256" t="s">
        <v>15849</v>
      </c>
      <c r="B3508" s="256" t="s">
        <v>15850</v>
      </c>
      <c r="C3508" s="256" t="s">
        <v>15851</v>
      </c>
      <c r="D3508" s="256" t="s">
        <v>10702</v>
      </c>
      <c r="E3508" s="433">
        <v>95701</v>
      </c>
      <c r="F3508" s="256" t="s">
        <v>15852</v>
      </c>
      <c r="G3508" s="256" t="s">
        <v>2724</v>
      </c>
      <c r="H3508" s="256" t="s">
        <v>2835</v>
      </c>
      <c r="I3508" s="256" t="s">
        <v>15853</v>
      </c>
    </row>
    <row r="3509" spans="1:9">
      <c r="A3509" s="256" t="s">
        <v>15854</v>
      </c>
      <c r="B3509" s="256" t="s">
        <v>15855</v>
      </c>
      <c r="C3509" s="256" t="s">
        <v>15856</v>
      </c>
      <c r="D3509" s="256" t="s">
        <v>15857</v>
      </c>
      <c r="E3509" s="433">
        <v>2712</v>
      </c>
      <c r="F3509" s="256" t="s">
        <v>15858</v>
      </c>
      <c r="G3509" s="256" t="s">
        <v>2936</v>
      </c>
      <c r="H3509" s="256" t="s">
        <v>2937</v>
      </c>
      <c r="I3509" s="256" t="s">
        <v>7864</v>
      </c>
    </row>
    <row r="3510" spans="1:9">
      <c r="A3510" s="256" t="s">
        <v>15859</v>
      </c>
      <c r="C3510" s="256" t="s">
        <v>15860</v>
      </c>
      <c r="D3510" s="256" t="s">
        <v>977</v>
      </c>
      <c r="E3510" s="433">
        <v>90031</v>
      </c>
      <c r="F3510" s="256" t="s">
        <v>15861</v>
      </c>
      <c r="G3510" s="256" t="s">
        <v>2732</v>
      </c>
      <c r="H3510" s="256" t="s">
        <v>2733</v>
      </c>
      <c r="I3510" s="256" t="s">
        <v>6179</v>
      </c>
    </row>
    <row r="3511" spans="1:9">
      <c r="A3511" s="256" t="s">
        <v>15862</v>
      </c>
      <c r="B3511" s="256" t="s">
        <v>15863</v>
      </c>
      <c r="C3511" s="256" t="s">
        <v>15864</v>
      </c>
      <c r="D3511" s="256" t="s">
        <v>91</v>
      </c>
      <c r="E3511" s="433">
        <v>83104</v>
      </c>
      <c r="F3511" s="256" t="s">
        <v>4436</v>
      </c>
      <c r="G3511" s="256" t="s">
        <v>2732</v>
      </c>
      <c r="H3511" s="256" t="s">
        <v>2733</v>
      </c>
      <c r="I3511" s="256" t="s">
        <v>15865</v>
      </c>
    </row>
    <row r="3512" spans="1:9">
      <c r="A3512" s="256" t="s">
        <v>15866</v>
      </c>
      <c r="B3512" s="256" t="s">
        <v>15867</v>
      </c>
      <c r="C3512" s="256" t="s">
        <v>15868</v>
      </c>
      <c r="D3512" s="256" t="s">
        <v>91</v>
      </c>
      <c r="E3512" s="433">
        <v>83104</v>
      </c>
      <c r="F3512" s="256" t="s">
        <v>15869</v>
      </c>
      <c r="G3512" s="256" t="s">
        <v>2732</v>
      </c>
      <c r="H3512" s="256" t="s">
        <v>2733</v>
      </c>
      <c r="I3512" s="256" t="s">
        <v>15865</v>
      </c>
    </row>
    <row r="3513" spans="1:9">
      <c r="A3513" s="256" t="s">
        <v>15870</v>
      </c>
      <c r="B3513" s="256" t="s">
        <v>15871</v>
      </c>
      <c r="C3513" s="256" t="s">
        <v>15872</v>
      </c>
      <c r="D3513" s="256" t="s">
        <v>15873</v>
      </c>
      <c r="E3513" s="433">
        <v>92554</v>
      </c>
      <c r="F3513" s="256" t="s">
        <v>15874</v>
      </c>
      <c r="G3513" s="256" t="s">
        <v>2761</v>
      </c>
      <c r="H3513" s="256" t="s">
        <v>2994</v>
      </c>
      <c r="I3513" s="256" t="s">
        <v>6354</v>
      </c>
    </row>
    <row r="3514" spans="1:9">
      <c r="A3514" s="256" t="s">
        <v>15875</v>
      </c>
      <c r="B3514" s="256" t="s">
        <v>15876</v>
      </c>
      <c r="C3514" s="256" t="s">
        <v>15877</v>
      </c>
      <c r="D3514" s="256" t="s">
        <v>101</v>
      </c>
      <c r="E3514" s="433">
        <v>97405</v>
      </c>
      <c r="F3514" s="256" t="s">
        <v>15878</v>
      </c>
      <c r="G3514" s="256" t="s">
        <v>2936</v>
      </c>
      <c r="H3514" s="256" t="s">
        <v>2937</v>
      </c>
      <c r="I3514" s="256" t="s">
        <v>3724</v>
      </c>
    </row>
    <row r="3515" spans="1:9">
      <c r="A3515" s="256" t="s">
        <v>15879</v>
      </c>
      <c r="B3515" s="256" t="s">
        <v>15880</v>
      </c>
      <c r="C3515" s="256" t="s">
        <v>15881</v>
      </c>
      <c r="D3515" s="256" t="s">
        <v>3506</v>
      </c>
      <c r="E3515" s="433">
        <v>97101</v>
      </c>
      <c r="F3515" s="256" t="s">
        <v>15882</v>
      </c>
      <c r="G3515" s="256" t="s">
        <v>2732</v>
      </c>
      <c r="H3515" s="256" t="s">
        <v>2733</v>
      </c>
      <c r="I3515" s="256" t="s">
        <v>8729</v>
      </c>
    </row>
    <row r="3516" spans="1:9">
      <c r="A3516" s="256" t="s">
        <v>15883</v>
      </c>
      <c r="B3516" s="256" t="s">
        <v>15884</v>
      </c>
      <c r="C3516" s="256" t="s">
        <v>15885</v>
      </c>
      <c r="D3516" s="256" t="s">
        <v>4491</v>
      </c>
      <c r="E3516" s="433">
        <v>4001</v>
      </c>
      <c r="F3516" s="256" t="s">
        <v>15886</v>
      </c>
      <c r="G3516" s="256" t="s">
        <v>2724</v>
      </c>
      <c r="H3516" s="256" t="s">
        <v>2762</v>
      </c>
      <c r="I3516" s="256" t="s">
        <v>10874</v>
      </c>
    </row>
    <row r="3517" spans="1:9">
      <c r="A3517" s="256" t="s">
        <v>15887</v>
      </c>
      <c r="B3517" s="256" t="s">
        <v>15888</v>
      </c>
      <c r="C3517" s="256" t="s">
        <v>15889</v>
      </c>
      <c r="D3517" s="256" t="s">
        <v>91</v>
      </c>
      <c r="E3517" s="433">
        <v>83102</v>
      </c>
      <c r="F3517" s="256" t="s">
        <v>6430</v>
      </c>
      <c r="G3517" s="256" t="s">
        <v>2732</v>
      </c>
      <c r="H3517" s="256" t="s">
        <v>2733</v>
      </c>
      <c r="I3517" s="256" t="s">
        <v>3355</v>
      </c>
    </row>
    <row r="3518" spans="1:9">
      <c r="A3518" s="256" t="s">
        <v>15890</v>
      </c>
      <c r="B3518" s="256" t="s">
        <v>15891</v>
      </c>
      <c r="C3518" s="256" t="s">
        <v>15892</v>
      </c>
      <c r="D3518" s="256" t="s">
        <v>91</v>
      </c>
      <c r="E3518" s="433">
        <v>83102</v>
      </c>
      <c r="F3518" s="256" t="s">
        <v>6430</v>
      </c>
      <c r="G3518" s="256" t="s">
        <v>2732</v>
      </c>
      <c r="H3518" s="256" t="s">
        <v>2733</v>
      </c>
      <c r="I3518" s="256" t="s">
        <v>15893</v>
      </c>
    </row>
    <row r="3519" spans="1:9">
      <c r="A3519" s="256" t="s">
        <v>15894</v>
      </c>
      <c r="B3519" s="256" t="s">
        <v>15895</v>
      </c>
      <c r="C3519" s="256" t="s">
        <v>15896</v>
      </c>
      <c r="D3519" s="256" t="s">
        <v>3005</v>
      </c>
      <c r="E3519" s="433">
        <v>94002</v>
      </c>
      <c r="F3519" s="256" t="s">
        <v>15897</v>
      </c>
      <c r="G3519" s="256" t="s">
        <v>2824</v>
      </c>
      <c r="H3519" s="256" t="s">
        <v>2725</v>
      </c>
      <c r="I3519" s="256" t="s">
        <v>6276</v>
      </c>
    </row>
    <row r="3520" spans="1:9">
      <c r="A3520" s="256" t="s">
        <v>15894</v>
      </c>
      <c r="B3520" s="256" t="s">
        <v>15895</v>
      </c>
      <c r="C3520" s="256" t="s">
        <v>15896</v>
      </c>
      <c r="D3520" s="256" t="s">
        <v>3005</v>
      </c>
      <c r="E3520" s="433">
        <v>94002</v>
      </c>
      <c r="F3520" s="256" t="s">
        <v>15897</v>
      </c>
      <c r="G3520" s="256" t="s">
        <v>2724</v>
      </c>
      <c r="H3520" s="256" t="s">
        <v>2725</v>
      </c>
      <c r="I3520" s="256" t="s">
        <v>6276</v>
      </c>
    </row>
    <row r="3521" spans="1:9">
      <c r="A3521" s="256" t="s">
        <v>15898</v>
      </c>
      <c r="B3521" s="256" t="s">
        <v>15899</v>
      </c>
      <c r="C3521" s="256" t="s">
        <v>15900</v>
      </c>
      <c r="D3521" s="256" t="s">
        <v>97</v>
      </c>
      <c r="E3521" s="433">
        <v>4011</v>
      </c>
      <c r="F3521" s="256" t="s">
        <v>15901</v>
      </c>
      <c r="G3521" s="256" t="s">
        <v>2824</v>
      </c>
      <c r="H3521" s="256" t="s">
        <v>2762</v>
      </c>
      <c r="I3521" s="256" t="s">
        <v>15448</v>
      </c>
    </row>
    <row r="3522" spans="1:9">
      <c r="A3522" s="256" t="s">
        <v>15902</v>
      </c>
      <c r="B3522" s="256" t="s">
        <v>15899</v>
      </c>
      <c r="C3522" s="256" t="s">
        <v>15900</v>
      </c>
      <c r="D3522" s="256" t="s">
        <v>97</v>
      </c>
      <c r="E3522" s="433">
        <v>4011</v>
      </c>
      <c r="F3522" s="256" t="s">
        <v>15901</v>
      </c>
      <c r="G3522" s="256" t="s">
        <v>2824</v>
      </c>
      <c r="H3522" s="256" t="s">
        <v>6078</v>
      </c>
      <c r="I3522" s="256" t="s">
        <v>15448</v>
      </c>
    </row>
    <row r="3523" spans="1:9">
      <c r="A3523" s="256" t="s">
        <v>15903</v>
      </c>
      <c r="B3523" s="256" t="s">
        <v>15904</v>
      </c>
      <c r="C3523" s="256" t="s">
        <v>15905</v>
      </c>
      <c r="D3523" s="256" t="s">
        <v>2772</v>
      </c>
      <c r="E3523" s="433">
        <v>85101</v>
      </c>
      <c r="F3523" s="256" t="s">
        <v>4996</v>
      </c>
      <c r="G3523" s="256" t="s">
        <v>2780</v>
      </c>
      <c r="H3523" s="256" t="s">
        <v>2847</v>
      </c>
      <c r="I3523" s="256" t="s">
        <v>8098</v>
      </c>
    </row>
    <row r="3524" spans="1:9">
      <c r="A3524" s="256" t="s">
        <v>15906</v>
      </c>
      <c r="B3524" s="256" t="s">
        <v>15904</v>
      </c>
      <c r="C3524" s="256" t="s">
        <v>15905</v>
      </c>
      <c r="D3524" s="256" t="s">
        <v>2772</v>
      </c>
      <c r="E3524" s="433">
        <v>85101</v>
      </c>
      <c r="F3524" s="256" t="s">
        <v>4996</v>
      </c>
      <c r="G3524" s="256" t="s">
        <v>2732</v>
      </c>
      <c r="H3524" s="256" t="s">
        <v>2733</v>
      </c>
      <c r="I3524" s="256" t="s">
        <v>3769</v>
      </c>
    </row>
    <row r="3525" spans="1:9">
      <c r="A3525" s="256" t="s">
        <v>15907</v>
      </c>
      <c r="B3525" s="256" t="s">
        <v>15908</v>
      </c>
      <c r="C3525" s="256" t="s">
        <v>15909</v>
      </c>
      <c r="D3525" s="256" t="s">
        <v>97</v>
      </c>
      <c r="E3525" s="433">
        <v>4011</v>
      </c>
      <c r="F3525" s="256" t="s">
        <v>15910</v>
      </c>
      <c r="G3525" s="256" t="s">
        <v>2780</v>
      </c>
      <c r="H3525" s="256" t="s">
        <v>2847</v>
      </c>
      <c r="I3525" s="256" t="s">
        <v>15911</v>
      </c>
    </row>
    <row r="3526" spans="1:9">
      <c r="A3526" s="256" t="s">
        <v>15912</v>
      </c>
      <c r="B3526" s="256" t="s">
        <v>15908</v>
      </c>
      <c r="C3526" s="256" t="s">
        <v>15909</v>
      </c>
      <c r="D3526" s="256" t="s">
        <v>97</v>
      </c>
      <c r="E3526" s="433">
        <v>4011</v>
      </c>
      <c r="F3526" s="256" t="s">
        <v>15910</v>
      </c>
      <c r="G3526" s="256" t="s">
        <v>2936</v>
      </c>
      <c r="H3526" s="256" t="s">
        <v>2937</v>
      </c>
      <c r="I3526" s="256" t="s">
        <v>8399</v>
      </c>
    </row>
    <row r="3527" spans="1:9">
      <c r="A3527" s="256" t="s">
        <v>15913</v>
      </c>
      <c r="B3527" s="256" t="s">
        <v>15908</v>
      </c>
      <c r="C3527" s="256" t="s">
        <v>15909</v>
      </c>
      <c r="D3527" s="256" t="s">
        <v>97</v>
      </c>
      <c r="E3527" s="433">
        <v>4011</v>
      </c>
      <c r="F3527" s="256" t="s">
        <v>15910</v>
      </c>
      <c r="G3527" s="256" t="s">
        <v>2732</v>
      </c>
      <c r="H3527" s="256" t="s">
        <v>2733</v>
      </c>
      <c r="I3527" s="256" t="s">
        <v>8399</v>
      </c>
    </row>
    <row r="3528" spans="1:9">
      <c r="A3528" s="256" t="s">
        <v>15914</v>
      </c>
      <c r="B3528" s="256" t="s">
        <v>15915</v>
      </c>
      <c r="C3528" s="256" t="s">
        <v>15916</v>
      </c>
      <c r="D3528" s="256" t="s">
        <v>5743</v>
      </c>
      <c r="E3528" s="433">
        <v>7301</v>
      </c>
      <c r="F3528" s="256" t="s">
        <v>15917</v>
      </c>
      <c r="G3528" s="256" t="s">
        <v>2824</v>
      </c>
      <c r="H3528" s="256" t="s">
        <v>2725</v>
      </c>
      <c r="I3528" s="256" t="s">
        <v>3097</v>
      </c>
    </row>
    <row r="3529" spans="1:9">
      <c r="A3529" s="256" t="s">
        <v>15918</v>
      </c>
      <c r="B3529" s="256" t="s">
        <v>15919</v>
      </c>
      <c r="C3529" s="256" t="s">
        <v>15920</v>
      </c>
      <c r="D3529" s="256" t="s">
        <v>2778</v>
      </c>
      <c r="E3529" s="433">
        <v>96548</v>
      </c>
      <c r="F3529" s="256" t="s">
        <v>15921</v>
      </c>
      <c r="G3529" s="256" t="s">
        <v>2780</v>
      </c>
      <c r="H3529" s="256" t="s">
        <v>2781</v>
      </c>
      <c r="I3529" s="256" t="s">
        <v>5065</v>
      </c>
    </row>
    <row r="3530" spans="1:9">
      <c r="A3530" s="256" t="s">
        <v>15922</v>
      </c>
      <c r="B3530" s="256" t="s">
        <v>15919</v>
      </c>
      <c r="C3530" s="256" t="s">
        <v>15920</v>
      </c>
      <c r="D3530" s="256" t="s">
        <v>2778</v>
      </c>
      <c r="E3530" s="433">
        <v>96548</v>
      </c>
      <c r="F3530" s="256" t="s">
        <v>15921</v>
      </c>
      <c r="G3530" s="256" t="s">
        <v>2732</v>
      </c>
      <c r="H3530" s="256" t="s">
        <v>2733</v>
      </c>
      <c r="I3530" s="256" t="s">
        <v>3277</v>
      </c>
    </row>
    <row r="3531" spans="1:9">
      <c r="A3531" s="256" t="s">
        <v>15923</v>
      </c>
      <c r="B3531" s="256" t="s">
        <v>15919</v>
      </c>
      <c r="C3531" s="256" t="s">
        <v>15920</v>
      </c>
      <c r="D3531" s="256" t="s">
        <v>2778</v>
      </c>
      <c r="E3531" s="433">
        <v>96548</v>
      </c>
      <c r="F3531" s="256" t="s">
        <v>15921</v>
      </c>
      <c r="G3531" s="256" t="s">
        <v>2936</v>
      </c>
      <c r="H3531" s="256" t="s">
        <v>2937</v>
      </c>
      <c r="I3531" s="256" t="s">
        <v>15924</v>
      </c>
    </row>
    <row r="3532" spans="1:9">
      <c r="A3532" s="256" t="s">
        <v>15925</v>
      </c>
      <c r="B3532" s="256" t="s">
        <v>15919</v>
      </c>
      <c r="C3532" s="256" t="s">
        <v>15920</v>
      </c>
      <c r="D3532" s="256" t="s">
        <v>2778</v>
      </c>
      <c r="E3532" s="433">
        <v>96548</v>
      </c>
      <c r="F3532" s="256" t="s">
        <v>15921</v>
      </c>
      <c r="G3532" s="256" t="s">
        <v>2936</v>
      </c>
      <c r="H3532" s="256" t="s">
        <v>4186</v>
      </c>
      <c r="I3532" s="256" t="s">
        <v>15926</v>
      </c>
    </row>
    <row r="3533" spans="1:9">
      <c r="A3533" s="256" t="s">
        <v>15927</v>
      </c>
      <c r="B3533" s="256" t="s">
        <v>15919</v>
      </c>
      <c r="C3533" s="256" t="s">
        <v>15920</v>
      </c>
      <c r="D3533" s="256" t="s">
        <v>2778</v>
      </c>
      <c r="E3533" s="433">
        <v>96548</v>
      </c>
      <c r="F3533" s="256" t="s">
        <v>15921</v>
      </c>
      <c r="G3533" s="256" t="s">
        <v>2732</v>
      </c>
      <c r="H3533" s="256" t="s">
        <v>3196</v>
      </c>
      <c r="I3533" s="256" t="s">
        <v>6111</v>
      </c>
    </row>
    <row r="3534" spans="1:9">
      <c r="A3534" s="256" t="s">
        <v>15928</v>
      </c>
      <c r="B3534" s="256" t="s">
        <v>15929</v>
      </c>
      <c r="C3534" s="256" t="s">
        <v>15930</v>
      </c>
      <c r="D3534" s="256" t="s">
        <v>5199</v>
      </c>
      <c r="E3534" s="433">
        <v>83104</v>
      </c>
      <c r="F3534" s="256" t="s">
        <v>15931</v>
      </c>
      <c r="G3534" s="256" t="s">
        <v>2724</v>
      </c>
      <c r="H3534" s="256" t="s">
        <v>2762</v>
      </c>
      <c r="I3534" s="256" t="s">
        <v>12400</v>
      </c>
    </row>
    <row r="3535" spans="1:9">
      <c r="A3535" s="256" t="s">
        <v>15932</v>
      </c>
      <c r="B3535" s="256" t="s">
        <v>15933</v>
      </c>
      <c r="C3535" s="256" t="s">
        <v>15934</v>
      </c>
      <c r="D3535" s="256" t="s">
        <v>93</v>
      </c>
      <c r="E3535" s="433">
        <v>1001</v>
      </c>
      <c r="F3535" s="256" t="s">
        <v>15935</v>
      </c>
      <c r="G3535" s="256" t="s">
        <v>2732</v>
      </c>
      <c r="H3535" s="256" t="s">
        <v>2733</v>
      </c>
      <c r="I3535" s="256" t="s">
        <v>15936</v>
      </c>
    </row>
    <row r="3536" spans="1:9">
      <c r="A3536" s="256" t="s">
        <v>15937</v>
      </c>
      <c r="B3536" s="256" t="s">
        <v>15938</v>
      </c>
      <c r="C3536" s="256" t="s">
        <v>15939</v>
      </c>
      <c r="D3536" s="256" t="s">
        <v>91</v>
      </c>
      <c r="E3536" s="433">
        <v>82109</v>
      </c>
      <c r="F3536" s="256" t="s">
        <v>15940</v>
      </c>
      <c r="G3536" s="256" t="s">
        <v>2936</v>
      </c>
      <c r="H3536" s="256" t="s">
        <v>2937</v>
      </c>
      <c r="I3536" s="256" t="s">
        <v>6111</v>
      </c>
    </row>
    <row r="3537" spans="1:9">
      <c r="A3537" s="256" t="s">
        <v>15941</v>
      </c>
      <c r="B3537" s="256" t="s">
        <v>15938</v>
      </c>
      <c r="C3537" s="256" t="s">
        <v>15939</v>
      </c>
      <c r="D3537" s="256" t="s">
        <v>91</v>
      </c>
      <c r="E3537" s="433">
        <v>82109</v>
      </c>
      <c r="F3537" s="256" t="s">
        <v>15940</v>
      </c>
      <c r="G3537" s="256" t="s">
        <v>2732</v>
      </c>
      <c r="H3537" s="256" t="s">
        <v>2733</v>
      </c>
      <c r="I3537" s="256" t="s">
        <v>6068</v>
      </c>
    </row>
    <row r="3538" spans="1:9">
      <c r="A3538" s="256" t="s">
        <v>15942</v>
      </c>
      <c r="B3538" s="256" t="s">
        <v>15943</v>
      </c>
      <c r="C3538" s="256" t="s">
        <v>15944</v>
      </c>
      <c r="D3538" s="256" t="s">
        <v>3477</v>
      </c>
      <c r="E3538" s="433">
        <v>81438</v>
      </c>
      <c r="F3538" s="256" t="s">
        <v>15945</v>
      </c>
      <c r="G3538" s="256" t="s">
        <v>2732</v>
      </c>
      <c r="H3538" s="256" t="s">
        <v>2733</v>
      </c>
      <c r="I3538" s="256" t="s">
        <v>8784</v>
      </c>
    </row>
    <row r="3539" spans="1:9">
      <c r="A3539" s="256" t="s">
        <v>15946</v>
      </c>
      <c r="B3539" s="256" t="s">
        <v>15947</v>
      </c>
      <c r="C3539" s="256" t="s">
        <v>15948</v>
      </c>
      <c r="D3539" s="256" t="s">
        <v>609</v>
      </c>
      <c r="E3539" s="433">
        <v>96095</v>
      </c>
      <c r="F3539" s="256" t="s">
        <v>15949</v>
      </c>
      <c r="G3539" s="256" t="s">
        <v>2780</v>
      </c>
      <c r="H3539" s="256" t="s">
        <v>2847</v>
      </c>
      <c r="I3539" s="256" t="s">
        <v>15950</v>
      </c>
    </row>
    <row r="3540" spans="1:9">
      <c r="A3540" s="256" t="s">
        <v>15951</v>
      </c>
      <c r="B3540" s="256" t="s">
        <v>15952</v>
      </c>
      <c r="C3540" s="256" t="s">
        <v>15953</v>
      </c>
      <c r="D3540" s="256" t="s">
        <v>91</v>
      </c>
      <c r="E3540" s="433">
        <v>82484</v>
      </c>
      <c r="F3540" s="256" t="s">
        <v>15954</v>
      </c>
      <c r="G3540" s="256" t="s">
        <v>2732</v>
      </c>
      <c r="H3540" s="256" t="s">
        <v>2733</v>
      </c>
      <c r="I3540" s="256" t="s">
        <v>5065</v>
      </c>
    </row>
    <row r="3541" spans="1:9">
      <c r="A3541" s="256" t="s">
        <v>15955</v>
      </c>
      <c r="B3541" s="256" t="s">
        <v>15952</v>
      </c>
      <c r="C3541" s="256" t="s">
        <v>15953</v>
      </c>
      <c r="D3541" s="256" t="s">
        <v>91</v>
      </c>
      <c r="E3541" s="433">
        <v>82484</v>
      </c>
      <c r="F3541" s="256" t="s">
        <v>15954</v>
      </c>
      <c r="G3541" s="256" t="s">
        <v>2732</v>
      </c>
      <c r="H3541" s="256" t="s">
        <v>3196</v>
      </c>
      <c r="I3541" s="256" t="s">
        <v>10777</v>
      </c>
    </row>
    <row r="3542" spans="1:9">
      <c r="A3542" s="256" t="s">
        <v>15956</v>
      </c>
      <c r="B3542" s="256" t="s">
        <v>15957</v>
      </c>
      <c r="C3542" s="256" t="s">
        <v>15958</v>
      </c>
      <c r="D3542" s="256" t="s">
        <v>98</v>
      </c>
      <c r="E3542" s="433">
        <v>8006</v>
      </c>
      <c r="F3542" s="256" t="s">
        <v>15959</v>
      </c>
      <c r="G3542" s="256" t="s">
        <v>2732</v>
      </c>
      <c r="H3542" s="256" t="s">
        <v>2733</v>
      </c>
      <c r="I3542" s="256" t="s">
        <v>3626</v>
      </c>
    </row>
    <row r="3543" spans="1:9">
      <c r="A3543" s="256" t="s">
        <v>15960</v>
      </c>
      <c r="B3543" s="256" t="s">
        <v>15961</v>
      </c>
      <c r="C3543" s="256" t="s">
        <v>15962</v>
      </c>
      <c r="D3543" s="256" t="s">
        <v>93</v>
      </c>
      <c r="E3543" s="433">
        <v>1003</v>
      </c>
      <c r="F3543" s="256" t="s">
        <v>15963</v>
      </c>
      <c r="G3543" s="256" t="s">
        <v>2780</v>
      </c>
      <c r="H3543" s="256" t="s">
        <v>2847</v>
      </c>
      <c r="I3543" s="256" t="s">
        <v>15964</v>
      </c>
    </row>
    <row r="3544" spans="1:9">
      <c r="A3544" s="256" t="s">
        <v>15965</v>
      </c>
      <c r="B3544" s="256" t="s">
        <v>15961</v>
      </c>
      <c r="C3544" s="256" t="s">
        <v>15962</v>
      </c>
      <c r="D3544" s="256" t="s">
        <v>93</v>
      </c>
      <c r="E3544" s="433">
        <v>1003</v>
      </c>
      <c r="F3544" s="256" t="s">
        <v>15963</v>
      </c>
      <c r="G3544" s="256" t="s">
        <v>2732</v>
      </c>
      <c r="H3544" s="256" t="s">
        <v>2733</v>
      </c>
      <c r="I3544" s="256" t="s">
        <v>15964</v>
      </c>
    </row>
    <row r="3545" spans="1:9">
      <c r="A3545" s="256" t="s">
        <v>15966</v>
      </c>
      <c r="B3545" s="256" t="s">
        <v>15967</v>
      </c>
      <c r="C3545" s="256" t="s">
        <v>15968</v>
      </c>
      <c r="D3545" s="256" t="s">
        <v>97</v>
      </c>
      <c r="E3545" s="433">
        <v>4001</v>
      </c>
      <c r="F3545" s="256" t="s">
        <v>15969</v>
      </c>
      <c r="G3545" s="256" t="s">
        <v>2936</v>
      </c>
      <c r="H3545" s="256" t="s">
        <v>2937</v>
      </c>
      <c r="I3545" s="256" t="s">
        <v>15970</v>
      </c>
    </row>
    <row r="3546" spans="1:9">
      <c r="A3546" s="256" t="s">
        <v>15971</v>
      </c>
      <c r="B3546" s="256" t="s">
        <v>15972</v>
      </c>
      <c r="C3546" s="256" t="s">
        <v>15973</v>
      </c>
      <c r="D3546" s="256" t="s">
        <v>91</v>
      </c>
      <c r="E3546" s="433">
        <v>81524</v>
      </c>
      <c r="F3546" s="256" t="s">
        <v>11296</v>
      </c>
      <c r="G3546" s="256" t="s">
        <v>2824</v>
      </c>
      <c r="H3546" s="256" t="s">
        <v>2812</v>
      </c>
      <c r="I3546" s="256" t="s">
        <v>15974</v>
      </c>
    </row>
    <row r="3547" spans="1:9">
      <c r="A3547" s="256" t="s">
        <v>15971</v>
      </c>
      <c r="B3547" s="256" t="s">
        <v>15972</v>
      </c>
      <c r="C3547" s="256" t="s">
        <v>15973</v>
      </c>
      <c r="D3547" s="256" t="s">
        <v>91</v>
      </c>
      <c r="E3547" s="433">
        <v>81524</v>
      </c>
      <c r="F3547" s="256" t="s">
        <v>11296</v>
      </c>
      <c r="G3547" s="256" t="s">
        <v>2732</v>
      </c>
      <c r="H3547" s="256" t="s">
        <v>2733</v>
      </c>
      <c r="I3547" s="256" t="s">
        <v>3520</v>
      </c>
    </row>
    <row r="3548" spans="1:9">
      <c r="A3548" s="256" t="s">
        <v>15975</v>
      </c>
      <c r="B3548" s="256" t="s">
        <v>15976</v>
      </c>
      <c r="C3548" s="256" t="s">
        <v>15977</v>
      </c>
      <c r="D3548" s="256" t="s">
        <v>3477</v>
      </c>
      <c r="E3548" s="433">
        <v>81243</v>
      </c>
      <c r="F3548" s="256" t="s">
        <v>15978</v>
      </c>
      <c r="G3548" s="256" t="s">
        <v>2732</v>
      </c>
      <c r="H3548" s="256" t="s">
        <v>2733</v>
      </c>
      <c r="I3548" s="256" t="s">
        <v>5363</v>
      </c>
    </row>
    <row r="3549" spans="1:9">
      <c r="A3549" s="256" t="s">
        <v>15979</v>
      </c>
      <c r="B3549" s="256" t="s">
        <v>15980</v>
      </c>
      <c r="C3549" s="256" t="s">
        <v>15981</v>
      </c>
      <c r="D3549" s="256" t="s">
        <v>91</v>
      </c>
      <c r="E3549" s="433">
        <v>81102</v>
      </c>
      <c r="F3549" s="256" t="s">
        <v>6954</v>
      </c>
      <c r="G3549" s="256" t="s">
        <v>2936</v>
      </c>
      <c r="H3549" s="256" t="s">
        <v>2937</v>
      </c>
      <c r="I3549" s="256" t="s">
        <v>3732</v>
      </c>
    </row>
    <row r="3550" spans="1:9">
      <c r="A3550" s="256" t="s">
        <v>15982</v>
      </c>
      <c r="B3550" s="256" t="s">
        <v>15980</v>
      </c>
      <c r="C3550" s="256" t="s">
        <v>15981</v>
      </c>
      <c r="D3550" s="256" t="s">
        <v>91</v>
      </c>
      <c r="E3550" s="433">
        <v>81102</v>
      </c>
      <c r="F3550" s="256" t="s">
        <v>6954</v>
      </c>
      <c r="G3550" s="256" t="s">
        <v>2732</v>
      </c>
      <c r="H3550" s="256" t="s">
        <v>3196</v>
      </c>
      <c r="I3550" s="256" t="s">
        <v>12937</v>
      </c>
    </row>
    <row r="3551" spans="1:9">
      <c r="A3551" s="256" t="s">
        <v>15983</v>
      </c>
      <c r="B3551" s="256" t="s">
        <v>15984</v>
      </c>
      <c r="C3551" s="256" t="s">
        <v>15985</v>
      </c>
      <c r="D3551" s="256" t="s">
        <v>2730</v>
      </c>
      <c r="E3551" s="433">
        <v>82109</v>
      </c>
      <c r="F3551" s="256" t="s">
        <v>15986</v>
      </c>
      <c r="G3551" s="256" t="s">
        <v>2780</v>
      </c>
      <c r="H3551" s="256" t="s">
        <v>2781</v>
      </c>
      <c r="I3551" s="256" t="s">
        <v>15987</v>
      </c>
    </row>
    <row r="3552" spans="1:9">
      <c r="A3552" s="256" t="s">
        <v>15988</v>
      </c>
      <c r="B3552" s="256" t="s">
        <v>15989</v>
      </c>
      <c r="C3552" s="256" t="s">
        <v>15990</v>
      </c>
      <c r="D3552" s="256" t="s">
        <v>2149</v>
      </c>
      <c r="E3552" s="433">
        <v>92601</v>
      </c>
      <c r="F3552" s="256" t="s">
        <v>15991</v>
      </c>
      <c r="G3552" s="256" t="s">
        <v>2936</v>
      </c>
      <c r="H3552" s="256" t="s">
        <v>4186</v>
      </c>
      <c r="I3552" s="256" t="s">
        <v>7735</v>
      </c>
    </row>
    <row r="3553" spans="1:9">
      <c r="A3553" s="256" t="s">
        <v>15992</v>
      </c>
      <c r="B3553" s="256" t="s">
        <v>15989</v>
      </c>
      <c r="C3553" s="256" t="s">
        <v>15990</v>
      </c>
      <c r="D3553" s="256" t="s">
        <v>2149</v>
      </c>
      <c r="E3553" s="433">
        <v>92601</v>
      </c>
      <c r="F3553" s="256" t="s">
        <v>15991</v>
      </c>
      <c r="G3553" s="256" t="s">
        <v>2732</v>
      </c>
      <c r="H3553" s="256" t="s">
        <v>2733</v>
      </c>
      <c r="I3553" s="256" t="s">
        <v>7449</v>
      </c>
    </row>
    <row r="3554" spans="1:9">
      <c r="A3554" s="256" t="s">
        <v>15993</v>
      </c>
      <c r="B3554" s="256" t="s">
        <v>15989</v>
      </c>
      <c r="C3554" s="256" t="s">
        <v>15990</v>
      </c>
      <c r="D3554" s="256" t="s">
        <v>2149</v>
      </c>
      <c r="E3554" s="433">
        <v>92601</v>
      </c>
      <c r="F3554" s="256" t="s">
        <v>15991</v>
      </c>
      <c r="G3554" s="256" t="s">
        <v>2936</v>
      </c>
      <c r="H3554" s="256" t="s">
        <v>2937</v>
      </c>
      <c r="I3554" s="256" t="s">
        <v>15994</v>
      </c>
    </row>
    <row r="3555" spans="1:9">
      <c r="A3555" s="256" t="s">
        <v>15995</v>
      </c>
      <c r="B3555" s="256" t="s">
        <v>15996</v>
      </c>
      <c r="C3555" s="256" t="s">
        <v>15997</v>
      </c>
      <c r="D3555" s="256" t="s">
        <v>91</v>
      </c>
      <c r="E3555" s="433">
        <v>82109</v>
      </c>
      <c r="F3555" s="256" t="s">
        <v>15998</v>
      </c>
      <c r="G3555" s="256" t="s">
        <v>2732</v>
      </c>
      <c r="H3555" s="256" t="s">
        <v>2733</v>
      </c>
      <c r="I3555" s="256" t="s">
        <v>15999</v>
      </c>
    </row>
    <row r="3556" spans="1:9">
      <c r="A3556" s="256" t="s">
        <v>16000</v>
      </c>
      <c r="B3556" s="256" t="s">
        <v>15996</v>
      </c>
      <c r="C3556" s="256" t="s">
        <v>15997</v>
      </c>
      <c r="D3556" s="256" t="s">
        <v>91</v>
      </c>
      <c r="E3556" s="433">
        <v>82109</v>
      </c>
      <c r="F3556" s="256" t="s">
        <v>15998</v>
      </c>
      <c r="G3556" s="256" t="s">
        <v>2780</v>
      </c>
      <c r="H3556" s="256" t="s">
        <v>2847</v>
      </c>
      <c r="I3556" s="256" t="s">
        <v>16001</v>
      </c>
    </row>
    <row r="3557" spans="1:9">
      <c r="A3557" s="256" t="s">
        <v>16002</v>
      </c>
      <c r="B3557" s="256" t="s">
        <v>16003</v>
      </c>
      <c r="C3557" s="256" t="s">
        <v>16004</v>
      </c>
      <c r="D3557" s="256" t="s">
        <v>91</v>
      </c>
      <c r="E3557" s="433">
        <v>82109</v>
      </c>
      <c r="F3557" s="256" t="s">
        <v>16005</v>
      </c>
      <c r="G3557" s="256" t="s">
        <v>2780</v>
      </c>
      <c r="H3557" s="256" t="s">
        <v>2781</v>
      </c>
      <c r="I3557" s="256" t="s">
        <v>5253</v>
      </c>
    </row>
    <row r="3558" spans="1:9">
      <c r="A3558" s="256" t="s">
        <v>16006</v>
      </c>
      <c r="B3558" s="256" t="s">
        <v>16003</v>
      </c>
      <c r="C3558" s="256" t="s">
        <v>16004</v>
      </c>
      <c r="D3558" s="256" t="s">
        <v>91</v>
      </c>
      <c r="E3558" s="433">
        <v>82109</v>
      </c>
      <c r="F3558" s="256" t="s">
        <v>16005</v>
      </c>
      <c r="G3558" s="256" t="s">
        <v>2732</v>
      </c>
      <c r="H3558" s="256" t="s">
        <v>3196</v>
      </c>
      <c r="I3558" s="256" t="s">
        <v>4973</v>
      </c>
    </row>
    <row r="3559" spans="1:9">
      <c r="A3559" s="256" t="s">
        <v>16007</v>
      </c>
      <c r="B3559" s="256" t="s">
        <v>16003</v>
      </c>
      <c r="C3559" s="256" t="s">
        <v>16004</v>
      </c>
      <c r="D3559" s="256" t="s">
        <v>91</v>
      </c>
      <c r="E3559" s="433">
        <v>82109</v>
      </c>
      <c r="F3559" s="256" t="s">
        <v>16005</v>
      </c>
      <c r="G3559" s="256" t="s">
        <v>2732</v>
      </c>
      <c r="H3559" s="256" t="s">
        <v>2733</v>
      </c>
      <c r="I3559" s="256" t="s">
        <v>7393</v>
      </c>
    </row>
    <row r="3560" spans="1:9">
      <c r="A3560" s="256" t="s">
        <v>16008</v>
      </c>
      <c r="B3560" s="256" t="s">
        <v>16003</v>
      </c>
      <c r="C3560" s="256" t="s">
        <v>16004</v>
      </c>
      <c r="D3560" s="256" t="s">
        <v>91</v>
      </c>
      <c r="E3560" s="433">
        <v>82109</v>
      </c>
      <c r="F3560" s="256" t="s">
        <v>16005</v>
      </c>
      <c r="G3560" s="256" t="s">
        <v>2936</v>
      </c>
      <c r="H3560" s="256" t="s">
        <v>4186</v>
      </c>
      <c r="I3560" s="256" t="s">
        <v>4925</v>
      </c>
    </row>
    <row r="3561" spans="1:9">
      <c r="A3561" s="256" t="s">
        <v>16009</v>
      </c>
      <c r="B3561" s="256" t="s">
        <v>16003</v>
      </c>
      <c r="C3561" s="256" t="s">
        <v>16004</v>
      </c>
      <c r="D3561" s="256" t="s">
        <v>91</v>
      </c>
      <c r="E3561" s="433">
        <v>82109</v>
      </c>
      <c r="F3561" s="256" t="s">
        <v>16005</v>
      </c>
      <c r="G3561" s="256" t="s">
        <v>2936</v>
      </c>
      <c r="H3561" s="256" t="s">
        <v>2937</v>
      </c>
      <c r="I3561" s="256" t="s">
        <v>7393</v>
      </c>
    </row>
    <row r="3562" spans="1:9">
      <c r="A3562" s="256" t="s">
        <v>16010</v>
      </c>
      <c r="B3562" s="256" t="s">
        <v>16011</v>
      </c>
      <c r="C3562" s="256" t="s">
        <v>16012</v>
      </c>
      <c r="D3562" s="256" t="s">
        <v>4694</v>
      </c>
      <c r="E3562" s="433">
        <v>92041</v>
      </c>
      <c r="F3562" s="256" t="s">
        <v>6799</v>
      </c>
      <c r="G3562" s="256" t="s">
        <v>2761</v>
      </c>
      <c r="H3562" s="256" t="s">
        <v>2725</v>
      </c>
      <c r="I3562" s="256" t="s">
        <v>3388</v>
      </c>
    </row>
    <row r="3563" spans="1:9">
      <c r="A3563" s="256" t="s">
        <v>16013</v>
      </c>
      <c r="B3563" s="256" t="s">
        <v>16011</v>
      </c>
      <c r="C3563" s="256" t="s">
        <v>16012</v>
      </c>
      <c r="D3563" s="256" t="s">
        <v>4694</v>
      </c>
      <c r="E3563" s="433">
        <v>92041</v>
      </c>
      <c r="F3563" s="256" t="s">
        <v>6799</v>
      </c>
      <c r="G3563" s="256" t="s">
        <v>2761</v>
      </c>
      <c r="H3563" s="256" t="s">
        <v>2994</v>
      </c>
      <c r="I3563" s="256" t="s">
        <v>3388</v>
      </c>
    </row>
    <row r="3564" spans="1:9">
      <c r="A3564" s="256" t="s">
        <v>16014</v>
      </c>
      <c r="B3564" s="256" t="s">
        <v>16011</v>
      </c>
      <c r="C3564" s="256" t="s">
        <v>16012</v>
      </c>
      <c r="D3564" s="256" t="s">
        <v>4694</v>
      </c>
      <c r="E3564" s="433">
        <v>92041</v>
      </c>
      <c r="F3564" s="256" t="s">
        <v>6799</v>
      </c>
      <c r="G3564" s="256" t="s">
        <v>2724</v>
      </c>
      <c r="H3564" s="256" t="s">
        <v>2812</v>
      </c>
      <c r="I3564" s="256" t="s">
        <v>4299</v>
      </c>
    </row>
    <row r="3565" spans="1:9">
      <c r="A3565" s="256" t="s">
        <v>16010</v>
      </c>
      <c r="B3565" s="256" t="s">
        <v>16011</v>
      </c>
      <c r="C3565" s="256" t="s">
        <v>16012</v>
      </c>
      <c r="D3565" s="256" t="s">
        <v>4694</v>
      </c>
      <c r="E3565" s="433">
        <v>92041</v>
      </c>
      <c r="F3565" s="256" t="s">
        <v>6799</v>
      </c>
      <c r="G3565" s="256" t="s">
        <v>2724</v>
      </c>
      <c r="H3565" s="256" t="s">
        <v>2725</v>
      </c>
      <c r="I3565" s="256" t="s">
        <v>3388</v>
      </c>
    </row>
    <row r="3566" spans="1:9">
      <c r="A3566" s="256" t="s">
        <v>16013</v>
      </c>
      <c r="B3566" s="256" t="s">
        <v>16011</v>
      </c>
      <c r="C3566" s="256" t="s">
        <v>16012</v>
      </c>
      <c r="D3566" s="256" t="s">
        <v>4694</v>
      </c>
      <c r="E3566" s="433">
        <v>92041</v>
      </c>
      <c r="F3566" s="256" t="s">
        <v>6799</v>
      </c>
      <c r="G3566" s="256" t="s">
        <v>2794</v>
      </c>
      <c r="H3566" s="256" t="s">
        <v>2994</v>
      </c>
      <c r="I3566" s="256" t="s">
        <v>3388</v>
      </c>
    </row>
    <row r="3567" spans="1:9">
      <c r="A3567" s="256" t="s">
        <v>16013</v>
      </c>
      <c r="B3567" s="256" t="s">
        <v>16011</v>
      </c>
      <c r="C3567" s="256" t="s">
        <v>16012</v>
      </c>
      <c r="D3567" s="256" t="s">
        <v>4694</v>
      </c>
      <c r="E3567" s="433">
        <v>92041</v>
      </c>
      <c r="F3567" s="256" t="s">
        <v>6799</v>
      </c>
      <c r="G3567" s="256" t="s">
        <v>2724</v>
      </c>
      <c r="H3567" s="256" t="s">
        <v>2994</v>
      </c>
      <c r="I3567" s="256" t="s">
        <v>3388</v>
      </c>
    </row>
    <row r="3568" spans="1:9">
      <c r="A3568" s="256" t="s">
        <v>16010</v>
      </c>
      <c r="B3568" s="256" t="s">
        <v>16011</v>
      </c>
      <c r="C3568" s="256" t="s">
        <v>16012</v>
      </c>
      <c r="D3568" s="256" t="s">
        <v>4694</v>
      </c>
      <c r="E3568" s="433">
        <v>92041</v>
      </c>
      <c r="F3568" s="256" t="s">
        <v>6799</v>
      </c>
      <c r="G3568" s="256" t="s">
        <v>2794</v>
      </c>
      <c r="H3568" s="256" t="s">
        <v>2725</v>
      </c>
      <c r="I3568" s="256" t="s">
        <v>3388</v>
      </c>
    </row>
    <row r="3569" spans="1:9">
      <c r="A3569" s="256" t="s">
        <v>16015</v>
      </c>
      <c r="B3569" s="256" t="s">
        <v>16011</v>
      </c>
      <c r="C3569" s="256" t="s">
        <v>16012</v>
      </c>
      <c r="D3569" s="256" t="s">
        <v>4694</v>
      </c>
      <c r="E3569" s="433">
        <v>92041</v>
      </c>
      <c r="F3569" s="256" t="s">
        <v>6799</v>
      </c>
      <c r="G3569" s="256" t="s">
        <v>2732</v>
      </c>
      <c r="H3569" s="256" t="s">
        <v>2733</v>
      </c>
      <c r="I3569" s="256" t="s">
        <v>15827</v>
      </c>
    </row>
    <row r="3570" spans="1:9">
      <c r="A3570" s="256" t="s">
        <v>16016</v>
      </c>
      <c r="B3570" s="256" t="s">
        <v>16017</v>
      </c>
      <c r="C3570" s="256" t="s">
        <v>16018</v>
      </c>
      <c r="D3570" s="256" t="s">
        <v>16019</v>
      </c>
      <c r="E3570" s="433">
        <v>4916</v>
      </c>
      <c r="F3570" s="256" t="s">
        <v>16020</v>
      </c>
      <c r="G3570" s="256" t="s">
        <v>2732</v>
      </c>
      <c r="H3570" s="256" t="s">
        <v>2733</v>
      </c>
      <c r="I3570" s="256" t="s">
        <v>16021</v>
      </c>
    </row>
    <row r="3571" spans="1:9">
      <c r="A3571" s="256" t="s">
        <v>16022</v>
      </c>
      <c r="B3571" s="256" t="s">
        <v>16017</v>
      </c>
      <c r="C3571" s="256" t="s">
        <v>16018</v>
      </c>
      <c r="D3571" s="256" t="s">
        <v>16019</v>
      </c>
      <c r="E3571" s="433">
        <v>4916</v>
      </c>
      <c r="F3571" s="256" t="s">
        <v>16020</v>
      </c>
      <c r="G3571" s="256" t="s">
        <v>2780</v>
      </c>
      <c r="H3571" s="256" t="s">
        <v>2781</v>
      </c>
      <c r="I3571" s="256" t="s">
        <v>6219</v>
      </c>
    </row>
    <row r="3572" spans="1:9">
      <c r="A3572" s="256" t="s">
        <v>16023</v>
      </c>
      <c r="B3572" s="256" t="s">
        <v>16017</v>
      </c>
      <c r="C3572" s="256" t="s">
        <v>16018</v>
      </c>
      <c r="D3572" s="256" t="s">
        <v>16019</v>
      </c>
      <c r="E3572" s="433">
        <v>4916</v>
      </c>
      <c r="F3572" s="256" t="s">
        <v>16020</v>
      </c>
      <c r="G3572" s="256" t="s">
        <v>2732</v>
      </c>
      <c r="H3572" s="256" t="s">
        <v>3196</v>
      </c>
      <c r="I3572" s="256" t="s">
        <v>6219</v>
      </c>
    </row>
    <row r="3573" spans="1:9">
      <c r="A3573" s="256" t="s">
        <v>16024</v>
      </c>
      <c r="B3573" s="256" t="s">
        <v>16025</v>
      </c>
      <c r="C3573" s="256" t="s">
        <v>16026</v>
      </c>
      <c r="D3573" s="256" t="s">
        <v>91</v>
      </c>
      <c r="E3573" s="433">
        <v>82511</v>
      </c>
      <c r="F3573" s="256" t="s">
        <v>16027</v>
      </c>
      <c r="G3573" s="256" t="s">
        <v>2780</v>
      </c>
      <c r="H3573" s="256" t="s">
        <v>2781</v>
      </c>
      <c r="I3573" s="256" t="s">
        <v>16028</v>
      </c>
    </row>
    <row r="3574" spans="1:9">
      <c r="A3574" s="256" t="s">
        <v>16029</v>
      </c>
      <c r="B3574" s="256" t="s">
        <v>16025</v>
      </c>
      <c r="C3574" s="256" t="s">
        <v>16026</v>
      </c>
      <c r="D3574" s="256" t="s">
        <v>91</v>
      </c>
      <c r="E3574" s="433">
        <v>82511</v>
      </c>
      <c r="F3574" s="256" t="s">
        <v>16027</v>
      </c>
      <c r="G3574" s="256" t="s">
        <v>2780</v>
      </c>
      <c r="H3574" s="256" t="s">
        <v>2847</v>
      </c>
      <c r="I3574" s="256" t="s">
        <v>5479</v>
      </c>
    </row>
    <row r="3575" spans="1:9">
      <c r="A3575" s="256" t="s">
        <v>16030</v>
      </c>
      <c r="B3575" s="256" t="s">
        <v>16025</v>
      </c>
      <c r="C3575" s="256" t="s">
        <v>16026</v>
      </c>
      <c r="D3575" s="256" t="s">
        <v>91</v>
      </c>
      <c r="E3575" s="433">
        <v>82511</v>
      </c>
      <c r="F3575" s="256" t="s">
        <v>16027</v>
      </c>
      <c r="G3575" s="256" t="s">
        <v>2732</v>
      </c>
      <c r="H3575" s="256" t="s">
        <v>2733</v>
      </c>
      <c r="I3575" s="256" t="s">
        <v>5479</v>
      </c>
    </row>
    <row r="3576" spans="1:9">
      <c r="A3576" s="256" t="s">
        <v>16031</v>
      </c>
      <c r="B3576" s="256" t="s">
        <v>16032</v>
      </c>
      <c r="C3576" s="256" t="s">
        <v>16033</v>
      </c>
      <c r="D3576" s="256" t="s">
        <v>3858</v>
      </c>
      <c r="E3576" s="433">
        <v>83104</v>
      </c>
      <c r="F3576" s="256" t="s">
        <v>16034</v>
      </c>
      <c r="G3576" s="256" t="s">
        <v>2761</v>
      </c>
      <c r="H3576" s="256" t="s">
        <v>2762</v>
      </c>
      <c r="I3576" s="256" t="s">
        <v>10381</v>
      </c>
    </row>
    <row r="3577" spans="1:9">
      <c r="A3577" s="256" t="s">
        <v>16035</v>
      </c>
      <c r="B3577" s="256" t="s">
        <v>16036</v>
      </c>
      <c r="C3577" s="256" t="s">
        <v>16037</v>
      </c>
      <c r="D3577" s="256" t="s">
        <v>2730</v>
      </c>
      <c r="E3577" s="433">
        <v>82105</v>
      </c>
      <c r="F3577" s="256" t="s">
        <v>16038</v>
      </c>
      <c r="G3577" s="256" t="s">
        <v>2732</v>
      </c>
      <c r="H3577" s="256" t="s">
        <v>2733</v>
      </c>
      <c r="I3577" s="256" t="s">
        <v>9184</v>
      </c>
    </row>
    <row r="3578" spans="1:9">
      <c r="A3578" s="256" t="s">
        <v>16039</v>
      </c>
      <c r="B3578" s="256" t="s">
        <v>16040</v>
      </c>
      <c r="C3578" s="256" t="s">
        <v>16041</v>
      </c>
      <c r="D3578" s="256" t="s">
        <v>9993</v>
      </c>
      <c r="E3578" s="433">
        <v>96701</v>
      </c>
      <c r="F3578" s="256" t="s">
        <v>16042</v>
      </c>
      <c r="G3578" s="256" t="s">
        <v>2724</v>
      </c>
      <c r="H3578" s="256" t="s">
        <v>2835</v>
      </c>
      <c r="I3578" s="256" t="s">
        <v>16043</v>
      </c>
    </row>
    <row r="3579" spans="1:9">
      <c r="A3579" s="256" t="s">
        <v>16044</v>
      </c>
      <c r="B3579" s="256" t="s">
        <v>16045</v>
      </c>
      <c r="C3579" s="256" t="s">
        <v>16046</v>
      </c>
      <c r="D3579" s="256" t="s">
        <v>16047</v>
      </c>
      <c r="E3579" s="433">
        <v>93502</v>
      </c>
      <c r="F3579" s="256" t="s">
        <v>16048</v>
      </c>
      <c r="G3579" s="256" t="s">
        <v>2724</v>
      </c>
      <c r="H3579" s="256" t="s">
        <v>2835</v>
      </c>
      <c r="I3579" s="256" t="s">
        <v>16049</v>
      </c>
    </row>
    <row r="3580" spans="1:9">
      <c r="A3580" s="256" t="s">
        <v>16050</v>
      </c>
      <c r="B3580" s="256" t="s">
        <v>16051</v>
      </c>
      <c r="C3580" s="256" t="s">
        <v>16052</v>
      </c>
      <c r="D3580" s="256" t="s">
        <v>16053</v>
      </c>
      <c r="E3580" s="433">
        <v>95193</v>
      </c>
      <c r="F3580" s="256" t="s">
        <v>16054</v>
      </c>
      <c r="G3580" s="256" t="s">
        <v>2724</v>
      </c>
      <c r="H3580" s="256" t="s">
        <v>2835</v>
      </c>
      <c r="I3580" s="256" t="s">
        <v>10109</v>
      </c>
    </row>
    <row r="3581" spans="1:9">
      <c r="A3581" s="256" t="s">
        <v>16055</v>
      </c>
      <c r="B3581" s="256" t="s">
        <v>16056</v>
      </c>
      <c r="C3581" s="256" t="s">
        <v>16057</v>
      </c>
      <c r="D3581" s="256" t="s">
        <v>177</v>
      </c>
      <c r="E3581" s="433">
        <v>5801</v>
      </c>
      <c r="F3581" s="256" t="s">
        <v>16058</v>
      </c>
      <c r="G3581" s="256" t="s">
        <v>2732</v>
      </c>
      <c r="H3581" s="256" t="s">
        <v>2733</v>
      </c>
      <c r="I3581" s="256" t="s">
        <v>16059</v>
      </c>
    </row>
    <row r="3582" spans="1:9">
      <c r="A3582" s="256" t="s">
        <v>16060</v>
      </c>
      <c r="B3582" s="256" t="s">
        <v>16061</v>
      </c>
      <c r="C3582" s="256" t="s">
        <v>16062</v>
      </c>
      <c r="D3582" s="256" t="s">
        <v>91</v>
      </c>
      <c r="E3582" s="433">
        <v>83101</v>
      </c>
      <c r="F3582" s="256" t="s">
        <v>16063</v>
      </c>
      <c r="G3582" s="256" t="s">
        <v>2761</v>
      </c>
      <c r="H3582" s="256" t="s">
        <v>2762</v>
      </c>
      <c r="I3582" s="256" t="s">
        <v>16064</v>
      </c>
    </row>
    <row r="3583" spans="1:9">
      <c r="A3583" s="256" t="s">
        <v>16065</v>
      </c>
      <c r="B3583" s="256" t="s">
        <v>16066</v>
      </c>
      <c r="C3583" s="256" t="s">
        <v>16067</v>
      </c>
      <c r="D3583" s="256" t="s">
        <v>3220</v>
      </c>
      <c r="E3583" s="433">
        <v>4918</v>
      </c>
      <c r="F3583" s="256" t="s">
        <v>16068</v>
      </c>
      <c r="G3583" s="256" t="s">
        <v>2732</v>
      </c>
      <c r="H3583" s="256" t="s">
        <v>3196</v>
      </c>
      <c r="I3583" s="256" t="s">
        <v>6111</v>
      </c>
    </row>
    <row r="3584" spans="1:9">
      <c r="A3584" s="256" t="s">
        <v>16069</v>
      </c>
      <c r="B3584" s="256" t="s">
        <v>16066</v>
      </c>
      <c r="C3584" s="256" t="s">
        <v>16067</v>
      </c>
      <c r="D3584" s="256" t="s">
        <v>3220</v>
      </c>
      <c r="E3584" s="433">
        <v>4918</v>
      </c>
      <c r="F3584" s="256" t="s">
        <v>16068</v>
      </c>
      <c r="G3584" s="256" t="s">
        <v>2780</v>
      </c>
      <c r="H3584" s="256" t="s">
        <v>2781</v>
      </c>
      <c r="I3584" s="256" t="s">
        <v>6111</v>
      </c>
    </row>
    <row r="3585" spans="1:9">
      <c r="A3585" s="256" t="s">
        <v>16070</v>
      </c>
      <c r="B3585" s="256" t="s">
        <v>16071</v>
      </c>
      <c r="C3585" s="256" t="s">
        <v>16072</v>
      </c>
      <c r="D3585" s="256" t="s">
        <v>91</v>
      </c>
      <c r="E3585" s="433">
        <v>82412</v>
      </c>
      <c r="F3585" s="256" t="s">
        <v>11876</v>
      </c>
      <c r="G3585" s="256" t="s">
        <v>2824</v>
      </c>
      <c r="H3585" s="256" t="s">
        <v>2725</v>
      </c>
      <c r="I3585" s="256" t="s">
        <v>4115</v>
      </c>
    </row>
    <row r="3586" spans="1:9">
      <c r="A3586" s="256" t="s">
        <v>16073</v>
      </c>
      <c r="B3586" s="256" t="s">
        <v>16071</v>
      </c>
      <c r="C3586" s="256" t="s">
        <v>16072</v>
      </c>
      <c r="D3586" s="256" t="s">
        <v>91</v>
      </c>
      <c r="E3586" s="433">
        <v>82412</v>
      </c>
      <c r="F3586" s="256" t="s">
        <v>11876</v>
      </c>
      <c r="G3586" s="256" t="s">
        <v>2780</v>
      </c>
      <c r="H3586" s="256" t="s">
        <v>2781</v>
      </c>
      <c r="I3586" s="256" t="s">
        <v>9741</v>
      </c>
    </row>
    <row r="3587" spans="1:9">
      <c r="A3587" s="256" t="s">
        <v>16074</v>
      </c>
      <c r="B3587" s="256" t="s">
        <v>16071</v>
      </c>
      <c r="C3587" s="256" t="s">
        <v>16072</v>
      </c>
      <c r="D3587" s="256" t="s">
        <v>91</v>
      </c>
      <c r="E3587" s="433">
        <v>82412</v>
      </c>
      <c r="F3587" s="256" t="s">
        <v>11876</v>
      </c>
      <c r="G3587" s="256" t="s">
        <v>2732</v>
      </c>
      <c r="H3587" s="256" t="s">
        <v>2733</v>
      </c>
      <c r="I3587" s="256" t="s">
        <v>6111</v>
      </c>
    </row>
    <row r="3588" spans="1:9">
      <c r="A3588" s="256" t="s">
        <v>16075</v>
      </c>
      <c r="B3588" s="256" t="s">
        <v>16071</v>
      </c>
      <c r="C3588" s="256" t="s">
        <v>16072</v>
      </c>
      <c r="D3588" s="256" t="s">
        <v>91</v>
      </c>
      <c r="E3588" s="433">
        <v>82412</v>
      </c>
      <c r="F3588" s="256" t="s">
        <v>11876</v>
      </c>
      <c r="G3588" s="256" t="s">
        <v>2780</v>
      </c>
      <c r="H3588" s="256" t="s">
        <v>2847</v>
      </c>
      <c r="I3588" s="256" t="s">
        <v>6219</v>
      </c>
    </row>
    <row r="3589" spans="1:9">
      <c r="A3589" s="256" t="s">
        <v>16076</v>
      </c>
      <c r="B3589" s="256" t="s">
        <v>16071</v>
      </c>
      <c r="C3589" s="256" t="s">
        <v>16072</v>
      </c>
      <c r="D3589" s="256" t="s">
        <v>91</v>
      </c>
      <c r="E3589" s="433">
        <v>82412</v>
      </c>
      <c r="F3589" s="256" t="s">
        <v>11876</v>
      </c>
      <c r="G3589" s="256" t="s">
        <v>2824</v>
      </c>
      <c r="H3589" s="256" t="s">
        <v>2812</v>
      </c>
      <c r="I3589" s="256" t="s">
        <v>3417</v>
      </c>
    </row>
    <row r="3590" spans="1:9">
      <c r="A3590" s="256" t="s">
        <v>16077</v>
      </c>
      <c r="B3590" s="256" t="s">
        <v>16071</v>
      </c>
      <c r="C3590" s="256" t="s">
        <v>16072</v>
      </c>
      <c r="D3590" s="256" t="s">
        <v>91</v>
      </c>
      <c r="E3590" s="433">
        <v>82412</v>
      </c>
      <c r="F3590" s="256" t="s">
        <v>11876</v>
      </c>
      <c r="G3590" s="256" t="s">
        <v>2824</v>
      </c>
      <c r="H3590" s="256" t="s">
        <v>2994</v>
      </c>
      <c r="I3590" s="256" t="s">
        <v>4115</v>
      </c>
    </row>
    <row r="3591" spans="1:9">
      <c r="A3591" s="256" t="s">
        <v>16078</v>
      </c>
      <c r="B3591" s="256" t="s">
        <v>16079</v>
      </c>
      <c r="C3591" s="256" t="s">
        <v>16080</v>
      </c>
      <c r="D3591" s="256" t="s">
        <v>97</v>
      </c>
      <c r="E3591" s="433">
        <v>4001</v>
      </c>
      <c r="F3591" s="256" t="s">
        <v>16081</v>
      </c>
      <c r="G3591" s="256" t="s">
        <v>2732</v>
      </c>
      <c r="H3591" s="256" t="s">
        <v>2733</v>
      </c>
      <c r="I3591" s="256" t="s">
        <v>16082</v>
      </c>
    </row>
    <row r="3592" spans="1:9">
      <c r="A3592" s="256" t="s">
        <v>16083</v>
      </c>
      <c r="B3592" s="256" t="s">
        <v>16084</v>
      </c>
      <c r="C3592" s="256" t="s">
        <v>16085</v>
      </c>
      <c r="D3592" s="256" t="s">
        <v>91</v>
      </c>
      <c r="E3592" s="433">
        <v>83102</v>
      </c>
      <c r="F3592" s="256" t="s">
        <v>6430</v>
      </c>
      <c r="G3592" s="256" t="s">
        <v>2732</v>
      </c>
      <c r="H3592" s="256" t="s">
        <v>2733</v>
      </c>
      <c r="I3592" s="256" t="s">
        <v>10090</v>
      </c>
    </row>
    <row r="3593" spans="1:9">
      <c r="A3593" s="256" t="s">
        <v>16086</v>
      </c>
      <c r="B3593" s="256" t="s">
        <v>16087</v>
      </c>
      <c r="C3593" s="256" t="s">
        <v>16088</v>
      </c>
      <c r="D3593" s="256" t="s">
        <v>2792</v>
      </c>
      <c r="E3593" s="433">
        <v>84104</v>
      </c>
      <c r="F3593" s="256" t="s">
        <v>6818</v>
      </c>
      <c r="G3593" s="256" t="s">
        <v>2780</v>
      </c>
      <c r="H3593" s="256" t="s">
        <v>2847</v>
      </c>
      <c r="I3593" s="256" t="s">
        <v>11716</v>
      </c>
    </row>
    <row r="3594" spans="1:9">
      <c r="A3594" s="256" t="s">
        <v>16089</v>
      </c>
      <c r="B3594" s="256" t="s">
        <v>16087</v>
      </c>
      <c r="C3594" s="256" t="s">
        <v>16088</v>
      </c>
      <c r="D3594" s="256" t="s">
        <v>2792</v>
      </c>
      <c r="E3594" s="433">
        <v>84104</v>
      </c>
      <c r="F3594" s="256" t="s">
        <v>6818</v>
      </c>
      <c r="G3594" s="256" t="s">
        <v>2936</v>
      </c>
      <c r="H3594" s="256" t="s">
        <v>4186</v>
      </c>
      <c r="I3594" s="256" t="s">
        <v>16090</v>
      </c>
    </row>
    <row r="3595" spans="1:9">
      <c r="A3595" s="256" t="s">
        <v>16091</v>
      </c>
      <c r="B3595" s="256" t="s">
        <v>16087</v>
      </c>
      <c r="C3595" s="256" t="s">
        <v>16088</v>
      </c>
      <c r="D3595" s="256" t="s">
        <v>2792</v>
      </c>
      <c r="E3595" s="433">
        <v>84104</v>
      </c>
      <c r="F3595" s="256" t="s">
        <v>6818</v>
      </c>
      <c r="G3595" s="256" t="s">
        <v>2936</v>
      </c>
      <c r="H3595" s="256" t="s">
        <v>2937</v>
      </c>
      <c r="I3595" s="256" t="s">
        <v>16092</v>
      </c>
    </row>
    <row r="3596" spans="1:9">
      <c r="A3596" s="256" t="s">
        <v>16093</v>
      </c>
      <c r="B3596" s="256" t="s">
        <v>16087</v>
      </c>
      <c r="C3596" s="256" t="s">
        <v>16088</v>
      </c>
      <c r="D3596" s="256" t="s">
        <v>2792</v>
      </c>
      <c r="E3596" s="433">
        <v>84104</v>
      </c>
      <c r="F3596" s="256" t="s">
        <v>6818</v>
      </c>
      <c r="G3596" s="256" t="s">
        <v>2780</v>
      </c>
      <c r="H3596" s="256" t="s">
        <v>2781</v>
      </c>
      <c r="I3596" s="256" t="s">
        <v>16094</v>
      </c>
    </row>
    <row r="3597" spans="1:9">
      <c r="A3597" s="256" t="s">
        <v>16095</v>
      </c>
      <c r="B3597" s="256" t="s">
        <v>16096</v>
      </c>
      <c r="C3597" s="256" t="s">
        <v>16097</v>
      </c>
      <c r="D3597" s="256" t="s">
        <v>91</v>
      </c>
      <c r="E3597" s="433">
        <v>83106</v>
      </c>
      <c r="F3597" s="256" t="s">
        <v>16098</v>
      </c>
      <c r="G3597" s="256" t="s">
        <v>2761</v>
      </c>
      <c r="H3597" s="256" t="s">
        <v>2762</v>
      </c>
      <c r="I3597" s="256" t="s">
        <v>7302</v>
      </c>
    </row>
    <row r="3598" spans="1:9">
      <c r="A3598" s="256" t="s">
        <v>16099</v>
      </c>
      <c r="B3598" s="256" t="s">
        <v>16096</v>
      </c>
      <c r="C3598" s="256" t="s">
        <v>16097</v>
      </c>
      <c r="D3598" s="256" t="s">
        <v>91</v>
      </c>
      <c r="E3598" s="433">
        <v>83106</v>
      </c>
      <c r="F3598" s="256" t="s">
        <v>16098</v>
      </c>
      <c r="G3598" s="256" t="s">
        <v>2761</v>
      </c>
      <c r="H3598" s="256" t="s">
        <v>2994</v>
      </c>
      <c r="I3598" s="256" t="s">
        <v>3323</v>
      </c>
    </row>
    <row r="3599" spans="1:9">
      <c r="A3599" s="256" t="s">
        <v>16100</v>
      </c>
      <c r="B3599" s="256" t="s">
        <v>16096</v>
      </c>
      <c r="C3599" s="256" t="s">
        <v>16097</v>
      </c>
      <c r="D3599" s="256" t="s">
        <v>91</v>
      </c>
      <c r="E3599" s="433">
        <v>83106</v>
      </c>
      <c r="F3599" s="256" t="s">
        <v>16098</v>
      </c>
      <c r="G3599" s="256" t="s">
        <v>2761</v>
      </c>
      <c r="H3599" s="256" t="s">
        <v>2725</v>
      </c>
      <c r="I3599" s="256" t="s">
        <v>3323</v>
      </c>
    </row>
    <row r="3600" spans="1:9">
      <c r="A3600" s="256" t="s">
        <v>16101</v>
      </c>
      <c r="B3600" s="256" t="s">
        <v>16102</v>
      </c>
      <c r="C3600" s="256" t="s">
        <v>16103</v>
      </c>
      <c r="D3600" s="256" t="s">
        <v>3162</v>
      </c>
      <c r="E3600" s="433">
        <v>93532</v>
      </c>
      <c r="F3600" s="256" t="s">
        <v>16104</v>
      </c>
      <c r="G3600" s="256" t="s">
        <v>2724</v>
      </c>
      <c r="H3600" s="256" t="s">
        <v>2835</v>
      </c>
      <c r="I3600" s="256" t="s">
        <v>14013</v>
      </c>
    </row>
    <row r="3601" spans="1:9">
      <c r="A3601" s="256" t="s">
        <v>16105</v>
      </c>
      <c r="B3601" s="256" t="s">
        <v>16106</v>
      </c>
      <c r="C3601" s="256" t="s">
        <v>16107</v>
      </c>
      <c r="D3601" s="256" t="s">
        <v>6903</v>
      </c>
      <c r="E3601" s="433">
        <v>8901</v>
      </c>
      <c r="F3601" s="256" t="s">
        <v>16108</v>
      </c>
      <c r="G3601" s="256" t="s">
        <v>2780</v>
      </c>
      <c r="H3601" s="256" t="s">
        <v>2781</v>
      </c>
      <c r="I3601" s="256" t="s">
        <v>5570</v>
      </c>
    </row>
    <row r="3602" spans="1:9">
      <c r="A3602" s="256" t="s">
        <v>16109</v>
      </c>
      <c r="B3602" s="256" t="s">
        <v>16106</v>
      </c>
      <c r="C3602" s="256" t="s">
        <v>16107</v>
      </c>
      <c r="D3602" s="256" t="s">
        <v>6903</v>
      </c>
      <c r="E3602" s="433">
        <v>8901</v>
      </c>
      <c r="F3602" s="256" t="s">
        <v>16108</v>
      </c>
      <c r="G3602" s="256" t="s">
        <v>2732</v>
      </c>
      <c r="H3602" s="256" t="s">
        <v>2733</v>
      </c>
      <c r="I3602" s="256" t="s">
        <v>5570</v>
      </c>
    </row>
    <row r="3603" spans="1:9">
      <c r="A3603" s="256" t="s">
        <v>16110</v>
      </c>
      <c r="B3603" s="256" t="s">
        <v>16111</v>
      </c>
      <c r="C3603" s="256" t="s">
        <v>16112</v>
      </c>
      <c r="D3603" s="256" t="s">
        <v>91</v>
      </c>
      <c r="E3603" s="433">
        <v>81109</v>
      </c>
      <c r="F3603" s="256" t="s">
        <v>3271</v>
      </c>
      <c r="G3603" s="256" t="s">
        <v>2732</v>
      </c>
      <c r="H3603" s="256" t="s">
        <v>2733</v>
      </c>
      <c r="I3603" s="256" t="s">
        <v>3272</v>
      </c>
    </row>
    <row r="3604" spans="1:9">
      <c r="A3604" s="256" t="s">
        <v>16113</v>
      </c>
      <c r="B3604" s="256" t="s">
        <v>16114</v>
      </c>
      <c r="C3604" s="256" t="s">
        <v>16115</v>
      </c>
      <c r="D3604" s="256" t="s">
        <v>609</v>
      </c>
      <c r="E3604" s="433">
        <v>96001</v>
      </c>
      <c r="F3604" s="256" t="s">
        <v>16116</v>
      </c>
      <c r="G3604" s="256" t="s">
        <v>2732</v>
      </c>
      <c r="H3604" s="256" t="s">
        <v>2733</v>
      </c>
      <c r="I3604" s="256" t="s">
        <v>8837</v>
      </c>
    </row>
    <row r="3605" spans="1:9">
      <c r="A3605" s="256" t="s">
        <v>16117</v>
      </c>
      <c r="B3605" s="256" t="s">
        <v>16118</v>
      </c>
      <c r="C3605" s="256" t="s">
        <v>16119</v>
      </c>
      <c r="D3605" s="256" t="s">
        <v>16120</v>
      </c>
      <c r="E3605" s="433">
        <v>7222</v>
      </c>
      <c r="F3605" s="256" t="s">
        <v>16121</v>
      </c>
      <c r="G3605" s="256" t="s">
        <v>2732</v>
      </c>
      <c r="H3605" s="256" t="s">
        <v>2733</v>
      </c>
      <c r="I3605" s="256" t="s">
        <v>16122</v>
      </c>
    </row>
    <row r="3606" spans="1:9">
      <c r="A3606" s="256" t="s">
        <v>16123</v>
      </c>
      <c r="B3606" s="256" t="s">
        <v>16124</v>
      </c>
      <c r="C3606" s="256" t="s">
        <v>16125</v>
      </c>
      <c r="D3606" s="256" t="s">
        <v>96</v>
      </c>
      <c r="E3606" s="433">
        <v>91701</v>
      </c>
      <c r="F3606" s="256" t="s">
        <v>16126</v>
      </c>
      <c r="G3606" s="256" t="s">
        <v>2732</v>
      </c>
      <c r="H3606" s="256" t="s">
        <v>2733</v>
      </c>
      <c r="I3606" s="256" t="s">
        <v>16127</v>
      </c>
    </row>
    <row r="3607" spans="1:9">
      <c r="A3607" s="256" t="s">
        <v>16128</v>
      </c>
      <c r="B3607" s="256" t="s">
        <v>16129</v>
      </c>
      <c r="C3607" s="256" t="s">
        <v>16130</v>
      </c>
      <c r="D3607" s="256" t="s">
        <v>13993</v>
      </c>
      <c r="E3607" s="433">
        <v>85110</v>
      </c>
      <c r="F3607" s="256" t="s">
        <v>16131</v>
      </c>
      <c r="G3607" s="256" t="s">
        <v>2761</v>
      </c>
      <c r="H3607" s="256" t="s">
        <v>2762</v>
      </c>
      <c r="I3607" s="256" t="s">
        <v>16132</v>
      </c>
    </row>
    <row r="3608" spans="1:9">
      <c r="A3608" s="256" t="s">
        <v>16133</v>
      </c>
      <c r="C3608" s="256" t="s">
        <v>16134</v>
      </c>
      <c r="D3608" s="256" t="s">
        <v>16135</v>
      </c>
      <c r="E3608" s="433">
        <v>4018</v>
      </c>
      <c r="F3608" s="256" t="s">
        <v>16136</v>
      </c>
      <c r="G3608" s="256" t="s">
        <v>2732</v>
      </c>
      <c r="H3608" s="256" t="s">
        <v>2733</v>
      </c>
      <c r="I3608" s="256" t="s">
        <v>16137</v>
      </c>
    </row>
    <row r="3609" spans="1:9">
      <c r="A3609" s="256" t="s">
        <v>16138</v>
      </c>
      <c r="B3609" s="256" t="s">
        <v>16139</v>
      </c>
      <c r="C3609" s="256" t="s">
        <v>16140</v>
      </c>
      <c r="D3609" s="256" t="s">
        <v>6444</v>
      </c>
      <c r="E3609" s="433">
        <v>97632</v>
      </c>
      <c r="F3609" s="256" t="s">
        <v>16141</v>
      </c>
      <c r="G3609" s="256" t="s">
        <v>2724</v>
      </c>
      <c r="H3609" s="256" t="s">
        <v>2762</v>
      </c>
      <c r="I3609" s="256" t="s">
        <v>16142</v>
      </c>
    </row>
    <row r="3610" spans="1:9">
      <c r="A3610" s="256" t="s">
        <v>16143</v>
      </c>
      <c r="B3610" s="256" t="s">
        <v>16144</v>
      </c>
      <c r="C3610" s="256" t="s">
        <v>16145</v>
      </c>
      <c r="D3610" s="256" t="s">
        <v>9528</v>
      </c>
      <c r="E3610" s="433">
        <v>6901</v>
      </c>
      <c r="F3610" s="256" t="s">
        <v>16146</v>
      </c>
      <c r="G3610" s="256" t="s">
        <v>2732</v>
      </c>
      <c r="H3610" s="256" t="s">
        <v>2733</v>
      </c>
      <c r="I3610" s="256" t="s">
        <v>4981</v>
      </c>
    </row>
    <row r="3611" spans="1:9">
      <c r="A3611" s="256" t="s">
        <v>16147</v>
      </c>
      <c r="B3611" s="256" t="s">
        <v>16144</v>
      </c>
      <c r="C3611" s="256" t="s">
        <v>16145</v>
      </c>
      <c r="D3611" s="256" t="s">
        <v>9528</v>
      </c>
      <c r="E3611" s="433">
        <v>6901</v>
      </c>
      <c r="F3611" s="256" t="s">
        <v>16146</v>
      </c>
      <c r="G3611" s="256" t="s">
        <v>2732</v>
      </c>
      <c r="H3611" s="256" t="s">
        <v>3196</v>
      </c>
      <c r="I3611" s="256" t="s">
        <v>7314</v>
      </c>
    </row>
    <row r="3612" spans="1:9">
      <c r="A3612" s="256" t="s">
        <v>16148</v>
      </c>
      <c r="B3612" s="256" t="s">
        <v>16144</v>
      </c>
      <c r="C3612" s="256" t="s">
        <v>16145</v>
      </c>
      <c r="D3612" s="256" t="s">
        <v>9528</v>
      </c>
      <c r="E3612" s="433">
        <v>6901</v>
      </c>
      <c r="F3612" s="256" t="s">
        <v>16146</v>
      </c>
      <c r="G3612" s="256" t="s">
        <v>2780</v>
      </c>
      <c r="H3612" s="256" t="s">
        <v>2781</v>
      </c>
      <c r="I3612" s="256" t="s">
        <v>7314</v>
      </c>
    </row>
    <row r="3613" spans="1:9">
      <c r="A3613" s="256" t="s">
        <v>16149</v>
      </c>
      <c r="B3613" s="256" t="s">
        <v>16150</v>
      </c>
      <c r="C3613" s="256" t="s">
        <v>16151</v>
      </c>
      <c r="D3613" s="256" t="s">
        <v>16152</v>
      </c>
      <c r="E3613" s="433">
        <v>92210</v>
      </c>
      <c r="F3613" s="256" t="s">
        <v>16153</v>
      </c>
      <c r="G3613" s="256" t="s">
        <v>2761</v>
      </c>
      <c r="H3613" s="256" t="s">
        <v>2994</v>
      </c>
      <c r="I3613" s="256" t="s">
        <v>15598</v>
      </c>
    </row>
    <row r="3614" spans="1:9">
      <c r="A3614" s="256" t="s">
        <v>16154</v>
      </c>
      <c r="B3614" s="256" t="s">
        <v>16150</v>
      </c>
      <c r="C3614" s="256" t="s">
        <v>16151</v>
      </c>
      <c r="D3614" s="256" t="s">
        <v>16152</v>
      </c>
      <c r="E3614" s="433">
        <v>92210</v>
      </c>
      <c r="F3614" s="256" t="s">
        <v>16153</v>
      </c>
      <c r="G3614" s="256" t="s">
        <v>2761</v>
      </c>
      <c r="H3614" s="256" t="s">
        <v>2725</v>
      </c>
      <c r="I3614" s="256" t="s">
        <v>6332</v>
      </c>
    </row>
    <row r="3615" spans="1:9">
      <c r="A3615" s="256" t="s">
        <v>16155</v>
      </c>
      <c r="B3615" s="256" t="s">
        <v>16150</v>
      </c>
      <c r="C3615" s="256" t="s">
        <v>16151</v>
      </c>
      <c r="D3615" s="256" t="s">
        <v>16152</v>
      </c>
      <c r="E3615" s="433">
        <v>92210</v>
      </c>
      <c r="F3615" s="256" t="s">
        <v>16153</v>
      </c>
      <c r="G3615" s="256" t="s">
        <v>2761</v>
      </c>
      <c r="H3615" s="256" t="s">
        <v>2762</v>
      </c>
      <c r="I3615" s="256" t="s">
        <v>16156</v>
      </c>
    </row>
    <row r="3616" spans="1:9">
      <c r="A3616" s="256" t="s">
        <v>16155</v>
      </c>
      <c r="B3616" s="256" t="s">
        <v>16150</v>
      </c>
      <c r="C3616" s="256" t="s">
        <v>16151</v>
      </c>
      <c r="D3616" s="256" t="s">
        <v>16152</v>
      </c>
      <c r="E3616" s="433">
        <v>92210</v>
      </c>
      <c r="F3616" s="256" t="s">
        <v>16153</v>
      </c>
      <c r="G3616" s="256" t="s">
        <v>2724</v>
      </c>
      <c r="H3616" s="256" t="s">
        <v>2762</v>
      </c>
      <c r="I3616" s="256" t="s">
        <v>16157</v>
      </c>
    </row>
    <row r="3617" spans="1:9">
      <c r="A3617" s="256" t="s">
        <v>16158</v>
      </c>
      <c r="C3617" s="256" t="s">
        <v>16159</v>
      </c>
      <c r="D3617" s="256" t="s">
        <v>16160</v>
      </c>
      <c r="E3617" s="433">
        <v>1303</v>
      </c>
      <c r="F3617" s="256" t="s">
        <v>2171</v>
      </c>
      <c r="G3617" s="256" t="s">
        <v>2732</v>
      </c>
      <c r="H3617" s="256" t="s">
        <v>2733</v>
      </c>
      <c r="I3617" s="256" t="s">
        <v>16161</v>
      </c>
    </row>
    <row r="3618" spans="1:9">
      <c r="A3618" s="256" t="s">
        <v>16162</v>
      </c>
      <c r="B3618" s="256" t="s">
        <v>16163</v>
      </c>
      <c r="C3618" s="256" t="s">
        <v>16164</v>
      </c>
      <c r="D3618" s="256" t="s">
        <v>3441</v>
      </c>
      <c r="E3618" s="433">
        <v>4001</v>
      </c>
      <c r="F3618" s="256" t="s">
        <v>16165</v>
      </c>
      <c r="G3618" s="256" t="s">
        <v>2724</v>
      </c>
      <c r="H3618" s="256" t="s">
        <v>2762</v>
      </c>
      <c r="I3618" s="256" t="s">
        <v>16166</v>
      </c>
    </row>
    <row r="3619" spans="1:9">
      <c r="A3619" s="256" t="s">
        <v>16162</v>
      </c>
      <c r="B3619" s="256" t="s">
        <v>16163</v>
      </c>
      <c r="C3619" s="256" t="s">
        <v>16164</v>
      </c>
      <c r="D3619" s="256" t="s">
        <v>3441</v>
      </c>
      <c r="E3619" s="433">
        <v>4001</v>
      </c>
      <c r="F3619" s="256" t="s">
        <v>16165</v>
      </c>
      <c r="G3619" s="256" t="s">
        <v>2761</v>
      </c>
      <c r="H3619" s="256" t="s">
        <v>2762</v>
      </c>
      <c r="I3619" s="256" t="s">
        <v>16166</v>
      </c>
    </row>
    <row r="3620" spans="1:9">
      <c r="A3620" s="256" t="s">
        <v>16167</v>
      </c>
      <c r="B3620" s="256" t="s">
        <v>16168</v>
      </c>
      <c r="C3620" s="256" t="s">
        <v>16169</v>
      </c>
      <c r="D3620" s="256" t="s">
        <v>3459</v>
      </c>
      <c r="E3620" s="433">
        <v>2744</v>
      </c>
      <c r="F3620" s="256" t="s">
        <v>16170</v>
      </c>
      <c r="G3620" s="256" t="s">
        <v>2936</v>
      </c>
      <c r="H3620" s="256" t="s">
        <v>2937</v>
      </c>
      <c r="I3620" s="256" t="s">
        <v>12324</v>
      </c>
    </row>
    <row r="3621" spans="1:9">
      <c r="A3621" s="256" t="s">
        <v>16171</v>
      </c>
      <c r="B3621" s="256" t="s">
        <v>16172</v>
      </c>
      <c r="C3621" s="256" t="s">
        <v>16173</v>
      </c>
      <c r="D3621" s="256" t="s">
        <v>91</v>
      </c>
      <c r="E3621" s="433">
        <v>81108</v>
      </c>
      <c r="F3621" s="256" t="s">
        <v>3612</v>
      </c>
      <c r="G3621" s="256" t="s">
        <v>2732</v>
      </c>
      <c r="H3621" s="256" t="s">
        <v>2733</v>
      </c>
      <c r="I3621" s="256" t="s">
        <v>14979</v>
      </c>
    </row>
    <row r="3622" spans="1:9">
      <c r="A3622" s="256" t="s">
        <v>16174</v>
      </c>
      <c r="B3622" s="256" t="s">
        <v>16175</v>
      </c>
      <c r="C3622" s="256" t="s">
        <v>16176</v>
      </c>
      <c r="D3622" s="256" t="s">
        <v>91</v>
      </c>
      <c r="E3622" s="433">
        <v>81109</v>
      </c>
      <c r="F3622" s="256" t="s">
        <v>16177</v>
      </c>
      <c r="G3622" s="256" t="s">
        <v>2732</v>
      </c>
      <c r="H3622" s="256" t="s">
        <v>2733</v>
      </c>
      <c r="I3622" s="256" t="s">
        <v>5750</v>
      </c>
    </row>
    <row r="3623" spans="1:9">
      <c r="A3623" s="256" t="s">
        <v>16178</v>
      </c>
      <c r="B3623" s="256" t="s">
        <v>16179</v>
      </c>
      <c r="C3623" s="256" t="s">
        <v>16180</v>
      </c>
      <c r="D3623" s="256" t="s">
        <v>91</v>
      </c>
      <c r="E3623" s="433">
        <v>83107</v>
      </c>
      <c r="F3623" s="256" t="s">
        <v>16181</v>
      </c>
      <c r="G3623" s="256" t="s">
        <v>2732</v>
      </c>
      <c r="H3623" s="256" t="s">
        <v>2733</v>
      </c>
      <c r="I3623" s="256" t="s">
        <v>6711</v>
      </c>
    </row>
    <row r="3624" spans="1:9">
      <c r="A3624" s="256" t="s">
        <v>16182</v>
      </c>
      <c r="B3624" s="256" t="s">
        <v>16183</v>
      </c>
      <c r="C3624" s="256" t="s">
        <v>16184</v>
      </c>
      <c r="D3624" s="256" t="s">
        <v>2982</v>
      </c>
      <c r="E3624" s="433">
        <v>81108</v>
      </c>
      <c r="F3624" s="256" t="s">
        <v>3483</v>
      </c>
      <c r="G3624" s="256" t="s">
        <v>2732</v>
      </c>
      <c r="H3624" s="256" t="s">
        <v>2733</v>
      </c>
      <c r="I3624" s="256" t="s">
        <v>16185</v>
      </c>
    </row>
    <row r="3625" spans="1:9">
      <c r="A3625" s="256" t="s">
        <v>16186</v>
      </c>
      <c r="B3625" s="256" t="s">
        <v>16187</v>
      </c>
      <c r="C3625" s="256" t="s">
        <v>16188</v>
      </c>
      <c r="D3625" s="256" t="s">
        <v>3400</v>
      </c>
      <c r="E3625" s="433">
        <v>1704</v>
      </c>
      <c r="F3625" s="256" t="s">
        <v>3582</v>
      </c>
      <c r="G3625" s="256" t="s">
        <v>2732</v>
      </c>
      <c r="H3625" s="256" t="s">
        <v>2733</v>
      </c>
      <c r="I3625" s="256" t="s">
        <v>16189</v>
      </c>
    </row>
    <row r="3626" spans="1:9">
      <c r="A3626" s="256" t="s">
        <v>16190</v>
      </c>
      <c r="B3626" s="256" t="s">
        <v>16191</v>
      </c>
      <c r="C3626" s="256" t="s">
        <v>16192</v>
      </c>
      <c r="D3626" s="256" t="s">
        <v>4640</v>
      </c>
      <c r="E3626" s="433">
        <v>81108</v>
      </c>
      <c r="F3626" s="256" t="s">
        <v>3483</v>
      </c>
      <c r="G3626" s="256" t="s">
        <v>2732</v>
      </c>
      <c r="H3626" s="256" t="s">
        <v>2733</v>
      </c>
      <c r="I3626" s="256" t="s">
        <v>6992</v>
      </c>
    </row>
    <row r="3627" spans="1:9">
      <c r="A3627" s="256" t="s">
        <v>16193</v>
      </c>
      <c r="B3627" s="256" t="s">
        <v>16194</v>
      </c>
      <c r="C3627" s="256" t="s">
        <v>16195</v>
      </c>
      <c r="D3627" s="256" t="s">
        <v>10212</v>
      </c>
      <c r="E3627" s="433">
        <v>97228</v>
      </c>
      <c r="F3627" s="256" t="s">
        <v>16196</v>
      </c>
      <c r="G3627" s="256" t="s">
        <v>2732</v>
      </c>
      <c r="H3627" s="256" t="s">
        <v>2733</v>
      </c>
      <c r="I3627" s="256" t="s">
        <v>10249</v>
      </c>
    </row>
    <row r="3628" spans="1:9">
      <c r="A3628" s="256" t="s">
        <v>16197</v>
      </c>
      <c r="B3628" s="256" t="s">
        <v>16198</v>
      </c>
      <c r="C3628" s="256" t="s">
        <v>16199</v>
      </c>
      <c r="D3628" s="256" t="s">
        <v>96</v>
      </c>
      <c r="E3628" s="433">
        <v>91701</v>
      </c>
      <c r="F3628" s="256" t="s">
        <v>9638</v>
      </c>
      <c r="G3628" s="256" t="s">
        <v>2824</v>
      </c>
      <c r="H3628" s="256" t="s">
        <v>2725</v>
      </c>
      <c r="I3628" s="256" t="s">
        <v>6604</v>
      </c>
    </row>
    <row r="3629" spans="1:9">
      <c r="A3629" s="256" t="s">
        <v>16200</v>
      </c>
      <c r="B3629" s="256" t="s">
        <v>16198</v>
      </c>
      <c r="C3629" s="256" t="s">
        <v>16199</v>
      </c>
      <c r="D3629" s="256" t="s">
        <v>96</v>
      </c>
      <c r="E3629" s="433">
        <v>91701</v>
      </c>
      <c r="F3629" s="256" t="s">
        <v>9638</v>
      </c>
      <c r="G3629" s="256" t="s">
        <v>2824</v>
      </c>
      <c r="H3629" s="256" t="s">
        <v>2994</v>
      </c>
      <c r="I3629" s="256" t="s">
        <v>6604</v>
      </c>
    </row>
    <row r="3630" spans="1:9">
      <c r="A3630" s="256" t="s">
        <v>16201</v>
      </c>
      <c r="B3630" s="256" t="s">
        <v>16198</v>
      </c>
      <c r="C3630" s="256" t="s">
        <v>16199</v>
      </c>
      <c r="D3630" s="256" t="s">
        <v>96</v>
      </c>
      <c r="E3630" s="433">
        <v>91701</v>
      </c>
      <c r="F3630" s="256" t="s">
        <v>9638</v>
      </c>
      <c r="G3630" s="256" t="s">
        <v>2824</v>
      </c>
      <c r="H3630" s="256" t="s">
        <v>2762</v>
      </c>
      <c r="I3630" s="256" t="s">
        <v>16202</v>
      </c>
    </row>
    <row r="3631" spans="1:9">
      <c r="A3631" s="256" t="s">
        <v>16203</v>
      </c>
      <c r="B3631" s="256" t="s">
        <v>16204</v>
      </c>
      <c r="C3631" s="256" t="s">
        <v>16205</v>
      </c>
      <c r="D3631" s="256" t="s">
        <v>2982</v>
      </c>
      <c r="E3631" s="433">
        <v>81108</v>
      </c>
      <c r="F3631" s="256" t="s">
        <v>3483</v>
      </c>
      <c r="G3631" s="256" t="s">
        <v>2732</v>
      </c>
      <c r="H3631" s="256" t="s">
        <v>2733</v>
      </c>
      <c r="I3631" s="256" t="s">
        <v>7953</v>
      </c>
    </row>
    <row r="3632" spans="1:9">
      <c r="A3632" s="256" t="s">
        <v>16206</v>
      </c>
      <c r="B3632" s="256" t="s">
        <v>16207</v>
      </c>
      <c r="C3632" s="256" t="s">
        <v>16208</v>
      </c>
      <c r="D3632" s="256" t="s">
        <v>2982</v>
      </c>
      <c r="E3632" s="433">
        <v>81101</v>
      </c>
      <c r="F3632" s="256" t="s">
        <v>5214</v>
      </c>
      <c r="G3632" s="256" t="s">
        <v>2732</v>
      </c>
      <c r="H3632" s="256" t="s">
        <v>2733</v>
      </c>
      <c r="I3632" s="256" t="s">
        <v>15548</v>
      </c>
    </row>
    <row r="3633" spans="1:9">
      <c r="A3633" s="256" t="s">
        <v>16209</v>
      </c>
      <c r="B3633" s="256" t="s">
        <v>16210</v>
      </c>
      <c r="C3633" s="256" t="s">
        <v>16211</v>
      </c>
      <c r="D3633" s="256" t="s">
        <v>91</v>
      </c>
      <c r="E3633" s="433">
        <v>85101</v>
      </c>
      <c r="F3633" s="256" t="s">
        <v>3189</v>
      </c>
      <c r="G3633" s="256" t="s">
        <v>2732</v>
      </c>
      <c r="H3633" s="256" t="s">
        <v>2733</v>
      </c>
      <c r="I3633" s="256" t="s">
        <v>16212</v>
      </c>
    </row>
    <row r="3634" spans="1:9">
      <c r="A3634" s="256" t="s">
        <v>16213</v>
      </c>
      <c r="B3634" s="256" t="s">
        <v>16214</v>
      </c>
      <c r="C3634" s="256" t="s">
        <v>16215</v>
      </c>
      <c r="D3634" s="256" t="s">
        <v>16216</v>
      </c>
      <c r="E3634" s="433">
        <v>82108</v>
      </c>
      <c r="F3634" s="256" t="s">
        <v>16217</v>
      </c>
      <c r="G3634" s="256" t="s">
        <v>2732</v>
      </c>
      <c r="H3634" s="256" t="s">
        <v>2733</v>
      </c>
      <c r="I3634" s="256" t="s">
        <v>14979</v>
      </c>
    </row>
    <row r="3635" spans="1:9">
      <c r="A3635" s="256" t="s">
        <v>16218</v>
      </c>
      <c r="B3635" s="256" t="s">
        <v>16219</v>
      </c>
      <c r="C3635" s="256" t="s">
        <v>16220</v>
      </c>
      <c r="D3635" s="256" t="s">
        <v>2730</v>
      </c>
      <c r="E3635" s="433">
        <v>82108</v>
      </c>
      <c r="F3635" s="256" t="s">
        <v>16217</v>
      </c>
      <c r="G3635" s="256" t="s">
        <v>2732</v>
      </c>
      <c r="H3635" s="256" t="s">
        <v>2733</v>
      </c>
      <c r="I3635" s="256" t="s">
        <v>14979</v>
      </c>
    </row>
    <row r="3636" spans="1:9">
      <c r="A3636" s="256" t="s">
        <v>16221</v>
      </c>
      <c r="B3636" s="256" t="s">
        <v>16222</v>
      </c>
      <c r="C3636" s="256" t="s">
        <v>16223</v>
      </c>
      <c r="D3636" s="256" t="s">
        <v>2730</v>
      </c>
      <c r="E3636" s="433">
        <v>82102</v>
      </c>
      <c r="F3636" s="256" t="s">
        <v>16224</v>
      </c>
      <c r="G3636" s="256" t="s">
        <v>2761</v>
      </c>
      <c r="H3636" s="256" t="s">
        <v>2762</v>
      </c>
      <c r="I3636" s="256" t="s">
        <v>16225</v>
      </c>
    </row>
    <row r="3637" spans="1:9">
      <c r="A3637" s="256" t="s">
        <v>16226</v>
      </c>
      <c r="B3637" s="256" t="s">
        <v>16227</v>
      </c>
      <c r="C3637" s="256" t="s">
        <v>16228</v>
      </c>
      <c r="D3637" s="256" t="s">
        <v>91</v>
      </c>
      <c r="E3637" s="433">
        <v>83104</v>
      </c>
      <c r="F3637" s="256" t="s">
        <v>3782</v>
      </c>
      <c r="G3637" s="256" t="s">
        <v>2732</v>
      </c>
      <c r="H3637" s="256" t="s">
        <v>2733</v>
      </c>
      <c r="I3637" s="256" t="s">
        <v>6394</v>
      </c>
    </row>
    <row r="3638" spans="1:9">
      <c r="A3638" s="256" t="s">
        <v>16229</v>
      </c>
      <c r="B3638" s="256" t="s">
        <v>16230</v>
      </c>
      <c r="C3638" s="256" t="s">
        <v>16231</v>
      </c>
      <c r="D3638" s="256" t="s">
        <v>91</v>
      </c>
      <c r="E3638" s="433">
        <v>83104</v>
      </c>
      <c r="F3638" s="256" t="s">
        <v>3782</v>
      </c>
      <c r="G3638" s="256" t="s">
        <v>2732</v>
      </c>
      <c r="H3638" s="256" t="s">
        <v>2733</v>
      </c>
      <c r="I3638" s="256" t="s">
        <v>6394</v>
      </c>
    </row>
    <row r="3639" spans="1:9">
      <c r="A3639" s="256" t="s">
        <v>16232</v>
      </c>
      <c r="B3639" s="256" t="s">
        <v>16233</v>
      </c>
      <c r="C3639" s="256" t="s">
        <v>16234</v>
      </c>
      <c r="D3639" s="256" t="s">
        <v>4742</v>
      </c>
      <c r="E3639" s="433">
        <v>90701</v>
      </c>
      <c r="F3639" s="256" t="s">
        <v>16235</v>
      </c>
      <c r="G3639" s="256" t="s">
        <v>2732</v>
      </c>
      <c r="H3639" s="256" t="s">
        <v>2733</v>
      </c>
      <c r="I3639" s="256" t="s">
        <v>4372</v>
      </c>
    </row>
    <row r="3640" spans="1:9">
      <c r="A3640" s="256" t="s">
        <v>16236</v>
      </c>
      <c r="B3640" s="256" t="s">
        <v>16237</v>
      </c>
      <c r="C3640" s="256" t="s">
        <v>16238</v>
      </c>
      <c r="D3640" s="256" t="s">
        <v>571</v>
      </c>
      <c r="E3640" s="433">
        <v>90501</v>
      </c>
      <c r="F3640" s="256" t="s">
        <v>7983</v>
      </c>
      <c r="G3640" s="256" t="s">
        <v>2732</v>
      </c>
      <c r="H3640" s="256" t="s">
        <v>2733</v>
      </c>
      <c r="I3640" s="256" t="s">
        <v>5770</v>
      </c>
    </row>
    <row r="3641" spans="1:9">
      <c r="A3641" s="256" t="s">
        <v>16239</v>
      </c>
      <c r="B3641" s="256" t="s">
        <v>16240</v>
      </c>
      <c r="C3641" s="256" t="s">
        <v>16241</v>
      </c>
      <c r="D3641" s="256" t="s">
        <v>15776</v>
      </c>
      <c r="E3641" s="433">
        <v>4443</v>
      </c>
      <c r="F3641" s="256" t="s">
        <v>16242</v>
      </c>
      <c r="G3641" s="256" t="s">
        <v>2732</v>
      </c>
      <c r="H3641" s="256" t="s">
        <v>2733</v>
      </c>
      <c r="I3641" s="256" t="s">
        <v>12128</v>
      </c>
    </row>
    <row r="3642" spans="1:9">
      <c r="A3642" s="256" t="s">
        <v>16243</v>
      </c>
      <c r="B3642" s="256" t="s">
        <v>16244</v>
      </c>
      <c r="C3642" s="256" t="s">
        <v>16245</v>
      </c>
      <c r="D3642" s="256" t="s">
        <v>2730</v>
      </c>
      <c r="E3642" s="433">
        <v>82101</v>
      </c>
      <c r="F3642" s="256" t="s">
        <v>16246</v>
      </c>
      <c r="G3642" s="256" t="s">
        <v>2824</v>
      </c>
      <c r="H3642" s="256" t="s">
        <v>2762</v>
      </c>
      <c r="I3642" s="256" t="s">
        <v>16247</v>
      </c>
    </row>
    <row r="3643" spans="1:9">
      <c r="A3643" s="256" t="s">
        <v>16248</v>
      </c>
      <c r="B3643" s="256" t="s">
        <v>16249</v>
      </c>
      <c r="C3643" s="256" t="s">
        <v>16250</v>
      </c>
      <c r="D3643" s="256" t="s">
        <v>3400</v>
      </c>
      <c r="E3643" s="433">
        <v>1701</v>
      </c>
      <c r="F3643" s="256" t="s">
        <v>16251</v>
      </c>
      <c r="G3643" s="256" t="s">
        <v>2732</v>
      </c>
      <c r="H3643" s="256" t="s">
        <v>2733</v>
      </c>
      <c r="I3643" s="256" t="s">
        <v>16252</v>
      </c>
    </row>
    <row r="3644" spans="1:9">
      <c r="A3644" s="256" t="s">
        <v>16253</v>
      </c>
      <c r="B3644" s="256" t="s">
        <v>16254</v>
      </c>
      <c r="C3644" s="256" t="s">
        <v>16255</v>
      </c>
      <c r="D3644" s="256" t="s">
        <v>93</v>
      </c>
      <c r="E3644" s="433">
        <v>1001</v>
      </c>
      <c r="F3644" s="256" t="s">
        <v>7107</v>
      </c>
      <c r="G3644" s="256" t="s">
        <v>2732</v>
      </c>
      <c r="H3644" s="256" t="s">
        <v>2733</v>
      </c>
      <c r="I3644" s="256" t="s">
        <v>15395</v>
      </c>
    </row>
    <row r="3645" spans="1:9">
      <c r="A3645" s="256" t="s">
        <v>16256</v>
      </c>
      <c r="B3645" s="256" t="s">
        <v>16257</v>
      </c>
      <c r="C3645" s="256" t="s">
        <v>16258</v>
      </c>
      <c r="D3645" s="256" t="s">
        <v>3400</v>
      </c>
      <c r="E3645" s="433">
        <v>1704</v>
      </c>
      <c r="F3645" s="256" t="s">
        <v>3582</v>
      </c>
      <c r="G3645" s="256" t="s">
        <v>2732</v>
      </c>
      <c r="H3645" s="256" t="s">
        <v>2733</v>
      </c>
      <c r="I3645" s="256" t="s">
        <v>16259</v>
      </c>
    </row>
    <row r="3646" spans="1:9">
      <c r="A3646" s="256" t="s">
        <v>16260</v>
      </c>
      <c r="B3646" s="256" t="s">
        <v>16261</v>
      </c>
      <c r="C3646" s="256" t="s">
        <v>16262</v>
      </c>
      <c r="D3646" s="256" t="s">
        <v>2862</v>
      </c>
      <c r="E3646" s="433">
        <v>83104</v>
      </c>
      <c r="F3646" s="256" t="s">
        <v>3022</v>
      </c>
      <c r="G3646" s="256" t="s">
        <v>2732</v>
      </c>
      <c r="H3646" s="256" t="s">
        <v>2733</v>
      </c>
      <c r="I3646" s="256" t="s">
        <v>2864</v>
      </c>
    </row>
    <row r="3647" spans="1:9">
      <c r="A3647" s="256" t="s">
        <v>16263</v>
      </c>
      <c r="B3647" s="256" t="s">
        <v>16261</v>
      </c>
      <c r="C3647" s="256" t="s">
        <v>16262</v>
      </c>
      <c r="D3647" s="256" t="s">
        <v>2862</v>
      </c>
      <c r="E3647" s="433">
        <v>83104</v>
      </c>
      <c r="F3647" s="256" t="s">
        <v>3022</v>
      </c>
      <c r="G3647" s="256" t="s">
        <v>2780</v>
      </c>
      <c r="H3647" s="256" t="s">
        <v>2781</v>
      </c>
      <c r="I3647" s="256" t="s">
        <v>2866</v>
      </c>
    </row>
    <row r="3648" spans="1:9">
      <c r="A3648" s="256" t="s">
        <v>16264</v>
      </c>
      <c r="B3648" s="256" t="s">
        <v>16265</v>
      </c>
      <c r="C3648" s="256" t="s">
        <v>16266</v>
      </c>
      <c r="D3648" s="256" t="s">
        <v>8154</v>
      </c>
      <c r="E3648" s="433">
        <v>82106</v>
      </c>
      <c r="F3648" s="256" t="s">
        <v>16267</v>
      </c>
      <c r="G3648" s="256" t="s">
        <v>2732</v>
      </c>
      <c r="H3648" s="256" t="s">
        <v>2733</v>
      </c>
      <c r="I3648" s="256" t="s">
        <v>7086</v>
      </c>
    </row>
    <row r="3649" spans="1:9">
      <c r="A3649" s="256" t="s">
        <v>16268</v>
      </c>
      <c r="B3649" s="256" t="s">
        <v>16269</v>
      </c>
      <c r="C3649" s="256" t="s">
        <v>16270</v>
      </c>
      <c r="D3649" s="256" t="s">
        <v>91</v>
      </c>
      <c r="E3649" s="433">
        <v>83104</v>
      </c>
      <c r="F3649" s="256" t="s">
        <v>16271</v>
      </c>
      <c r="G3649" s="256" t="s">
        <v>2732</v>
      </c>
      <c r="H3649" s="256" t="s">
        <v>2733</v>
      </c>
      <c r="I3649" s="256" t="s">
        <v>14201</v>
      </c>
    </row>
    <row r="3650" spans="1:9">
      <c r="A3650" s="256" t="s">
        <v>16272</v>
      </c>
      <c r="B3650" s="256" t="s">
        <v>16273</v>
      </c>
      <c r="C3650" s="256" t="s">
        <v>16274</v>
      </c>
      <c r="D3650" s="256" t="s">
        <v>91</v>
      </c>
      <c r="E3650" s="433">
        <v>8321</v>
      </c>
      <c r="F3650" s="256" t="s">
        <v>16275</v>
      </c>
      <c r="G3650" s="256" t="s">
        <v>2936</v>
      </c>
      <c r="H3650" s="256" t="s">
        <v>2937</v>
      </c>
      <c r="I3650" s="256" t="s">
        <v>7393</v>
      </c>
    </row>
    <row r="3651" spans="1:9">
      <c r="A3651" s="256" t="s">
        <v>16276</v>
      </c>
      <c r="B3651" s="256" t="s">
        <v>16277</v>
      </c>
      <c r="C3651" s="256" t="s">
        <v>16278</v>
      </c>
      <c r="D3651" s="256" t="s">
        <v>7862</v>
      </c>
      <c r="E3651" s="433">
        <v>97211</v>
      </c>
      <c r="F3651" s="256" t="s">
        <v>16279</v>
      </c>
      <c r="G3651" s="256" t="s">
        <v>2732</v>
      </c>
      <c r="H3651" s="256" t="s">
        <v>2733</v>
      </c>
      <c r="I3651" s="256" t="s">
        <v>16280</v>
      </c>
    </row>
    <row r="3652" spans="1:9">
      <c r="A3652" s="256" t="s">
        <v>16281</v>
      </c>
      <c r="B3652" s="256" t="s">
        <v>16282</v>
      </c>
      <c r="C3652" s="256" t="s">
        <v>16283</v>
      </c>
      <c r="D3652" s="256" t="s">
        <v>5199</v>
      </c>
      <c r="E3652" s="433">
        <v>83102</v>
      </c>
      <c r="F3652" s="256" t="s">
        <v>6430</v>
      </c>
      <c r="G3652" s="256" t="s">
        <v>2732</v>
      </c>
      <c r="H3652" s="256" t="s">
        <v>2733</v>
      </c>
      <c r="I3652" s="256" t="s">
        <v>8443</v>
      </c>
    </row>
    <row r="3653" spans="1:9">
      <c r="A3653" s="256" t="s">
        <v>16284</v>
      </c>
      <c r="B3653" s="256" t="s">
        <v>16285</v>
      </c>
      <c r="C3653" s="256" t="s">
        <v>16286</v>
      </c>
      <c r="D3653" s="256" t="s">
        <v>14822</v>
      </c>
      <c r="E3653" s="433">
        <v>8614</v>
      </c>
      <c r="F3653" s="256" t="s">
        <v>16287</v>
      </c>
      <c r="G3653" s="256" t="s">
        <v>2732</v>
      </c>
      <c r="H3653" s="256" t="s">
        <v>2733</v>
      </c>
      <c r="I3653" s="256" t="s">
        <v>12853</v>
      </c>
    </row>
    <row r="3654" spans="1:9">
      <c r="A3654" s="256" t="s">
        <v>16288</v>
      </c>
      <c r="B3654" s="256" t="s">
        <v>16289</v>
      </c>
      <c r="C3654" s="256" t="s">
        <v>16290</v>
      </c>
      <c r="D3654" s="256" t="s">
        <v>16291</v>
      </c>
      <c r="E3654" s="433">
        <v>5201</v>
      </c>
      <c r="F3654" s="256" t="s">
        <v>16292</v>
      </c>
      <c r="G3654" s="256" t="s">
        <v>2732</v>
      </c>
      <c r="H3654" s="256" t="s">
        <v>2733</v>
      </c>
      <c r="I3654" s="256" t="s">
        <v>2952</v>
      </c>
    </row>
    <row r="3655" spans="1:9">
      <c r="A3655" s="256" t="s">
        <v>16293</v>
      </c>
      <c r="B3655" s="256" t="s">
        <v>16294</v>
      </c>
      <c r="C3655" s="256" t="s">
        <v>16295</v>
      </c>
      <c r="D3655" s="256" t="s">
        <v>99</v>
      </c>
      <c r="E3655" s="433">
        <v>94901</v>
      </c>
      <c r="F3655" s="256" t="s">
        <v>16296</v>
      </c>
      <c r="G3655" s="256" t="s">
        <v>2732</v>
      </c>
      <c r="H3655" s="256" t="s">
        <v>2733</v>
      </c>
      <c r="I3655" s="256" t="s">
        <v>6620</v>
      </c>
    </row>
    <row r="3656" spans="1:9">
      <c r="A3656" s="256" t="s">
        <v>16297</v>
      </c>
      <c r="B3656" s="256" t="s">
        <v>16298</v>
      </c>
      <c r="C3656" s="256" t="s">
        <v>16299</v>
      </c>
      <c r="D3656" s="256" t="s">
        <v>496</v>
      </c>
      <c r="E3656" s="433">
        <v>92901</v>
      </c>
      <c r="F3656" s="256" t="s">
        <v>16300</v>
      </c>
      <c r="G3656" s="256" t="s">
        <v>2780</v>
      </c>
      <c r="H3656" s="256" t="s">
        <v>2781</v>
      </c>
      <c r="I3656" s="256" t="s">
        <v>5396</v>
      </c>
    </row>
    <row r="3657" spans="1:9">
      <c r="A3657" s="256" t="s">
        <v>16301</v>
      </c>
      <c r="B3657" s="256" t="s">
        <v>16302</v>
      </c>
      <c r="C3657" s="256" t="s">
        <v>16303</v>
      </c>
      <c r="D3657" s="256" t="s">
        <v>96</v>
      </c>
      <c r="E3657" s="433">
        <v>91700</v>
      </c>
      <c r="F3657" s="256" t="s">
        <v>16304</v>
      </c>
      <c r="G3657" s="256" t="s">
        <v>2761</v>
      </c>
      <c r="H3657" s="256" t="s">
        <v>2762</v>
      </c>
      <c r="I3657" s="256" t="s">
        <v>16305</v>
      </c>
    </row>
    <row r="3658" spans="1:9">
      <c r="A3658" s="256" t="s">
        <v>16306</v>
      </c>
      <c r="B3658" s="256" t="s">
        <v>16307</v>
      </c>
      <c r="C3658" s="256" t="s">
        <v>16308</v>
      </c>
      <c r="D3658" s="256" t="s">
        <v>12497</v>
      </c>
      <c r="E3658" s="433">
        <v>99124</v>
      </c>
      <c r="F3658" s="256" t="s">
        <v>2273</v>
      </c>
      <c r="G3658" s="256" t="s">
        <v>2732</v>
      </c>
      <c r="H3658" s="256" t="s">
        <v>2733</v>
      </c>
      <c r="I3658" s="256" t="s">
        <v>12445</v>
      </c>
    </row>
    <row r="3659" spans="1:9">
      <c r="A3659" s="256" t="s">
        <v>16309</v>
      </c>
      <c r="B3659" s="256" t="s">
        <v>16307</v>
      </c>
      <c r="C3659" s="256" t="s">
        <v>16308</v>
      </c>
      <c r="D3659" s="256" t="s">
        <v>12497</v>
      </c>
      <c r="E3659" s="433">
        <v>99124</v>
      </c>
      <c r="F3659" s="256" t="s">
        <v>2273</v>
      </c>
      <c r="G3659" s="256" t="s">
        <v>2780</v>
      </c>
      <c r="H3659" s="256" t="s">
        <v>2847</v>
      </c>
      <c r="I3659" s="256" t="s">
        <v>14247</v>
      </c>
    </row>
    <row r="3660" spans="1:9">
      <c r="A3660" s="256" t="s">
        <v>16310</v>
      </c>
      <c r="B3660" s="256" t="s">
        <v>16307</v>
      </c>
      <c r="C3660" s="256" t="s">
        <v>16308</v>
      </c>
      <c r="D3660" s="256" t="s">
        <v>12497</v>
      </c>
      <c r="E3660" s="433">
        <v>99124</v>
      </c>
      <c r="F3660" s="256" t="s">
        <v>2273</v>
      </c>
      <c r="G3660" s="256" t="s">
        <v>2780</v>
      </c>
      <c r="H3660" s="256" t="s">
        <v>2781</v>
      </c>
      <c r="I3660" s="256" t="s">
        <v>16311</v>
      </c>
    </row>
    <row r="3661" spans="1:9">
      <c r="A3661" s="256" t="s">
        <v>16312</v>
      </c>
      <c r="B3661" s="256" t="s">
        <v>16313</v>
      </c>
      <c r="C3661" s="256" t="s">
        <v>16314</v>
      </c>
      <c r="D3661" s="256" t="s">
        <v>91</v>
      </c>
      <c r="E3661" s="433">
        <v>81101</v>
      </c>
      <c r="F3661" s="256" t="s">
        <v>16315</v>
      </c>
      <c r="G3661" s="256" t="s">
        <v>2761</v>
      </c>
      <c r="H3661" s="256" t="s">
        <v>2762</v>
      </c>
      <c r="I3661" s="256" t="s">
        <v>16316</v>
      </c>
    </row>
    <row r="3662" spans="1:9">
      <c r="A3662" s="256" t="s">
        <v>16317</v>
      </c>
      <c r="B3662" s="256" t="s">
        <v>16318</v>
      </c>
      <c r="C3662" s="256" t="s">
        <v>16319</v>
      </c>
      <c r="D3662" s="256" t="s">
        <v>2078</v>
      </c>
      <c r="E3662" s="433">
        <v>91451</v>
      </c>
      <c r="F3662" s="256" t="s">
        <v>16320</v>
      </c>
      <c r="G3662" s="256" t="s">
        <v>2724</v>
      </c>
      <c r="H3662" s="256" t="s">
        <v>2812</v>
      </c>
      <c r="I3662" s="256" t="s">
        <v>13555</v>
      </c>
    </row>
    <row r="3663" spans="1:9">
      <c r="A3663" s="256" t="s">
        <v>16321</v>
      </c>
      <c r="B3663" s="256" t="s">
        <v>16322</v>
      </c>
      <c r="C3663" s="256" t="s">
        <v>16323</v>
      </c>
      <c r="D3663" s="256" t="s">
        <v>2900</v>
      </c>
      <c r="E3663" s="433">
        <v>9301</v>
      </c>
      <c r="F3663" s="256" t="s">
        <v>16324</v>
      </c>
      <c r="G3663" s="256" t="s">
        <v>2936</v>
      </c>
      <c r="H3663" s="256" t="s">
        <v>2937</v>
      </c>
      <c r="I3663" s="256" t="s">
        <v>16325</v>
      </c>
    </row>
    <row r="3664" spans="1:9">
      <c r="A3664" s="256" t="s">
        <v>16326</v>
      </c>
      <c r="B3664" s="256" t="s">
        <v>16327</v>
      </c>
      <c r="C3664" s="256" t="s">
        <v>16328</v>
      </c>
      <c r="D3664" s="256" t="s">
        <v>101</v>
      </c>
      <c r="E3664" s="433">
        <v>97405</v>
      </c>
      <c r="F3664" s="256" t="s">
        <v>16329</v>
      </c>
      <c r="G3664" s="256" t="s">
        <v>2732</v>
      </c>
      <c r="H3664" s="256" t="s">
        <v>2733</v>
      </c>
      <c r="I3664" s="256" t="s">
        <v>3815</v>
      </c>
    </row>
    <row r="3665" spans="1:9">
      <c r="A3665" s="256" t="s">
        <v>16330</v>
      </c>
      <c r="B3665" s="256" t="s">
        <v>16331</v>
      </c>
      <c r="C3665" s="256" t="s">
        <v>16332</v>
      </c>
      <c r="D3665" s="256" t="s">
        <v>2730</v>
      </c>
      <c r="E3665" s="433">
        <v>82103</v>
      </c>
      <c r="F3665" s="256" t="s">
        <v>16333</v>
      </c>
      <c r="G3665" s="256" t="s">
        <v>2936</v>
      </c>
      <c r="H3665" s="256" t="s">
        <v>2937</v>
      </c>
      <c r="I3665" s="256" t="s">
        <v>16334</v>
      </c>
    </row>
    <row r="3666" spans="1:9">
      <c r="A3666" s="256" t="s">
        <v>16335</v>
      </c>
      <c r="C3666" s="256" t="s">
        <v>16336</v>
      </c>
      <c r="D3666" s="256" t="s">
        <v>16337</v>
      </c>
      <c r="E3666" s="433">
        <v>44001</v>
      </c>
      <c r="F3666" s="256" t="s">
        <v>16338</v>
      </c>
      <c r="G3666" s="256" t="s">
        <v>2780</v>
      </c>
      <c r="H3666" s="256" t="s">
        <v>2847</v>
      </c>
      <c r="I3666" s="256" t="s">
        <v>2872</v>
      </c>
    </row>
    <row r="3667" spans="1:9">
      <c r="A3667" s="256" t="s">
        <v>16339</v>
      </c>
      <c r="B3667" s="256" t="s">
        <v>16340</v>
      </c>
      <c r="C3667" s="256" t="s">
        <v>16341</v>
      </c>
      <c r="D3667" s="256" t="s">
        <v>10260</v>
      </c>
      <c r="E3667" s="433">
        <v>3301</v>
      </c>
      <c r="F3667" s="256" t="s">
        <v>16342</v>
      </c>
      <c r="G3667" s="256" t="s">
        <v>2780</v>
      </c>
      <c r="H3667" s="256" t="s">
        <v>2781</v>
      </c>
      <c r="I3667" s="256" t="s">
        <v>16343</v>
      </c>
    </row>
    <row r="3668" spans="1:9">
      <c r="A3668" s="256" t="s">
        <v>16344</v>
      </c>
      <c r="B3668" s="256" t="s">
        <v>16345</v>
      </c>
      <c r="C3668" s="256" t="s">
        <v>16346</v>
      </c>
      <c r="D3668" s="256" t="s">
        <v>5121</v>
      </c>
      <c r="E3668" s="433">
        <v>3101</v>
      </c>
      <c r="F3668" s="256" t="s">
        <v>16347</v>
      </c>
      <c r="G3668" s="256" t="s">
        <v>2780</v>
      </c>
      <c r="H3668" s="256" t="s">
        <v>2781</v>
      </c>
      <c r="I3668" s="256" t="s">
        <v>16348</v>
      </c>
    </row>
    <row r="3669" spans="1:9">
      <c r="A3669" s="256" t="s">
        <v>16349</v>
      </c>
      <c r="B3669" s="256" t="s">
        <v>16350</v>
      </c>
      <c r="C3669" s="256" t="s">
        <v>16351</v>
      </c>
      <c r="D3669" s="256" t="s">
        <v>91</v>
      </c>
      <c r="E3669" s="433">
        <v>82511</v>
      </c>
      <c r="F3669" s="256" t="s">
        <v>16352</v>
      </c>
      <c r="G3669" s="256" t="s">
        <v>2780</v>
      </c>
      <c r="H3669" s="256" t="s">
        <v>2847</v>
      </c>
      <c r="I3669" s="256" t="s">
        <v>5479</v>
      </c>
    </row>
    <row r="3670" spans="1:9">
      <c r="A3670" s="256" t="s">
        <v>16353</v>
      </c>
      <c r="B3670" s="256" t="s">
        <v>16354</v>
      </c>
      <c r="C3670" s="256" t="s">
        <v>16355</v>
      </c>
      <c r="D3670" s="256" t="s">
        <v>91</v>
      </c>
      <c r="E3670" s="433">
        <v>82511</v>
      </c>
      <c r="F3670" s="256" t="s">
        <v>16356</v>
      </c>
      <c r="G3670" s="256" t="s">
        <v>2780</v>
      </c>
      <c r="H3670" s="256" t="s">
        <v>2847</v>
      </c>
      <c r="I3670" s="256" t="s">
        <v>10548</v>
      </c>
    </row>
    <row r="3671" spans="1:9">
      <c r="A3671" s="256" t="s">
        <v>16357</v>
      </c>
      <c r="B3671" s="256" t="s">
        <v>16358</v>
      </c>
      <c r="C3671" s="256" t="s">
        <v>16359</v>
      </c>
      <c r="D3671" s="256" t="s">
        <v>91</v>
      </c>
      <c r="E3671" s="433">
        <v>81106</v>
      </c>
      <c r="F3671" s="256" t="s">
        <v>16360</v>
      </c>
      <c r="G3671" s="256" t="s">
        <v>2732</v>
      </c>
      <c r="H3671" s="256" t="s">
        <v>2733</v>
      </c>
      <c r="I3671" s="256" t="s">
        <v>2797</v>
      </c>
    </row>
    <row r="3672" spans="1:9">
      <c r="A3672" s="256" t="s">
        <v>16361</v>
      </c>
      <c r="B3672" s="256" t="s">
        <v>16362</v>
      </c>
      <c r="C3672" s="256" t="s">
        <v>16363</v>
      </c>
      <c r="D3672" s="256" t="s">
        <v>98</v>
      </c>
      <c r="E3672" s="433">
        <v>8001</v>
      </c>
      <c r="F3672" s="256" t="s">
        <v>16364</v>
      </c>
      <c r="G3672" s="256" t="s">
        <v>2732</v>
      </c>
      <c r="H3672" s="256" t="s">
        <v>2733</v>
      </c>
      <c r="I3672" s="256" t="s">
        <v>16365</v>
      </c>
    </row>
    <row r="3673" spans="1:9">
      <c r="A3673" s="256" t="s">
        <v>16366</v>
      </c>
      <c r="B3673" s="256" t="s">
        <v>16362</v>
      </c>
      <c r="C3673" s="256" t="s">
        <v>16363</v>
      </c>
      <c r="D3673" s="256" t="s">
        <v>98</v>
      </c>
      <c r="E3673" s="433">
        <v>8001</v>
      </c>
      <c r="F3673" s="256" t="s">
        <v>16364</v>
      </c>
      <c r="G3673" s="256" t="s">
        <v>2780</v>
      </c>
      <c r="H3673" s="256" t="s">
        <v>2781</v>
      </c>
      <c r="I3673" s="256" t="s">
        <v>16365</v>
      </c>
    </row>
    <row r="3674" spans="1:9">
      <c r="A3674" s="256" t="s">
        <v>16367</v>
      </c>
      <c r="B3674" s="256" t="s">
        <v>16368</v>
      </c>
      <c r="C3674" s="256" t="s">
        <v>16369</v>
      </c>
      <c r="D3674" s="256" t="s">
        <v>2982</v>
      </c>
      <c r="E3674" s="433">
        <v>81108</v>
      </c>
      <c r="F3674" s="256" t="s">
        <v>3483</v>
      </c>
      <c r="G3674" s="256" t="s">
        <v>2732</v>
      </c>
      <c r="H3674" s="256" t="s">
        <v>3196</v>
      </c>
      <c r="I3674" s="256" t="s">
        <v>5812</v>
      </c>
    </row>
    <row r="3675" spans="1:9">
      <c r="A3675" s="256" t="s">
        <v>16370</v>
      </c>
      <c r="B3675" s="256" t="s">
        <v>16368</v>
      </c>
      <c r="C3675" s="256" t="s">
        <v>16369</v>
      </c>
      <c r="D3675" s="256" t="s">
        <v>2982</v>
      </c>
      <c r="E3675" s="433">
        <v>81108</v>
      </c>
      <c r="F3675" s="256" t="s">
        <v>3483</v>
      </c>
      <c r="G3675" s="256" t="s">
        <v>2732</v>
      </c>
      <c r="H3675" s="256" t="s">
        <v>2733</v>
      </c>
      <c r="I3675" s="256" t="s">
        <v>5812</v>
      </c>
    </row>
    <row r="3676" spans="1:9">
      <c r="A3676" s="256" t="s">
        <v>16371</v>
      </c>
      <c r="B3676" s="256" t="s">
        <v>16372</v>
      </c>
      <c r="C3676" s="256" t="s">
        <v>16373</v>
      </c>
      <c r="D3676" s="256" t="s">
        <v>96</v>
      </c>
      <c r="E3676" s="433">
        <v>91701</v>
      </c>
      <c r="F3676" s="256" t="s">
        <v>16374</v>
      </c>
      <c r="G3676" s="256" t="s">
        <v>2732</v>
      </c>
      <c r="H3676" s="256" t="s">
        <v>2733</v>
      </c>
      <c r="I3676" s="256" t="s">
        <v>8014</v>
      </c>
    </row>
    <row r="3677" spans="1:9">
      <c r="A3677" s="256" t="s">
        <v>16375</v>
      </c>
      <c r="B3677" s="256" t="s">
        <v>16376</v>
      </c>
      <c r="C3677" s="256" t="s">
        <v>16377</v>
      </c>
      <c r="D3677" s="256" t="s">
        <v>2966</v>
      </c>
      <c r="E3677" s="433">
        <v>1401</v>
      </c>
      <c r="F3677" s="256" t="s">
        <v>2967</v>
      </c>
      <c r="G3677" s="256" t="s">
        <v>2732</v>
      </c>
      <c r="H3677" s="256" t="s">
        <v>2733</v>
      </c>
      <c r="I3677" s="256" t="s">
        <v>4262</v>
      </c>
    </row>
    <row r="3678" spans="1:9">
      <c r="A3678" s="256" t="s">
        <v>16378</v>
      </c>
      <c r="B3678" s="256" t="s">
        <v>16379</v>
      </c>
      <c r="C3678" s="256" t="s">
        <v>16380</v>
      </c>
      <c r="D3678" s="256" t="s">
        <v>9032</v>
      </c>
      <c r="E3678" s="433">
        <v>2742</v>
      </c>
      <c r="F3678" s="256" t="s">
        <v>15123</v>
      </c>
      <c r="G3678" s="256" t="s">
        <v>2732</v>
      </c>
      <c r="H3678" s="256" t="s">
        <v>2733</v>
      </c>
      <c r="I3678" s="256" t="s">
        <v>4262</v>
      </c>
    </row>
    <row r="3679" spans="1:9">
      <c r="A3679" s="256" t="s">
        <v>16381</v>
      </c>
      <c r="B3679" s="256" t="s">
        <v>16382</v>
      </c>
      <c r="C3679" s="256" t="s">
        <v>16383</v>
      </c>
      <c r="D3679" s="256" t="s">
        <v>2982</v>
      </c>
      <c r="E3679" s="433">
        <v>81108</v>
      </c>
      <c r="F3679" s="256" t="s">
        <v>3483</v>
      </c>
      <c r="G3679" s="256" t="s">
        <v>2732</v>
      </c>
      <c r="H3679" s="256" t="s">
        <v>2733</v>
      </c>
      <c r="I3679" s="256" t="s">
        <v>5812</v>
      </c>
    </row>
    <row r="3680" spans="1:9">
      <c r="A3680" s="256" t="s">
        <v>16384</v>
      </c>
      <c r="B3680" s="256" t="s">
        <v>16382</v>
      </c>
      <c r="C3680" s="256" t="s">
        <v>16383</v>
      </c>
      <c r="D3680" s="256" t="s">
        <v>2982</v>
      </c>
      <c r="E3680" s="433">
        <v>81108</v>
      </c>
      <c r="F3680" s="256" t="s">
        <v>3483</v>
      </c>
      <c r="G3680" s="256" t="s">
        <v>2732</v>
      </c>
      <c r="H3680" s="256" t="s">
        <v>3196</v>
      </c>
      <c r="I3680" s="256" t="s">
        <v>5812</v>
      </c>
    </row>
    <row r="3681" spans="1:9">
      <c r="A3681" s="256" t="s">
        <v>16385</v>
      </c>
      <c r="B3681" s="256" t="s">
        <v>16386</v>
      </c>
      <c r="C3681" s="256" t="s">
        <v>16387</v>
      </c>
      <c r="D3681" s="256" t="s">
        <v>2966</v>
      </c>
      <c r="E3681" s="433">
        <v>1401</v>
      </c>
      <c r="F3681" s="256" t="s">
        <v>2967</v>
      </c>
      <c r="G3681" s="256" t="s">
        <v>2732</v>
      </c>
      <c r="H3681" s="256" t="s">
        <v>2733</v>
      </c>
      <c r="I3681" s="256" t="s">
        <v>8014</v>
      </c>
    </row>
    <row r="3682" spans="1:9">
      <c r="A3682" s="256" t="s">
        <v>16388</v>
      </c>
      <c r="B3682" s="256" t="s">
        <v>16389</v>
      </c>
      <c r="C3682" s="256" t="s">
        <v>16390</v>
      </c>
      <c r="D3682" s="256" t="s">
        <v>97</v>
      </c>
      <c r="E3682" s="433">
        <v>4001</v>
      </c>
      <c r="F3682" s="256" t="s">
        <v>16391</v>
      </c>
      <c r="G3682" s="256" t="s">
        <v>2732</v>
      </c>
      <c r="H3682" s="256" t="s">
        <v>2733</v>
      </c>
      <c r="I3682" s="256" t="s">
        <v>8014</v>
      </c>
    </row>
    <row r="3683" spans="1:9">
      <c r="A3683" s="256" t="s">
        <v>16392</v>
      </c>
      <c r="B3683" s="256" t="s">
        <v>16393</v>
      </c>
      <c r="C3683" s="256" t="s">
        <v>16394</v>
      </c>
      <c r="D3683" s="256" t="s">
        <v>2966</v>
      </c>
      <c r="E3683" s="433">
        <v>1401</v>
      </c>
      <c r="F3683" s="256" t="s">
        <v>2967</v>
      </c>
      <c r="G3683" s="256" t="s">
        <v>2732</v>
      </c>
      <c r="H3683" s="256" t="s">
        <v>2733</v>
      </c>
      <c r="I3683" s="256" t="s">
        <v>8014</v>
      </c>
    </row>
    <row r="3684" spans="1:9">
      <c r="A3684" s="256" t="s">
        <v>16395</v>
      </c>
      <c r="B3684" s="256" t="s">
        <v>16396</v>
      </c>
      <c r="C3684" s="256" t="s">
        <v>16397</v>
      </c>
      <c r="D3684" s="256" t="s">
        <v>91</v>
      </c>
      <c r="E3684" s="433">
        <v>81104</v>
      </c>
      <c r="F3684" s="256" t="s">
        <v>16398</v>
      </c>
      <c r="G3684" s="256" t="s">
        <v>2732</v>
      </c>
      <c r="H3684" s="256" t="s">
        <v>2733</v>
      </c>
      <c r="I3684" s="256" t="s">
        <v>8014</v>
      </c>
    </row>
    <row r="3685" spans="1:9">
      <c r="A3685" s="256" t="s">
        <v>16399</v>
      </c>
      <c r="B3685" s="256" t="s">
        <v>16400</v>
      </c>
      <c r="C3685" s="256" t="s">
        <v>16401</v>
      </c>
      <c r="D3685" s="256" t="s">
        <v>91</v>
      </c>
      <c r="E3685" s="433">
        <v>81104</v>
      </c>
      <c r="F3685" s="256" t="s">
        <v>16398</v>
      </c>
      <c r="G3685" s="256" t="s">
        <v>2732</v>
      </c>
      <c r="H3685" s="256" t="s">
        <v>2733</v>
      </c>
      <c r="I3685" s="256" t="s">
        <v>8014</v>
      </c>
    </row>
    <row r="3686" spans="1:9">
      <c r="A3686" s="256" t="s">
        <v>16402</v>
      </c>
      <c r="B3686" s="256" t="s">
        <v>16403</v>
      </c>
      <c r="C3686" s="256" t="s">
        <v>16404</v>
      </c>
      <c r="D3686" s="256" t="s">
        <v>91</v>
      </c>
      <c r="E3686" s="433">
        <v>81104</v>
      </c>
      <c r="F3686" s="256" t="s">
        <v>16398</v>
      </c>
      <c r="G3686" s="256" t="s">
        <v>2732</v>
      </c>
      <c r="H3686" s="256" t="s">
        <v>2733</v>
      </c>
      <c r="I3686" s="256" t="s">
        <v>8014</v>
      </c>
    </row>
    <row r="3687" spans="1:9">
      <c r="A3687" s="256" t="s">
        <v>16405</v>
      </c>
      <c r="B3687" s="256" t="s">
        <v>16406</v>
      </c>
      <c r="C3687" s="256" t="s">
        <v>16407</v>
      </c>
      <c r="D3687" s="256" t="s">
        <v>10266</v>
      </c>
      <c r="E3687" s="433">
        <v>99106</v>
      </c>
      <c r="F3687" s="256" t="s">
        <v>10267</v>
      </c>
      <c r="G3687" s="256" t="s">
        <v>2732</v>
      </c>
      <c r="H3687" s="256" t="s">
        <v>2733</v>
      </c>
      <c r="I3687" s="256" t="s">
        <v>8014</v>
      </c>
    </row>
    <row r="3688" spans="1:9">
      <c r="A3688" s="256" t="s">
        <v>16408</v>
      </c>
      <c r="B3688" s="256" t="s">
        <v>16409</v>
      </c>
      <c r="C3688" s="256" t="s">
        <v>16410</v>
      </c>
      <c r="D3688" s="256" t="s">
        <v>10266</v>
      </c>
      <c r="E3688" s="433">
        <v>99106</v>
      </c>
      <c r="F3688" s="256" t="s">
        <v>10267</v>
      </c>
      <c r="G3688" s="256" t="s">
        <v>2732</v>
      </c>
      <c r="H3688" s="256" t="s">
        <v>2733</v>
      </c>
      <c r="I3688" s="256" t="s">
        <v>7761</v>
      </c>
    </row>
    <row r="3689" spans="1:9">
      <c r="A3689" s="256" t="s">
        <v>16411</v>
      </c>
      <c r="B3689" s="256" t="s">
        <v>16412</v>
      </c>
      <c r="C3689" s="256" t="s">
        <v>16413</v>
      </c>
      <c r="D3689" s="256" t="s">
        <v>2982</v>
      </c>
      <c r="E3689" s="433">
        <v>81108</v>
      </c>
      <c r="F3689" s="256" t="s">
        <v>3483</v>
      </c>
      <c r="G3689" s="256" t="s">
        <v>2732</v>
      </c>
      <c r="H3689" s="256" t="s">
        <v>3196</v>
      </c>
      <c r="I3689" s="256" t="s">
        <v>6488</v>
      </c>
    </row>
    <row r="3690" spans="1:9">
      <c r="A3690" s="256" t="s">
        <v>16414</v>
      </c>
      <c r="B3690" s="256" t="s">
        <v>16412</v>
      </c>
      <c r="C3690" s="256" t="s">
        <v>16413</v>
      </c>
      <c r="D3690" s="256" t="s">
        <v>2982</v>
      </c>
      <c r="E3690" s="433">
        <v>81108</v>
      </c>
      <c r="F3690" s="256" t="s">
        <v>3483</v>
      </c>
      <c r="G3690" s="256" t="s">
        <v>2732</v>
      </c>
      <c r="H3690" s="256" t="s">
        <v>2733</v>
      </c>
      <c r="I3690" s="256" t="s">
        <v>3878</v>
      </c>
    </row>
    <row r="3691" spans="1:9">
      <c r="A3691" s="256" t="s">
        <v>16415</v>
      </c>
      <c r="B3691" s="256" t="s">
        <v>16416</v>
      </c>
      <c r="C3691" s="256" t="s">
        <v>16417</v>
      </c>
      <c r="D3691" s="256" t="s">
        <v>5121</v>
      </c>
      <c r="E3691" s="433">
        <v>3101</v>
      </c>
      <c r="F3691" s="256" t="s">
        <v>11248</v>
      </c>
      <c r="G3691" s="256" t="s">
        <v>2732</v>
      </c>
      <c r="H3691" s="256" t="s">
        <v>2733</v>
      </c>
      <c r="I3691" s="256" t="s">
        <v>16418</v>
      </c>
    </row>
    <row r="3692" spans="1:9">
      <c r="A3692" s="256" t="s">
        <v>16419</v>
      </c>
      <c r="B3692" s="256" t="s">
        <v>16420</v>
      </c>
      <c r="C3692" s="256" t="s">
        <v>16421</v>
      </c>
      <c r="D3692" s="256" t="s">
        <v>93</v>
      </c>
      <c r="E3692" s="433">
        <v>1047</v>
      </c>
      <c r="F3692" s="256" t="s">
        <v>16422</v>
      </c>
      <c r="G3692" s="256" t="s">
        <v>2732</v>
      </c>
      <c r="H3692" s="256" t="s">
        <v>2733</v>
      </c>
      <c r="I3692" s="256" t="s">
        <v>16423</v>
      </c>
    </row>
    <row r="3693" spans="1:9">
      <c r="A3693" s="256" t="s">
        <v>16424</v>
      </c>
      <c r="B3693" s="256" t="s">
        <v>16425</v>
      </c>
      <c r="C3693" s="256" t="s">
        <v>16426</v>
      </c>
      <c r="D3693" s="256" t="s">
        <v>93</v>
      </c>
      <c r="E3693" s="433">
        <v>1047</v>
      </c>
      <c r="F3693" s="256" t="s">
        <v>16422</v>
      </c>
      <c r="G3693" s="256" t="s">
        <v>2732</v>
      </c>
      <c r="H3693" s="256" t="s">
        <v>2733</v>
      </c>
      <c r="I3693" s="256" t="s">
        <v>16427</v>
      </c>
    </row>
    <row r="3694" spans="1:9">
      <c r="A3694" s="256" t="s">
        <v>16428</v>
      </c>
      <c r="B3694" s="256" t="s">
        <v>16425</v>
      </c>
      <c r="C3694" s="256" t="s">
        <v>16426</v>
      </c>
      <c r="D3694" s="256" t="s">
        <v>93</v>
      </c>
      <c r="E3694" s="433">
        <v>1047</v>
      </c>
      <c r="F3694" s="256" t="s">
        <v>16422</v>
      </c>
      <c r="G3694" s="256" t="s">
        <v>2732</v>
      </c>
      <c r="H3694" s="256" t="s">
        <v>3196</v>
      </c>
      <c r="I3694" s="256" t="s">
        <v>16427</v>
      </c>
    </row>
    <row r="3695" spans="1:9">
      <c r="A3695" s="256" t="s">
        <v>16429</v>
      </c>
      <c r="B3695" s="256" t="s">
        <v>16430</v>
      </c>
      <c r="C3695" s="256" t="s">
        <v>16431</v>
      </c>
      <c r="D3695" s="256" t="s">
        <v>5121</v>
      </c>
      <c r="E3695" s="433">
        <v>3128</v>
      </c>
      <c r="F3695" s="256" t="s">
        <v>16432</v>
      </c>
      <c r="G3695" s="256" t="s">
        <v>2724</v>
      </c>
      <c r="H3695" s="256" t="s">
        <v>2812</v>
      </c>
      <c r="I3695" s="256" t="s">
        <v>4299</v>
      </c>
    </row>
    <row r="3696" spans="1:9">
      <c r="A3696" s="256" t="s">
        <v>16433</v>
      </c>
      <c r="B3696" s="256" t="s">
        <v>16430</v>
      </c>
      <c r="C3696" s="256" t="s">
        <v>16431</v>
      </c>
      <c r="D3696" s="256" t="s">
        <v>5121</v>
      </c>
      <c r="E3696" s="433">
        <v>3128</v>
      </c>
      <c r="F3696" s="256" t="s">
        <v>16432</v>
      </c>
      <c r="G3696" s="256" t="s">
        <v>2761</v>
      </c>
      <c r="H3696" s="256" t="s">
        <v>2762</v>
      </c>
      <c r="I3696" s="256" t="s">
        <v>6234</v>
      </c>
    </row>
    <row r="3697" spans="1:9">
      <c r="A3697" s="256" t="s">
        <v>16434</v>
      </c>
      <c r="B3697" s="256" t="s">
        <v>16435</v>
      </c>
      <c r="C3697" s="256" t="s">
        <v>16436</v>
      </c>
      <c r="D3697" s="256" t="s">
        <v>4549</v>
      </c>
      <c r="E3697" s="433">
        <v>91441</v>
      </c>
      <c r="F3697" s="256" t="s">
        <v>16437</v>
      </c>
      <c r="G3697" s="256" t="s">
        <v>2724</v>
      </c>
      <c r="H3697" s="256" t="s">
        <v>2835</v>
      </c>
      <c r="I3697" s="256" t="s">
        <v>16438</v>
      </c>
    </row>
    <row r="3698" spans="1:9">
      <c r="A3698" s="256" t="s">
        <v>16439</v>
      </c>
      <c r="B3698" s="256" t="s">
        <v>16440</v>
      </c>
      <c r="C3698" s="256" t="s">
        <v>16441</v>
      </c>
      <c r="D3698" s="256" t="s">
        <v>16442</v>
      </c>
      <c r="E3698" s="433">
        <v>5201</v>
      </c>
      <c r="F3698" s="256" t="s">
        <v>16443</v>
      </c>
      <c r="G3698" s="256" t="s">
        <v>2732</v>
      </c>
      <c r="H3698" s="256" t="s">
        <v>2733</v>
      </c>
      <c r="I3698" s="256" t="s">
        <v>16444</v>
      </c>
    </row>
    <row r="3699" spans="1:9">
      <c r="A3699" s="256" t="s">
        <v>16445</v>
      </c>
      <c r="B3699" s="256" t="s">
        <v>16446</v>
      </c>
      <c r="C3699" s="256" t="s">
        <v>16447</v>
      </c>
      <c r="D3699" s="256" t="s">
        <v>100</v>
      </c>
      <c r="E3699" s="433">
        <v>3601</v>
      </c>
      <c r="F3699" s="256" t="s">
        <v>16448</v>
      </c>
      <c r="G3699" s="256" t="s">
        <v>2732</v>
      </c>
      <c r="H3699" s="256" t="s">
        <v>2733</v>
      </c>
      <c r="I3699" s="256" t="s">
        <v>15782</v>
      </c>
    </row>
    <row r="3700" spans="1:9">
      <c r="A3700" s="256" t="s">
        <v>16449</v>
      </c>
      <c r="B3700" s="256" t="s">
        <v>16450</v>
      </c>
      <c r="C3700" s="256" t="s">
        <v>16451</v>
      </c>
      <c r="D3700" s="256" t="s">
        <v>16452</v>
      </c>
      <c r="E3700" s="433">
        <v>91902</v>
      </c>
      <c r="F3700" s="256" t="s">
        <v>16453</v>
      </c>
      <c r="G3700" s="256" t="s">
        <v>2761</v>
      </c>
      <c r="H3700" s="256" t="s">
        <v>2994</v>
      </c>
      <c r="I3700" s="256" t="s">
        <v>7969</v>
      </c>
    </row>
    <row r="3701" spans="1:9">
      <c r="A3701" s="256" t="s">
        <v>16454</v>
      </c>
      <c r="B3701" s="256" t="s">
        <v>16455</v>
      </c>
      <c r="C3701" s="256" t="s">
        <v>16456</v>
      </c>
      <c r="D3701" s="256" t="s">
        <v>16457</v>
      </c>
      <c r="E3701" s="433">
        <v>90845</v>
      </c>
      <c r="F3701" s="256" t="s">
        <v>16458</v>
      </c>
      <c r="G3701" s="256" t="s">
        <v>2724</v>
      </c>
      <c r="H3701" s="256" t="s">
        <v>2835</v>
      </c>
      <c r="I3701" s="256" t="s">
        <v>8832</v>
      </c>
    </row>
    <row r="3702" spans="1:9">
      <c r="A3702" s="256" t="s">
        <v>16459</v>
      </c>
      <c r="B3702" s="256" t="s">
        <v>16460</v>
      </c>
      <c r="C3702" s="256" t="s">
        <v>16461</v>
      </c>
      <c r="D3702" s="256" t="s">
        <v>9855</v>
      </c>
      <c r="E3702" s="433">
        <v>6801</v>
      </c>
      <c r="F3702" s="256" t="s">
        <v>16462</v>
      </c>
      <c r="G3702" s="256" t="s">
        <v>2732</v>
      </c>
      <c r="H3702" s="256" t="s">
        <v>2733</v>
      </c>
      <c r="I3702" s="256" t="s">
        <v>3299</v>
      </c>
    </row>
    <row r="3703" spans="1:9">
      <c r="A3703" s="256" t="s">
        <v>16463</v>
      </c>
      <c r="B3703" s="256" t="s">
        <v>16464</v>
      </c>
      <c r="C3703" s="256" t="s">
        <v>16465</v>
      </c>
      <c r="D3703" s="256" t="s">
        <v>177</v>
      </c>
      <c r="E3703" s="433">
        <v>5801</v>
      </c>
      <c r="F3703" s="256" t="s">
        <v>16466</v>
      </c>
      <c r="G3703" s="256" t="s">
        <v>2936</v>
      </c>
      <c r="H3703" s="256" t="s">
        <v>2937</v>
      </c>
      <c r="I3703" s="256" t="s">
        <v>15133</v>
      </c>
    </row>
    <row r="3704" spans="1:9">
      <c r="A3704" s="256" t="s">
        <v>16467</v>
      </c>
      <c r="B3704" s="256" t="s">
        <v>16468</v>
      </c>
      <c r="C3704" s="256" t="s">
        <v>16469</v>
      </c>
      <c r="D3704" s="256" t="s">
        <v>15708</v>
      </c>
      <c r="E3704" s="433">
        <v>95621</v>
      </c>
      <c r="F3704" s="256" t="s">
        <v>16470</v>
      </c>
      <c r="G3704" s="256" t="s">
        <v>2732</v>
      </c>
      <c r="H3704" s="256" t="s">
        <v>2733</v>
      </c>
      <c r="I3704" s="256" t="s">
        <v>16471</v>
      </c>
    </row>
    <row r="3705" spans="1:9">
      <c r="A3705" s="256" t="s">
        <v>16472</v>
      </c>
      <c r="B3705" s="256" t="s">
        <v>16473</v>
      </c>
      <c r="C3705" s="256" t="s">
        <v>16474</v>
      </c>
      <c r="D3705" s="256" t="s">
        <v>16475</v>
      </c>
      <c r="E3705" s="433">
        <v>90873</v>
      </c>
      <c r="F3705" s="256" t="s">
        <v>16476</v>
      </c>
      <c r="G3705" s="256" t="s">
        <v>2936</v>
      </c>
      <c r="H3705" s="256" t="s">
        <v>2937</v>
      </c>
      <c r="I3705" s="256" t="s">
        <v>13680</v>
      </c>
    </row>
    <row r="3706" spans="1:9">
      <c r="A3706" s="256" t="s">
        <v>16477</v>
      </c>
      <c r="B3706" s="256" t="s">
        <v>16478</v>
      </c>
      <c r="C3706" s="256" t="s">
        <v>16479</v>
      </c>
      <c r="D3706" s="256" t="s">
        <v>16480</v>
      </c>
      <c r="E3706" s="433">
        <v>3842</v>
      </c>
      <c r="F3706" s="256" t="s">
        <v>16481</v>
      </c>
      <c r="G3706" s="256" t="s">
        <v>2732</v>
      </c>
      <c r="H3706" s="256" t="s">
        <v>2733</v>
      </c>
      <c r="I3706" s="256" t="s">
        <v>7430</v>
      </c>
    </row>
    <row r="3707" spans="1:9">
      <c r="A3707" s="256" t="s">
        <v>16482</v>
      </c>
      <c r="B3707" s="256" t="s">
        <v>16483</v>
      </c>
      <c r="C3707" s="256" t="s">
        <v>16484</v>
      </c>
      <c r="D3707" s="256" t="s">
        <v>579</v>
      </c>
      <c r="E3707" s="433">
        <v>91105</v>
      </c>
      <c r="F3707" s="256" t="s">
        <v>16485</v>
      </c>
      <c r="G3707" s="256" t="s">
        <v>2824</v>
      </c>
      <c r="H3707" s="256" t="s">
        <v>2725</v>
      </c>
      <c r="I3707" s="256" t="s">
        <v>16486</v>
      </c>
    </row>
    <row r="3708" spans="1:9">
      <c r="A3708" s="256" t="s">
        <v>16487</v>
      </c>
      <c r="B3708" s="256" t="s">
        <v>16488</v>
      </c>
      <c r="C3708" s="256" t="s">
        <v>16489</v>
      </c>
      <c r="D3708" s="256" t="s">
        <v>91</v>
      </c>
      <c r="E3708" s="433">
        <v>82101</v>
      </c>
      <c r="F3708" s="256" t="s">
        <v>11020</v>
      </c>
      <c r="G3708" s="256" t="s">
        <v>2761</v>
      </c>
      <c r="H3708" s="256" t="s">
        <v>2762</v>
      </c>
      <c r="I3708" s="256" t="s">
        <v>16490</v>
      </c>
    </row>
    <row r="3709" spans="1:9">
      <c r="A3709" s="256" t="s">
        <v>16487</v>
      </c>
      <c r="B3709" s="256" t="s">
        <v>16488</v>
      </c>
      <c r="C3709" s="256" t="s">
        <v>16489</v>
      </c>
      <c r="D3709" s="256" t="s">
        <v>91</v>
      </c>
      <c r="E3709" s="433">
        <v>82101</v>
      </c>
      <c r="F3709" s="256" t="s">
        <v>11020</v>
      </c>
      <c r="G3709" s="256" t="s">
        <v>2794</v>
      </c>
      <c r="H3709" s="256" t="s">
        <v>2762</v>
      </c>
      <c r="I3709" s="256" t="s">
        <v>12400</v>
      </c>
    </row>
    <row r="3710" spans="1:9">
      <c r="A3710" s="256" t="s">
        <v>16491</v>
      </c>
      <c r="B3710" s="256" t="s">
        <v>16488</v>
      </c>
      <c r="C3710" s="256" t="s">
        <v>16489</v>
      </c>
      <c r="D3710" s="256" t="s">
        <v>91</v>
      </c>
      <c r="E3710" s="433">
        <v>82101</v>
      </c>
      <c r="F3710" s="256" t="s">
        <v>11020</v>
      </c>
      <c r="G3710" s="256" t="s">
        <v>2794</v>
      </c>
      <c r="H3710" s="256" t="s">
        <v>2994</v>
      </c>
      <c r="I3710" s="256" t="s">
        <v>2726</v>
      </c>
    </row>
    <row r="3711" spans="1:9">
      <c r="A3711" s="256" t="s">
        <v>16492</v>
      </c>
      <c r="B3711" s="256" t="s">
        <v>16493</v>
      </c>
      <c r="C3711" s="256" t="s">
        <v>16494</v>
      </c>
      <c r="D3711" s="256" t="s">
        <v>540</v>
      </c>
      <c r="E3711" s="433">
        <v>7101</v>
      </c>
      <c r="F3711" s="256" t="s">
        <v>16495</v>
      </c>
      <c r="G3711" s="256" t="s">
        <v>2724</v>
      </c>
      <c r="H3711" s="256" t="s">
        <v>2762</v>
      </c>
      <c r="I3711" s="256" t="s">
        <v>5311</v>
      </c>
    </row>
    <row r="3712" spans="1:9">
      <c r="A3712" s="256" t="s">
        <v>16492</v>
      </c>
      <c r="B3712" s="256" t="s">
        <v>16493</v>
      </c>
      <c r="C3712" s="256" t="s">
        <v>16494</v>
      </c>
      <c r="D3712" s="256" t="s">
        <v>540</v>
      </c>
      <c r="E3712" s="433">
        <v>7101</v>
      </c>
      <c r="F3712" s="256" t="s">
        <v>16495</v>
      </c>
      <c r="G3712" s="256" t="s">
        <v>2761</v>
      </c>
      <c r="H3712" s="256" t="s">
        <v>2762</v>
      </c>
      <c r="I3712" s="256" t="s">
        <v>5311</v>
      </c>
    </row>
    <row r="3713" spans="1:9">
      <c r="A3713" s="256" t="s">
        <v>16496</v>
      </c>
      <c r="C3713" s="256" t="s">
        <v>16497</v>
      </c>
      <c r="D3713" s="256" t="s">
        <v>98</v>
      </c>
      <c r="E3713" s="433">
        <v>8005</v>
      </c>
      <c r="F3713" s="256" t="s">
        <v>16498</v>
      </c>
      <c r="G3713" s="256" t="s">
        <v>2732</v>
      </c>
      <c r="H3713" s="256" t="s">
        <v>2733</v>
      </c>
      <c r="I3713" s="256" t="s">
        <v>12086</v>
      </c>
    </row>
    <row r="3714" spans="1:9">
      <c r="A3714" s="256" t="s">
        <v>16499</v>
      </c>
      <c r="C3714" s="256" t="s">
        <v>16500</v>
      </c>
      <c r="D3714" s="256" t="s">
        <v>16501</v>
      </c>
      <c r="E3714" s="433">
        <v>40476</v>
      </c>
      <c r="F3714" s="256" t="s">
        <v>16502</v>
      </c>
      <c r="G3714" s="256" t="s">
        <v>2732</v>
      </c>
      <c r="H3714" s="256" t="s">
        <v>2733</v>
      </c>
      <c r="I3714" s="256" t="s">
        <v>16156</v>
      </c>
    </row>
    <row r="3715" spans="1:9">
      <c r="A3715" s="256" t="s">
        <v>16503</v>
      </c>
      <c r="B3715" s="256" t="s">
        <v>16504</v>
      </c>
      <c r="C3715" s="256" t="s">
        <v>16505</v>
      </c>
      <c r="D3715" s="256" t="s">
        <v>8176</v>
      </c>
      <c r="E3715" s="433">
        <v>2061</v>
      </c>
      <c r="F3715" s="256" t="s">
        <v>16506</v>
      </c>
      <c r="G3715" s="256" t="s">
        <v>2936</v>
      </c>
      <c r="H3715" s="256" t="s">
        <v>2937</v>
      </c>
      <c r="I3715" s="256" t="s">
        <v>16507</v>
      </c>
    </row>
    <row r="3716" spans="1:9">
      <c r="A3716" s="256" t="s">
        <v>16508</v>
      </c>
      <c r="B3716" s="256" t="s">
        <v>16509</v>
      </c>
      <c r="C3716" s="256" t="s">
        <v>16510</v>
      </c>
      <c r="D3716" s="256" t="s">
        <v>16511</v>
      </c>
      <c r="E3716" s="433">
        <v>8276</v>
      </c>
      <c r="F3716" s="256" t="s">
        <v>16512</v>
      </c>
      <c r="G3716" s="256" t="s">
        <v>2936</v>
      </c>
      <c r="H3716" s="256" t="s">
        <v>2937</v>
      </c>
      <c r="I3716" s="256" t="s">
        <v>10580</v>
      </c>
    </row>
    <row r="3717" spans="1:9">
      <c r="A3717" s="256" t="s">
        <v>16513</v>
      </c>
      <c r="B3717" s="256" t="s">
        <v>16514</v>
      </c>
      <c r="C3717" s="256" t="s">
        <v>16515</v>
      </c>
      <c r="D3717" s="256" t="s">
        <v>16516</v>
      </c>
      <c r="E3717" s="433">
        <v>91926</v>
      </c>
      <c r="F3717" s="256" t="s">
        <v>16517</v>
      </c>
      <c r="G3717" s="256" t="s">
        <v>2724</v>
      </c>
      <c r="H3717" s="256" t="s">
        <v>6078</v>
      </c>
      <c r="I3717" s="256" t="s">
        <v>16518</v>
      </c>
    </row>
    <row r="3718" spans="1:9">
      <c r="A3718" s="256" t="s">
        <v>16519</v>
      </c>
      <c r="B3718" s="256" t="s">
        <v>16520</v>
      </c>
      <c r="C3718" s="256" t="s">
        <v>16521</v>
      </c>
      <c r="D3718" s="256" t="s">
        <v>4303</v>
      </c>
      <c r="E3718" s="433">
        <v>91501</v>
      </c>
      <c r="F3718" s="256" t="s">
        <v>16522</v>
      </c>
      <c r="G3718" s="256" t="s">
        <v>2732</v>
      </c>
      <c r="H3718" s="256" t="s">
        <v>2733</v>
      </c>
      <c r="I3718" s="256" t="s">
        <v>3355</v>
      </c>
    </row>
    <row r="3719" spans="1:9">
      <c r="A3719" s="256" t="s">
        <v>16523</v>
      </c>
      <c r="B3719" s="256" t="s">
        <v>16524</v>
      </c>
      <c r="C3719" s="256" t="s">
        <v>16525</v>
      </c>
      <c r="D3719" s="256" t="s">
        <v>16526</v>
      </c>
      <c r="E3719" s="433">
        <v>6522</v>
      </c>
      <c r="F3719" s="256" t="s">
        <v>16527</v>
      </c>
      <c r="G3719" s="256" t="s">
        <v>2732</v>
      </c>
      <c r="H3719" s="256" t="s">
        <v>2733</v>
      </c>
      <c r="I3719" s="256" t="s">
        <v>6063</v>
      </c>
    </row>
    <row r="3720" spans="1:9">
      <c r="A3720" s="256" t="s">
        <v>16528</v>
      </c>
      <c r="B3720" s="256" t="s">
        <v>16529</v>
      </c>
      <c r="C3720" s="256" t="s">
        <v>16530</v>
      </c>
      <c r="D3720" s="256" t="s">
        <v>2301</v>
      </c>
      <c r="E3720" s="433">
        <v>98401</v>
      </c>
      <c r="F3720" s="256" t="s">
        <v>16531</v>
      </c>
      <c r="G3720" s="256" t="s">
        <v>2732</v>
      </c>
      <c r="H3720" s="256" t="s">
        <v>2733</v>
      </c>
      <c r="I3720" s="256" t="s">
        <v>12652</v>
      </c>
    </row>
    <row r="3721" spans="1:9">
      <c r="A3721" s="256" t="s">
        <v>16532</v>
      </c>
      <c r="B3721" s="256" t="s">
        <v>16533</v>
      </c>
      <c r="C3721" s="256" t="s">
        <v>16534</v>
      </c>
      <c r="D3721" s="256" t="s">
        <v>5121</v>
      </c>
      <c r="E3721" s="433">
        <v>3101</v>
      </c>
      <c r="F3721" s="256" t="s">
        <v>16535</v>
      </c>
      <c r="G3721" s="256" t="s">
        <v>2936</v>
      </c>
      <c r="H3721" s="256" t="s">
        <v>2937</v>
      </c>
      <c r="I3721" s="256" t="s">
        <v>11385</v>
      </c>
    </row>
    <row r="3722" spans="1:9">
      <c r="A3722" s="256" t="s">
        <v>16536</v>
      </c>
      <c r="B3722" s="256" t="s">
        <v>16537</v>
      </c>
      <c r="C3722" s="256" t="s">
        <v>16538</v>
      </c>
      <c r="D3722" s="256" t="s">
        <v>16539</v>
      </c>
      <c r="E3722" s="433">
        <v>97405</v>
      </c>
      <c r="F3722" s="256" t="s">
        <v>16540</v>
      </c>
      <c r="G3722" s="256" t="s">
        <v>2780</v>
      </c>
      <c r="H3722" s="256" t="s">
        <v>2781</v>
      </c>
      <c r="I3722" s="256" t="s">
        <v>10501</v>
      </c>
    </row>
    <row r="3723" spans="1:9">
      <c r="A3723" s="256" t="s">
        <v>16541</v>
      </c>
      <c r="B3723" s="256" t="s">
        <v>16537</v>
      </c>
      <c r="C3723" s="256" t="s">
        <v>16538</v>
      </c>
      <c r="D3723" s="256" t="s">
        <v>16539</v>
      </c>
      <c r="E3723" s="433">
        <v>97405</v>
      </c>
      <c r="F3723" s="256" t="s">
        <v>16540</v>
      </c>
      <c r="G3723" s="256" t="s">
        <v>2732</v>
      </c>
      <c r="H3723" s="256" t="s">
        <v>2733</v>
      </c>
      <c r="I3723" s="256" t="s">
        <v>4825</v>
      </c>
    </row>
    <row r="3724" spans="1:9">
      <c r="A3724" s="256" t="s">
        <v>16542</v>
      </c>
      <c r="B3724" s="256" t="s">
        <v>16543</v>
      </c>
      <c r="C3724" s="256" t="s">
        <v>16544</v>
      </c>
      <c r="D3724" s="256" t="s">
        <v>101</v>
      </c>
      <c r="E3724" s="433">
        <v>97401</v>
      </c>
      <c r="F3724" s="256" t="s">
        <v>16545</v>
      </c>
      <c r="G3724" s="256" t="s">
        <v>2732</v>
      </c>
      <c r="H3724" s="256" t="s">
        <v>2733</v>
      </c>
      <c r="I3724" s="256" t="s">
        <v>15011</v>
      </c>
    </row>
    <row r="3725" spans="1:9">
      <c r="A3725" s="256" t="s">
        <v>16546</v>
      </c>
      <c r="B3725" s="256" t="s">
        <v>16543</v>
      </c>
      <c r="C3725" s="256" t="s">
        <v>16544</v>
      </c>
      <c r="D3725" s="256" t="s">
        <v>101</v>
      </c>
      <c r="E3725" s="433">
        <v>97401</v>
      </c>
      <c r="F3725" s="256" t="s">
        <v>16545</v>
      </c>
      <c r="G3725" s="256" t="s">
        <v>2780</v>
      </c>
      <c r="H3725" s="256" t="s">
        <v>2781</v>
      </c>
      <c r="I3725" s="256" t="s">
        <v>2853</v>
      </c>
    </row>
    <row r="3726" spans="1:9">
      <c r="A3726" s="256" t="s">
        <v>16547</v>
      </c>
      <c r="B3726" s="256" t="s">
        <v>16548</v>
      </c>
      <c r="C3726" s="256" t="s">
        <v>16549</v>
      </c>
      <c r="D3726" s="256" t="s">
        <v>101</v>
      </c>
      <c r="E3726" s="433">
        <v>97401</v>
      </c>
      <c r="F3726" s="256" t="s">
        <v>16545</v>
      </c>
      <c r="G3726" s="256" t="s">
        <v>2780</v>
      </c>
      <c r="H3726" s="256" t="s">
        <v>2847</v>
      </c>
      <c r="I3726" s="256" t="s">
        <v>16550</v>
      </c>
    </row>
    <row r="3727" spans="1:9">
      <c r="A3727" s="256" t="s">
        <v>16551</v>
      </c>
      <c r="B3727" s="256" t="s">
        <v>16552</v>
      </c>
      <c r="C3727" s="256" t="s">
        <v>16553</v>
      </c>
      <c r="D3727" s="256" t="s">
        <v>96</v>
      </c>
      <c r="E3727" s="433">
        <v>91732</v>
      </c>
      <c r="F3727" s="256" t="s">
        <v>16554</v>
      </c>
      <c r="G3727" s="256" t="s">
        <v>2732</v>
      </c>
      <c r="H3727" s="256" t="s">
        <v>2733</v>
      </c>
      <c r="I3727" s="256" t="s">
        <v>16555</v>
      </c>
    </row>
    <row r="3728" spans="1:9">
      <c r="A3728" s="256" t="s">
        <v>16556</v>
      </c>
      <c r="B3728" s="256" t="s">
        <v>16557</v>
      </c>
      <c r="C3728" s="256" t="s">
        <v>16558</v>
      </c>
      <c r="D3728" s="256" t="s">
        <v>609</v>
      </c>
      <c r="E3728" s="433">
        <v>96001</v>
      </c>
      <c r="F3728" s="256" t="s">
        <v>16559</v>
      </c>
      <c r="G3728" s="256" t="s">
        <v>2780</v>
      </c>
      <c r="H3728" s="256" t="s">
        <v>2847</v>
      </c>
      <c r="I3728" s="256" t="s">
        <v>4355</v>
      </c>
    </row>
    <row r="3729" spans="1:9">
      <c r="A3729" s="256" t="s">
        <v>16560</v>
      </c>
      <c r="B3729" s="256" t="s">
        <v>16561</v>
      </c>
      <c r="C3729" s="256" t="s">
        <v>16562</v>
      </c>
      <c r="D3729" s="256" t="s">
        <v>2900</v>
      </c>
      <c r="E3729" s="433">
        <v>9301</v>
      </c>
      <c r="F3729" s="256" t="s">
        <v>16563</v>
      </c>
      <c r="G3729" s="256" t="s">
        <v>2732</v>
      </c>
      <c r="H3729" s="256" t="s">
        <v>2733</v>
      </c>
      <c r="I3729" s="256" t="s">
        <v>16564</v>
      </c>
    </row>
    <row r="3730" spans="1:9">
      <c r="A3730" s="256" t="s">
        <v>16565</v>
      </c>
      <c r="B3730" s="256" t="s">
        <v>16566</v>
      </c>
      <c r="C3730" s="256" t="s">
        <v>16567</v>
      </c>
      <c r="D3730" s="256" t="s">
        <v>97</v>
      </c>
      <c r="E3730" s="433">
        <v>4011</v>
      </c>
      <c r="F3730" s="256" t="s">
        <v>16568</v>
      </c>
      <c r="G3730" s="256" t="s">
        <v>2732</v>
      </c>
      <c r="H3730" s="256" t="s">
        <v>2733</v>
      </c>
      <c r="I3730" s="256" t="s">
        <v>13340</v>
      </c>
    </row>
    <row r="3731" spans="1:9">
      <c r="A3731" s="256" t="s">
        <v>16569</v>
      </c>
      <c r="B3731" s="256" t="s">
        <v>16570</v>
      </c>
      <c r="C3731" s="256" t="s">
        <v>16571</v>
      </c>
      <c r="D3731" s="256" t="s">
        <v>177</v>
      </c>
      <c r="E3731" s="433">
        <v>5801</v>
      </c>
      <c r="F3731" s="256" t="s">
        <v>16572</v>
      </c>
      <c r="G3731" s="256" t="s">
        <v>2732</v>
      </c>
      <c r="H3731" s="256" t="s">
        <v>2733</v>
      </c>
      <c r="I3731" s="256" t="s">
        <v>16573</v>
      </c>
    </row>
    <row r="3732" spans="1:9">
      <c r="A3732" s="256" t="s">
        <v>16574</v>
      </c>
      <c r="B3732" s="256" t="s">
        <v>16575</v>
      </c>
      <c r="C3732" s="256" t="s">
        <v>16576</v>
      </c>
      <c r="D3732" s="256" t="s">
        <v>2778</v>
      </c>
      <c r="E3732" s="433">
        <v>96501</v>
      </c>
      <c r="F3732" s="256" t="s">
        <v>16577</v>
      </c>
      <c r="G3732" s="256" t="s">
        <v>2732</v>
      </c>
      <c r="H3732" s="256" t="s">
        <v>2733</v>
      </c>
      <c r="I3732" s="256" t="s">
        <v>10627</v>
      </c>
    </row>
    <row r="3733" spans="1:9">
      <c r="A3733" s="256" t="s">
        <v>16578</v>
      </c>
      <c r="B3733" s="256" t="s">
        <v>16579</v>
      </c>
      <c r="C3733" s="256" t="s">
        <v>16580</v>
      </c>
      <c r="D3733" s="256" t="s">
        <v>16581</v>
      </c>
      <c r="E3733" s="433">
        <v>7651</v>
      </c>
      <c r="F3733" s="256" t="s">
        <v>1159</v>
      </c>
      <c r="G3733" s="256" t="s">
        <v>2724</v>
      </c>
      <c r="H3733" s="256" t="s">
        <v>2812</v>
      </c>
      <c r="I3733" s="256" t="s">
        <v>10843</v>
      </c>
    </row>
    <row r="3734" spans="1:9">
      <c r="A3734" s="256" t="s">
        <v>16582</v>
      </c>
      <c r="B3734" s="256" t="s">
        <v>16583</v>
      </c>
      <c r="C3734" s="256" t="s">
        <v>16584</v>
      </c>
      <c r="D3734" s="256" t="s">
        <v>2730</v>
      </c>
      <c r="E3734" s="433">
        <v>82108</v>
      </c>
      <c r="F3734" s="256" t="s">
        <v>16585</v>
      </c>
      <c r="G3734" s="256" t="s">
        <v>2724</v>
      </c>
      <c r="H3734" s="256" t="s">
        <v>2835</v>
      </c>
      <c r="I3734" s="256" t="s">
        <v>8993</v>
      </c>
    </row>
    <row r="3735" spans="1:9">
      <c r="A3735" s="256" t="s">
        <v>16586</v>
      </c>
      <c r="B3735" s="256" t="s">
        <v>16587</v>
      </c>
      <c r="C3735" s="256" t="s">
        <v>16588</v>
      </c>
      <c r="D3735" s="256" t="s">
        <v>4428</v>
      </c>
      <c r="E3735" s="433">
        <v>1841</v>
      </c>
      <c r="F3735" s="256" t="s">
        <v>16589</v>
      </c>
      <c r="G3735" s="256" t="s">
        <v>2732</v>
      </c>
      <c r="H3735" s="256" t="s">
        <v>2733</v>
      </c>
      <c r="I3735" s="256" t="s">
        <v>15465</v>
      </c>
    </row>
    <row r="3736" spans="1:9">
      <c r="A3736" s="256" t="s">
        <v>16590</v>
      </c>
      <c r="B3736" s="256" t="s">
        <v>16587</v>
      </c>
      <c r="C3736" s="256" t="s">
        <v>16588</v>
      </c>
      <c r="D3736" s="256" t="s">
        <v>4428</v>
      </c>
      <c r="E3736" s="433">
        <v>1841</v>
      </c>
      <c r="F3736" s="256" t="s">
        <v>16589</v>
      </c>
      <c r="G3736" s="256" t="s">
        <v>2732</v>
      </c>
      <c r="H3736" s="256" t="s">
        <v>3196</v>
      </c>
      <c r="I3736" s="256" t="s">
        <v>15465</v>
      </c>
    </row>
    <row r="3737" spans="1:9">
      <c r="A3737" s="256" t="s">
        <v>16591</v>
      </c>
      <c r="B3737" s="256" t="s">
        <v>16592</v>
      </c>
      <c r="C3737" s="256" t="s">
        <v>16593</v>
      </c>
      <c r="D3737" s="256" t="s">
        <v>2730</v>
      </c>
      <c r="E3737" s="433">
        <v>82104</v>
      </c>
      <c r="F3737" s="256" t="s">
        <v>16594</v>
      </c>
      <c r="G3737" s="256" t="s">
        <v>2724</v>
      </c>
      <c r="H3737" s="256" t="s">
        <v>2812</v>
      </c>
      <c r="I3737" s="256" t="s">
        <v>4299</v>
      </c>
    </row>
    <row r="3738" spans="1:9">
      <c r="A3738" s="256" t="s">
        <v>16591</v>
      </c>
      <c r="B3738" s="256" t="s">
        <v>16592</v>
      </c>
      <c r="C3738" s="256" t="s">
        <v>16593</v>
      </c>
      <c r="D3738" s="256" t="s">
        <v>2730</v>
      </c>
      <c r="E3738" s="433">
        <v>82104</v>
      </c>
      <c r="F3738" s="256" t="s">
        <v>16594</v>
      </c>
      <c r="G3738" s="256" t="s">
        <v>2761</v>
      </c>
      <c r="H3738" s="256" t="s">
        <v>2812</v>
      </c>
      <c r="I3738" s="256" t="s">
        <v>5363</v>
      </c>
    </row>
    <row r="3739" spans="1:9">
      <c r="A3739" s="256" t="s">
        <v>16595</v>
      </c>
      <c r="B3739" s="256" t="s">
        <v>16596</v>
      </c>
      <c r="C3739" s="256" t="s">
        <v>16597</v>
      </c>
      <c r="D3739" s="256" t="s">
        <v>2982</v>
      </c>
      <c r="E3739" s="433">
        <v>81109</v>
      </c>
      <c r="F3739" s="256" t="s">
        <v>15547</v>
      </c>
      <c r="G3739" s="256" t="s">
        <v>2732</v>
      </c>
      <c r="H3739" s="256" t="s">
        <v>2733</v>
      </c>
      <c r="I3739" s="256" t="s">
        <v>6685</v>
      </c>
    </row>
    <row r="3740" spans="1:9">
      <c r="A3740" s="256" t="s">
        <v>16598</v>
      </c>
      <c r="B3740" s="256" t="s">
        <v>16599</v>
      </c>
      <c r="C3740" s="256" t="s">
        <v>16600</v>
      </c>
      <c r="D3740" s="256" t="s">
        <v>91</v>
      </c>
      <c r="E3740" s="433">
        <v>82518</v>
      </c>
      <c r="F3740" s="256" t="s">
        <v>16601</v>
      </c>
      <c r="G3740" s="256" t="s">
        <v>2780</v>
      </c>
      <c r="H3740" s="256" t="s">
        <v>2781</v>
      </c>
      <c r="I3740" s="256" t="s">
        <v>8815</v>
      </c>
    </row>
    <row r="3741" spans="1:9">
      <c r="A3741" s="256" t="s">
        <v>16602</v>
      </c>
      <c r="B3741" s="256" t="s">
        <v>16603</v>
      </c>
      <c r="C3741" s="256" t="s">
        <v>16604</v>
      </c>
      <c r="D3741" s="256" t="s">
        <v>10171</v>
      </c>
      <c r="E3741" s="433">
        <v>9101</v>
      </c>
      <c r="F3741" s="256" t="s">
        <v>16605</v>
      </c>
      <c r="G3741" s="256" t="s">
        <v>2732</v>
      </c>
      <c r="H3741" s="256" t="s">
        <v>2733</v>
      </c>
      <c r="I3741" s="256" t="s">
        <v>16606</v>
      </c>
    </row>
    <row r="3742" spans="1:9">
      <c r="A3742" s="256" t="s">
        <v>16607</v>
      </c>
      <c r="B3742" s="256" t="s">
        <v>16608</v>
      </c>
      <c r="C3742" s="256" t="s">
        <v>16609</v>
      </c>
      <c r="D3742" s="256" t="s">
        <v>98</v>
      </c>
      <c r="E3742" s="433">
        <v>8001</v>
      </c>
      <c r="F3742" s="256" t="s">
        <v>16610</v>
      </c>
      <c r="G3742" s="256" t="s">
        <v>2732</v>
      </c>
      <c r="H3742" s="256" t="s">
        <v>2733</v>
      </c>
      <c r="I3742" s="256" t="s">
        <v>16611</v>
      </c>
    </row>
    <row r="3743" spans="1:9">
      <c r="A3743" s="256" t="s">
        <v>16612</v>
      </c>
      <c r="B3743" s="256" t="s">
        <v>16608</v>
      </c>
      <c r="C3743" s="256" t="s">
        <v>16609</v>
      </c>
      <c r="D3743" s="256" t="s">
        <v>98</v>
      </c>
      <c r="E3743" s="433">
        <v>8001</v>
      </c>
      <c r="F3743" s="256" t="s">
        <v>16610</v>
      </c>
      <c r="G3743" s="256" t="s">
        <v>2780</v>
      </c>
      <c r="H3743" s="256" t="s">
        <v>2781</v>
      </c>
      <c r="I3743" s="256" t="s">
        <v>16611</v>
      </c>
    </row>
    <row r="3744" spans="1:9">
      <c r="A3744" s="256" t="s">
        <v>16613</v>
      </c>
      <c r="B3744" s="256" t="s">
        <v>16614</v>
      </c>
      <c r="C3744" s="256" t="s">
        <v>16615</v>
      </c>
      <c r="D3744" s="256" t="s">
        <v>93</v>
      </c>
      <c r="E3744" s="433">
        <v>1047</v>
      </c>
      <c r="F3744" s="256" t="s">
        <v>16616</v>
      </c>
      <c r="G3744" s="256" t="s">
        <v>2732</v>
      </c>
      <c r="H3744" s="256" t="s">
        <v>2733</v>
      </c>
      <c r="I3744" s="256" t="s">
        <v>16617</v>
      </c>
    </row>
    <row r="3745" spans="1:9">
      <c r="A3745" s="256" t="s">
        <v>16618</v>
      </c>
      <c r="B3745" s="256" t="s">
        <v>16619</v>
      </c>
      <c r="C3745" s="256" t="s">
        <v>16620</v>
      </c>
      <c r="D3745" s="256" t="s">
        <v>93</v>
      </c>
      <c r="E3745" s="433">
        <v>1047</v>
      </c>
      <c r="F3745" s="256" t="s">
        <v>16422</v>
      </c>
      <c r="G3745" s="256" t="s">
        <v>2780</v>
      </c>
      <c r="H3745" s="256" t="s">
        <v>2781</v>
      </c>
      <c r="I3745" s="256" t="s">
        <v>16621</v>
      </c>
    </row>
    <row r="3746" spans="1:9">
      <c r="A3746" s="256" t="s">
        <v>16622</v>
      </c>
      <c r="B3746" s="256" t="s">
        <v>16619</v>
      </c>
      <c r="C3746" s="256" t="s">
        <v>16620</v>
      </c>
      <c r="D3746" s="256" t="s">
        <v>93</v>
      </c>
      <c r="E3746" s="433">
        <v>1047</v>
      </c>
      <c r="F3746" s="256" t="s">
        <v>16422</v>
      </c>
      <c r="G3746" s="256" t="s">
        <v>2732</v>
      </c>
      <c r="H3746" s="256" t="s">
        <v>3196</v>
      </c>
      <c r="I3746" s="256" t="s">
        <v>16623</v>
      </c>
    </row>
    <row r="3747" spans="1:9">
      <c r="A3747" s="256" t="s">
        <v>16624</v>
      </c>
      <c r="B3747" s="256" t="s">
        <v>16619</v>
      </c>
      <c r="C3747" s="256" t="s">
        <v>16620</v>
      </c>
      <c r="D3747" s="256" t="s">
        <v>93</v>
      </c>
      <c r="E3747" s="433">
        <v>1047</v>
      </c>
      <c r="F3747" s="256" t="s">
        <v>16422</v>
      </c>
      <c r="G3747" s="256" t="s">
        <v>2732</v>
      </c>
      <c r="H3747" s="256" t="s">
        <v>2733</v>
      </c>
      <c r="I3747" s="256" t="s">
        <v>9310</v>
      </c>
    </row>
    <row r="3748" spans="1:9">
      <c r="A3748" s="256" t="s">
        <v>16625</v>
      </c>
      <c r="B3748" s="256" t="s">
        <v>16626</v>
      </c>
      <c r="C3748" s="256" t="s">
        <v>16627</v>
      </c>
      <c r="D3748" s="256" t="s">
        <v>93</v>
      </c>
      <c r="E3748" s="433">
        <v>1047</v>
      </c>
      <c r="F3748" s="256" t="s">
        <v>16422</v>
      </c>
      <c r="G3748" s="256" t="s">
        <v>2732</v>
      </c>
      <c r="H3748" s="256" t="s">
        <v>2733</v>
      </c>
      <c r="I3748" s="256" t="s">
        <v>16423</v>
      </c>
    </row>
    <row r="3749" spans="1:9">
      <c r="A3749" s="256" t="s">
        <v>16628</v>
      </c>
      <c r="B3749" s="256" t="s">
        <v>16626</v>
      </c>
      <c r="C3749" s="256" t="s">
        <v>16627</v>
      </c>
      <c r="D3749" s="256" t="s">
        <v>93</v>
      </c>
      <c r="E3749" s="433">
        <v>1047</v>
      </c>
      <c r="F3749" s="256" t="s">
        <v>16422</v>
      </c>
      <c r="G3749" s="256" t="s">
        <v>2780</v>
      </c>
      <c r="H3749" s="256" t="s">
        <v>2847</v>
      </c>
      <c r="I3749" s="256" t="s">
        <v>16423</v>
      </c>
    </row>
    <row r="3750" spans="1:9">
      <c r="A3750" s="256" t="s">
        <v>16629</v>
      </c>
      <c r="B3750" s="256" t="s">
        <v>16630</v>
      </c>
      <c r="C3750" s="256" t="s">
        <v>16631</v>
      </c>
      <c r="D3750" s="256" t="s">
        <v>101</v>
      </c>
      <c r="E3750" s="433">
        <v>97401</v>
      </c>
      <c r="F3750" s="256" t="s">
        <v>16632</v>
      </c>
      <c r="G3750" s="256" t="s">
        <v>2780</v>
      </c>
      <c r="H3750" s="256" t="s">
        <v>2847</v>
      </c>
      <c r="I3750" s="256" t="s">
        <v>10874</v>
      </c>
    </row>
    <row r="3751" spans="1:9">
      <c r="A3751" s="256" t="s">
        <v>16633</v>
      </c>
      <c r="B3751" s="256" t="s">
        <v>16630</v>
      </c>
      <c r="C3751" s="256" t="s">
        <v>16631</v>
      </c>
      <c r="D3751" s="256" t="s">
        <v>101</v>
      </c>
      <c r="E3751" s="433">
        <v>97401</v>
      </c>
      <c r="F3751" s="256" t="s">
        <v>16632</v>
      </c>
      <c r="G3751" s="256" t="s">
        <v>2732</v>
      </c>
      <c r="H3751" s="256" t="s">
        <v>2733</v>
      </c>
      <c r="I3751" s="256" t="s">
        <v>10874</v>
      </c>
    </row>
    <row r="3752" spans="1:9">
      <c r="A3752" s="256" t="s">
        <v>16634</v>
      </c>
      <c r="B3752" s="256" t="s">
        <v>16630</v>
      </c>
      <c r="C3752" s="256" t="s">
        <v>16631</v>
      </c>
      <c r="D3752" s="256" t="s">
        <v>101</v>
      </c>
      <c r="E3752" s="433">
        <v>97401</v>
      </c>
      <c r="F3752" s="256" t="s">
        <v>16632</v>
      </c>
      <c r="G3752" s="256" t="s">
        <v>2780</v>
      </c>
      <c r="H3752" s="256" t="s">
        <v>2781</v>
      </c>
      <c r="I3752" s="256" t="s">
        <v>16635</v>
      </c>
    </row>
    <row r="3753" spans="1:9">
      <c r="A3753" s="256" t="s">
        <v>16636</v>
      </c>
      <c r="B3753" s="256" t="s">
        <v>16637</v>
      </c>
      <c r="C3753" s="256" t="s">
        <v>16638</v>
      </c>
      <c r="D3753" s="256" t="s">
        <v>3943</v>
      </c>
      <c r="E3753" s="433">
        <v>94137</v>
      </c>
      <c r="F3753" s="256" t="s">
        <v>16639</v>
      </c>
      <c r="G3753" s="256" t="s">
        <v>2761</v>
      </c>
      <c r="H3753" s="256" t="s">
        <v>2994</v>
      </c>
      <c r="I3753" s="256" t="s">
        <v>4965</v>
      </c>
    </row>
    <row r="3754" spans="1:9">
      <c r="A3754" s="256" t="s">
        <v>16640</v>
      </c>
      <c r="B3754" s="256" t="s">
        <v>16637</v>
      </c>
      <c r="C3754" s="256" t="s">
        <v>16638</v>
      </c>
      <c r="D3754" s="256" t="s">
        <v>3943</v>
      </c>
      <c r="E3754" s="433">
        <v>94137</v>
      </c>
      <c r="F3754" s="256" t="s">
        <v>16639</v>
      </c>
      <c r="G3754" s="256" t="s">
        <v>2761</v>
      </c>
      <c r="H3754" s="256" t="s">
        <v>2725</v>
      </c>
      <c r="I3754" s="256" t="s">
        <v>4965</v>
      </c>
    </row>
    <row r="3755" spans="1:9">
      <c r="A3755" s="256" t="s">
        <v>16641</v>
      </c>
      <c r="B3755" s="256" t="s">
        <v>16637</v>
      </c>
      <c r="C3755" s="256" t="s">
        <v>16638</v>
      </c>
      <c r="D3755" s="256" t="s">
        <v>3943</v>
      </c>
      <c r="E3755" s="433">
        <v>94137</v>
      </c>
      <c r="F3755" s="256" t="s">
        <v>16639</v>
      </c>
      <c r="G3755" s="256" t="s">
        <v>2761</v>
      </c>
      <c r="H3755" s="256" t="s">
        <v>2812</v>
      </c>
      <c r="I3755" s="256" t="s">
        <v>4079</v>
      </c>
    </row>
    <row r="3756" spans="1:9">
      <c r="A3756" s="256" t="s">
        <v>16642</v>
      </c>
      <c r="C3756" s="256" t="s">
        <v>16643</v>
      </c>
      <c r="D3756" s="256" t="s">
        <v>16644</v>
      </c>
      <c r="E3756" s="433">
        <v>16000</v>
      </c>
      <c r="F3756" s="256" t="s">
        <v>16645</v>
      </c>
      <c r="G3756" s="256" t="s">
        <v>2732</v>
      </c>
      <c r="H3756" s="256" t="s">
        <v>2733</v>
      </c>
      <c r="I3756" s="256" t="s">
        <v>3085</v>
      </c>
    </row>
    <row r="3757" spans="1:9">
      <c r="A3757" s="256" t="s">
        <v>16646</v>
      </c>
      <c r="B3757" s="256" t="s">
        <v>16647</v>
      </c>
      <c r="C3757" s="256" t="s">
        <v>16648</v>
      </c>
      <c r="D3757" s="256" t="s">
        <v>609</v>
      </c>
      <c r="E3757" s="433">
        <v>96001</v>
      </c>
      <c r="F3757" s="256" t="s">
        <v>16649</v>
      </c>
      <c r="G3757" s="256" t="s">
        <v>2732</v>
      </c>
      <c r="H3757" s="256" t="s">
        <v>2733</v>
      </c>
      <c r="I3757" s="256" t="s">
        <v>16650</v>
      </c>
    </row>
    <row r="3758" spans="1:9">
      <c r="A3758" s="256" t="s">
        <v>16651</v>
      </c>
      <c r="B3758" s="256" t="s">
        <v>16652</v>
      </c>
      <c r="C3758" s="256" t="s">
        <v>16653</v>
      </c>
      <c r="D3758" s="256" t="s">
        <v>16654</v>
      </c>
      <c r="E3758" s="433">
        <v>94358</v>
      </c>
      <c r="F3758" s="256" t="s">
        <v>16655</v>
      </c>
      <c r="G3758" s="256" t="s">
        <v>2724</v>
      </c>
      <c r="H3758" s="256" t="s">
        <v>2835</v>
      </c>
      <c r="I3758" s="256" t="s">
        <v>13555</v>
      </c>
    </row>
    <row r="3759" spans="1:9">
      <c r="A3759" s="256" t="s">
        <v>16656</v>
      </c>
      <c r="B3759" s="256" t="s">
        <v>16657</v>
      </c>
      <c r="C3759" s="256" t="s">
        <v>16658</v>
      </c>
      <c r="D3759" s="256" t="s">
        <v>5199</v>
      </c>
      <c r="E3759" s="433">
        <v>83102</v>
      </c>
      <c r="F3759" s="256" t="s">
        <v>6430</v>
      </c>
      <c r="G3759" s="256" t="s">
        <v>2732</v>
      </c>
      <c r="H3759" s="256" t="s">
        <v>2733</v>
      </c>
      <c r="I3759" s="256" t="s">
        <v>8443</v>
      </c>
    </row>
    <row r="3760" spans="1:9">
      <c r="A3760" s="256" t="s">
        <v>16659</v>
      </c>
      <c r="B3760" s="256" t="s">
        <v>16660</v>
      </c>
      <c r="C3760" s="256" t="s">
        <v>16661</v>
      </c>
      <c r="D3760" s="256" t="s">
        <v>97</v>
      </c>
      <c r="E3760" s="433">
        <v>4001</v>
      </c>
      <c r="F3760" s="256" t="s">
        <v>16662</v>
      </c>
      <c r="G3760" s="256" t="s">
        <v>2732</v>
      </c>
      <c r="H3760" s="256" t="s">
        <v>2733</v>
      </c>
      <c r="I3760" s="256" t="s">
        <v>9064</v>
      </c>
    </row>
    <row r="3761" spans="1:9">
      <c r="A3761" s="256" t="s">
        <v>16663</v>
      </c>
      <c r="B3761" s="256" t="s">
        <v>16664</v>
      </c>
      <c r="C3761" s="256" t="s">
        <v>16665</v>
      </c>
      <c r="D3761" s="256" t="s">
        <v>5816</v>
      </c>
      <c r="E3761" s="433">
        <v>97251</v>
      </c>
      <c r="F3761" s="256" t="s">
        <v>16666</v>
      </c>
      <c r="G3761" s="256" t="s">
        <v>2761</v>
      </c>
      <c r="H3761" s="256" t="s">
        <v>2725</v>
      </c>
      <c r="I3761" s="256" t="s">
        <v>6199</v>
      </c>
    </row>
    <row r="3762" spans="1:9">
      <c r="A3762" s="256" t="s">
        <v>16667</v>
      </c>
      <c r="B3762" s="256" t="s">
        <v>16668</v>
      </c>
      <c r="C3762" s="256" t="s">
        <v>16669</v>
      </c>
      <c r="D3762" s="256" t="s">
        <v>16670</v>
      </c>
      <c r="E3762" s="433">
        <v>81109</v>
      </c>
      <c r="F3762" s="256" t="s">
        <v>3948</v>
      </c>
      <c r="G3762" s="256" t="s">
        <v>2732</v>
      </c>
      <c r="H3762" s="256" t="s">
        <v>2733</v>
      </c>
      <c r="I3762" s="256" t="s">
        <v>14979</v>
      </c>
    </row>
    <row r="3763" spans="1:9">
      <c r="A3763" s="256" t="s">
        <v>16671</v>
      </c>
      <c r="B3763" s="256" t="s">
        <v>16672</v>
      </c>
      <c r="C3763" s="256" t="s">
        <v>16673</v>
      </c>
      <c r="D3763" s="256" t="s">
        <v>6689</v>
      </c>
      <c r="E3763" s="433">
        <v>6401</v>
      </c>
      <c r="F3763" s="256" t="s">
        <v>16674</v>
      </c>
      <c r="G3763" s="256" t="s">
        <v>2732</v>
      </c>
      <c r="H3763" s="256" t="s">
        <v>2733</v>
      </c>
      <c r="I3763" s="256" t="s">
        <v>3239</v>
      </c>
    </row>
    <row r="3764" spans="1:9">
      <c r="A3764" s="256" t="s">
        <v>16675</v>
      </c>
      <c r="B3764" s="256" t="s">
        <v>16676</v>
      </c>
      <c r="C3764" s="256" t="s">
        <v>16677</v>
      </c>
      <c r="D3764" s="256" t="s">
        <v>16678</v>
      </c>
      <c r="E3764" s="433">
        <v>90033</v>
      </c>
      <c r="F3764" s="256" t="s">
        <v>16679</v>
      </c>
      <c r="G3764" s="256" t="s">
        <v>2732</v>
      </c>
      <c r="H3764" s="256" t="s">
        <v>2733</v>
      </c>
      <c r="I3764" s="256" t="s">
        <v>4465</v>
      </c>
    </row>
    <row r="3765" spans="1:9">
      <c r="A3765" s="256" t="s">
        <v>16680</v>
      </c>
      <c r="B3765" s="256" t="s">
        <v>16681</v>
      </c>
      <c r="C3765" s="256" t="s">
        <v>16682</v>
      </c>
      <c r="D3765" s="256" t="s">
        <v>571</v>
      </c>
      <c r="E3765" s="433">
        <v>90501</v>
      </c>
      <c r="F3765" s="256" t="s">
        <v>7983</v>
      </c>
      <c r="G3765" s="256" t="s">
        <v>2732</v>
      </c>
      <c r="H3765" s="256" t="s">
        <v>2733</v>
      </c>
      <c r="I3765" s="256" t="s">
        <v>5770</v>
      </c>
    </row>
    <row r="3766" spans="1:9">
      <c r="A3766" s="256" t="s">
        <v>16683</v>
      </c>
      <c r="B3766" s="256" t="s">
        <v>16684</v>
      </c>
      <c r="C3766" s="256" t="s">
        <v>16685</v>
      </c>
      <c r="D3766" s="256" t="s">
        <v>91</v>
      </c>
      <c r="E3766" s="433">
        <v>81108</v>
      </c>
      <c r="F3766" s="256" t="s">
        <v>6487</v>
      </c>
      <c r="G3766" s="256" t="s">
        <v>2732</v>
      </c>
      <c r="H3766" s="256" t="s">
        <v>2733</v>
      </c>
      <c r="I3766" s="256" t="s">
        <v>8649</v>
      </c>
    </row>
    <row r="3767" spans="1:9">
      <c r="A3767" s="256" t="s">
        <v>16686</v>
      </c>
      <c r="B3767" s="256" t="s">
        <v>16687</v>
      </c>
      <c r="C3767" s="256" t="s">
        <v>16688</v>
      </c>
      <c r="D3767" s="256" t="s">
        <v>2772</v>
      </c>
      <c r="E3767" s="433">
        <v>85107</v>
      </c>
      <c r="F3767" s="256" t="s">
        <v>16689</v>
      </c>
      <c r="G3767" s="256" t="s">
        <v>2761</v>
      </c>
      <c r="H3767" s="256" t="s">
        <v>2762</v>
      </c>
      <c r="I3767" s="256" t="s">
        <v>4853</v>
      </c>
    </row>
    <row r="3768" spans="1:9">
      <c r="A3768" s="256" t="s">
        <v>16690</v>
      </c>
      <c r="B3768" s="256" t="s">
        <v>16691</v>
      </c>
      <c r="C3768" s="256" t="s">
        <v>16692</v>
      </c>
      <c r="D3768" s="256" t="s">
        <v>571</v>
      </c>
      <c r="E3768" s="433">
        <v>90501</v>
      </c>
      <c r="F3768" s="256" t="s">
        <v>7983</v>
      </c>
      <c r="G3768" s="256" t="s">
        <v>2732</v>
      </c>
      <c r="H3768" s="256" t="s">
        <v>2733</v>
      </c>
      <c r="I3768" s="256" t="s">
        <v>5770</v>
      </c>
    </row>
    <row r="3769" spans="1:9">
      <c r="A3769" s="256" t="s">
        <v>16693</v>
      </c>
      <c r="B3769" s="256" t="s">
        <v>16694</v>
      </c>
      <c r="C3769" s="256" t="s">
        <v>16695</v>
      </c>
      <c r="D3769" s="256" t="s">
        <v>2730</v>
      </c>
      <c r="E3769" s="433">
        <v>82108</v>
      </c>
      <c r="F3769" s="256" t="s">
        <v>16696</v>
      </c>
      <c r="G3769" s="256" t="s">
        <v>2732</v>
      </c>
      <c r="H3769" s="256" t="s">
        <v>2733</v>
      </c>
      <c r="I3769" s="256" t="s">
        <v>6905</v>
      </c>
    </row>
    <row r="3770" spans="1:9">
      <c r="A3770" s="256" t="s">
        <v>16697</v>
      </c>
      <c r="B3770" s="256" t="s">
        <v>16698</v>
      </c>
      <c r="C3770" s="256" t="s">
        <v>16699</v>
      </c>
      <c r="D3770" s="256" t="s">
        <v>91</v>
      </c>
      <c r="E3770" s="433">
        <v>83104</v>
      </c>
      <c r="F3770" s="256" t="s">
        <v>3782</v>
      </c>
      <c r="G3770" s="256" t="s">
        <v>2732</v>
      </c>
      <c r="H3770" s="256" t="s">
        <v>2733</v>
      </c>
      <c r="I3770" s="256" t="s">
        <v>6905</v>
      </c>
    </row>
    <row r="3771" spans="1:9">
      <c r="A3771" s="256" t="s">
        <v>16700</v>
      </c>
      <c r="B3771" s="256" t="s">
        <v>16701</v>
      </c>
      <c r="C3771" s="256" t="s">
        <v>16702</v>
      </c>
      <c r="D3771" s="256" t="s">
        <v>91</v>
      </c>
      <c r="E3771" s="433">
        <v>83104</v>
      </c>
      <c r="F3771" s="256" t="s">
        <v>3782</v>
      </c>
      <c r="G3771" s="256" t="s">
        <v>2732</v>
      </c>
      <c r="H3771" s="256" t="s">
        <v>2733</v>
      </c>
      <c r="I3771" s="256" t="s">
        <v>6905</v>
      </c>
    </row>
    <row r="3772" spans="1:9">
      <c r="A3772" s="256" t="s">
        <v>16703</v>
      </c>
      <c r="B3772" s="256" t="s">
        <v>16704</v>
      </c>
      <c r="C3772" s="256" t="s">
        <v>16705</v>
      </c>
      <c r="D3772" s="256" t="s">
        <v>2730</v>
      </c>
      <c r="E3772" s="433">
        <v>82103</v>
      </c>
      <c r="F3772" s="256" t="s">
        <v>16706</v>
      </c>
      <c r="G3772" s="256" t="s">
        <v>2732</v>
      </c>
      <c r="H3772" s="256" t="s">
        <v>2733</v>
      </c>
      <c r="I3772" s="256" t="s">
        <v>7173</v>
      </c>
    </row>
    <row r="3773" spans="1:9">
      <c r="A3773" s="256" t="s">
        <v>16707</v>
      </c>
      <c r="B3773" s="256" t="s">
        <v>16708</v>
      </c>
      <c r="C3773" s="256" t="s">
        <v>16709</v>
      </c>
      <c r="D3773" s="256" t="s">
        <v>95</v>
      </c>
      <c r="E3773" s="433">
        <v>92101</v>
      </c>
      <c r="F3773" s="256" t="s">
        <v>14757</v>
      </c>
      <c r="G3773" s="256" t="s">
        <v>2732</v>
      </c>
      <c r="H3773" s="256" t="s">
        <v>2733</v>
      </c>
      <c r="I3773" s="256" t="s">
        <v>7173</v>
      </c>
    </row>
    <row r="3774" spans="1:9">
      <c r="A3774" s="256" t="s">
        <v>16710</v>
      </c>
      <c r="B3774" s="256" t="s">
        <v>16711</v>
      </c>
      <c r="C3774" s="256" t="s">
        <v>16712</v>
      </c>
      <c r="D3774" s="256" t="s">
        <v>95</v>
      </c>
      <c r="E3774" s="433">
        <v>92101</v>
      </c>
      <c r="F3774" s="256" t="s">
        <v>16713</v>
      </c>
      <c r="G3774" s="256" t="s">
        <v>2732</v>
      </c>
      <c r="H3774" s="256" t="s">
        <v>2733</v>
      </c>
      <c r="I3774" s="256" t="s">
        <v>7173</v>
      </c>
    </row>
    <row r="3775" spans="1:9">
      <c r="A3775" s="256" t="s">
        <v>16714</v>
      </c>
      <c r="B3775" s="256" t="s">
        <v>16715</v>
      </c>
      <c r="C3775" s="256" t="s">
        <v>16716</v>
      </c>
      <c r="D3775" s="256" t="s">
        <v>2730</v>
      </c>
      <c r="E3775" s="433">
        <v>82103</v>
      </c>
      <c r="F3775" s="256" t="s">
        <v>3877</v>
      </c>
      <c r="G3775" s="256" t="s">
        <v>2732</v>
      </c>
      <c r="H3775" s="256" t="s">
        <v>2733</v>
      </c>
      <c r="I3775" s="256" t="s">
        <v>7173</v>
      </c>
    </row>
    <row r="3776" spans="1:9">
      <c r="A3776" s="256" t="s">
        <v>16717</v>
      </c>
      <c r="B3776" s="256" t="s">
        <v>16718</v>
      </c>
      <c r="C3776" s="256" t="s">
        <v>16719</v>
      </c>
      <c r="D3776" s="256" t="s">
        <v>3400</v>
      </c>
      <c r="E3776" s="433">
        <v>1704</v>
      </c>
      <c r="F3776" s="256" t="s">
        <v>3582</v>
      </c>
      <c r="G3776" s="256" t="s">
        <v>2732</v>
      </c>
      <c r="H3776" s="256" t="s">
        <v>2733</v>
      </c>
      <c r="I3776" s="256" t="s">
        <v>6436</v>
      </c>
    </row>
    <row r="3777" spans="1:9">
      <c r="A3777" s="256" t="s">
        <v>16720</v>
      </c>
      <c r="B3777" s="256" t="s">
        <v>16721</v>
      </c>
      <c r="C3777" s="256" t="s">
        <v>16722</v>
      </c>
      <c r="D3777" s="256" t="s">
        <v>91</v>
      </c>
      <c r="E3777" s="433">
        <v>81106</v>
      </c>
      <c r="F3777" s="256" t="s">
        <v>16723</v>
      </c>
      <c r="G3777" s="256" t="s">
        <v>2761</v>
      </c>
      <c r="H3777" s="256" t="s">
        <v>2762</v>
      </c>
      <c r="I3777" s="256" t="s">
        <v>16724</v>
      </c>
    </row>
    <row r="3778" spans="1:9">
      <c r="A3778" s="256" t="s">
        <v>16725</v>
      </c>
      <c r="B3778" s="256" t="s">
        <v>16726</v>
      </c>
      <c r="C3778" s="256" t="s">
        <v>16727</v>
      </c>
      <c r="D3778" s="256" t="s">
        <v>9528</v>
      </c>
      <c r="E3778" s="433">
        <v>6901</v>
      </c>
      <c r="F3778" s="256" t="s">
        <v>16728</v>
      </c>
      <c r="G3778" s="256" t="s">
        <v>2732</v>
      </c>
      <c r="H3778" s="256" t="s">
        <v>2733</v>
      </c>
      <c r="I3778" s="256" t="s">
        <v>9305</v>
      </c>
    </row>
    <row r="3779" spans="1:9">
      <c r="A3779" s="256" t="s">
        <v>16729</v>
      </c>
      <c r="B3779" s="256" t="s">
        <v>16730</v>
      </c>
      <c r="C3779" s="256" t="s">
        <v>16731</v>
      </c>
      <c r="D3779" s="256" t="s">
        <v>4390</v>
      </c>
      <c r="E3779" s="433">
        <v>92401</v>
      </c>
      <c r="F3779" s="256" t="s">
        <v>16732</v>
      </c>
      <c r="G3779" s="256" t="s">
        <v>2761</v>
      </c>
      <c r="H3779" s="256" t="s">
        <v>2762</v>
      </c>
      <c r="I3779" s="256" t="s">
        <v>7483</v>
      </c>
    </row>
    <row r="3780" spans="1:9">
      <c r="A3780" s="256" t="s">
        <v>16733</v>
      </c>
      <c r="B3780" s="256" t="s">
        <v>16734</v>
      </c>
      <c r="C3780" s="256" t="s">
        <v>16735</v>
      </c>
      <c r="D3780" s="256" t="s">
        <v>2772</v>
      </c>
      <c r="E3780" s="433">
        <v>85101</v>
      </c>
      <c r="F3780" s="256" t="s">
        <v>16736</v>
      </c>
      <c r="G3780" s="256" t="s">
        <v>2761</v>
      </c>
      <c r="H3780" s="256" t="s">
        <v>2762</v>
      </c>
      <c r="I3780" s="256" t="s">
        <v>8372</v>
      </c>
    </row>
    <row r="3781" spans="1:9">
      <c r="A3781" s="256" t="s">
        <v>16737</v>
      </c>
      <c r="B3781" s="256" t="s">
        <v>16734</v>
      </c>
      <c r="C3781" s="256" t="s">
        <v>16735</v>
      </c>
      <c r="D3781" s="256" t="s">
        <v>2772</v>
      </c>
      <c r="E3781" s="433">
        <v>85101</v>
      </c>
      <c r="F3781" s="256" t="s">
        <v>16736</v>
      </c>
      <c r="G3781" s="256" t="s">
        <v>2761</v>
      </c>
      <c r="H3781" s="256" t="s">
        <v>2994</v>
      </c>
      <c r="I3781" s="256" t="s">
        <v>3323</v>
      </c>
    </row>
    <row r="3782" spans="1:9">
      <c r="A3782" s="256" t="s">
        <v>16738</v>
      </c>
      <c r="B3782" s="256" t="s">
        <v>16739</v>
      </c>
      <c r="C3782" s="256" t="s">
        <v>16740</v>
      </c>
      <c r="D3782" s="256" t="s">
        <v>3693</v>
      </c>
      <c r="E3782" s="433">
        <v>5201</v>
      </c>
      <c r="F3782" s="256" t="s">
        <v>16741</v>
      </c>
      <c r="G3782" s="256" t="s">
        <v>2732</v>
      </c>
      <c r="H3782" s="256" t="s">
        <v>2733</v>
      </c>
      <c r="I3782" s="256" t="s">
        <v>16742</v>
      </c>
    </row>
    <row r="3783" spans="1:9">
      <c r="A3783" s="256" t="s">
        <v>16743</v>
      </c>
      <c r="B3783" s="256" t="s">
        <v>16744</v>
      </c>
      <c r="C3783" s="256" t="s">
        <v>16745</v>
      </c>
      <c r="D3783" s="256" t="s">
        <v>91</v>
      </c>
      <c r="E3783" s="433">
        <v>81105</v>
      </c>
      <c r="F3783" s="256" t="s">
        <v>16746</v>
      </c>
      <c r="G3783" s="256" t="s">
        <v>2780</v>
      </c>
      <c r="H3783" s="256" t="s">
        <v>2781</v>
      </c>
      <c r="I3783" s="256" t="s">
        <v>16747</v>
      </c>
    </row>
    <row r="3784" spans="1:9">
      <c r="A3784" s="256" t="s">
        <v>16748</v>
      </c>
      <c r="B3784" s="256" t="s">
        <v>16749</v>
      </c>
      <c r="C3784" s="256" t="s">
        <v>16750</v>
      </c>
      <c r="D3784" s="256" t="s">
        <v>4130</v>
      </c>
      <c r="E3784" s="433">
        <v>2801</v>
      </c>
      <c r="F3784" s="256" t="s">
        <v>16751</v>
      </c>
      <c r="G3784" s="256" t="s">
        <v>2761</v>
      </c>
      <c r="H3784" s="256" t="s">
        <v>2762</v>
      </c>
      <c r="I3784" s="256" t="s">
        <v>16752</v>
      </c>
    </row>
    <row r="3785" spans="1:9">
      <c r="A3785" s="256" t="s">
        <v>16748</v>
      </c>
      <c r="B3785" s="256" t="s">
        <v>16749</v>
      </c>
      <c r="C3785" s="256" t="s">
        <v>16750</v>
      </c>
      <c r="D3785" s="256" t="s">
        <v>4130</v>
      </c>
      <c r="E3785" s="433">
        <v>2801</v>
      </c>
      <c r="F3785" s="256" t="s">
        <v>16751</v>
      </c>
      <c r="G3785" s="256" t="s">
        <v>2724</v>
      </c>
      <c r="H3785" s="256" t="s">
        <v>2762</v>
      </c>
      <c r="I3785" s="256" t="s">
        <v>16752</v>
      </c>
    </row>
    <row r="3786" spans="1:9">
      <c r="A3786" s="256" t="s">
        <v>16753</v>
      </c>
      <c r="B3786" s="256" t="s">
        <v>16754</v>
      </c>
      <c r="C3786" s="256" t="s">
        <v>16755</v>
      </c>
      <c r="D3786" s="256" t="s">
        <v>97</v>
      </c>
      <c r="E3786" s="433">
        <v>4001</v>
      </c>
      <c r="F3786" s="256" t="s">
        <v>16756</v>
      </c>
      <c r="G3786" s="256" t="s">
        <v>2732</v>
      </c>
      <c r="H3786" s="256" t="s">
        <v>2733</v>
      </c>
      <c r="I3786" s="256" t="s">
        <v>9325</v>
      </c>
    </row>
    <row r="3787" spans="1:9">
      <c r="A3787" s="256" t="s">
        <v>16757</v>
      </c>
      <c r="B3787" s="256" t="s">
        <v>16758</v>
      </c>
      <c r="C3787" s="256" t="s">
        <v>16759</v>
      </c>
      <c r="D3787" s="256" t="s">
        <v>4694</v>
      </c>
      <c r="E3787" s="433">
        <v>92041</v>
      </c>
      <c r="F3787" s="256" t="s">
        <v>16760</v>
      </c>
      <c r="G3787" s="256" t="s">
        <v>2794</v>
      </c>
      <c r="H3787" s="256" t="s">
        <v>2994</v>
      </c>
      <c r="I3787" s="256" t="s">
        <v>6604</v>
      </c>
    </row>
    <row r="3788" spans="1:9">
      <c r="A3788" s="256" t="s">
        <v>16761</v>
      </c>
      <c r="B3788" s="256" t="s">
        <v>16758</v>
      </c>
      <c r="C3788" s="256" t="s">
        <v>16759</v>
      </c>
      <c r="D3788" s="256" t="s">
        <v>4694</v>
      </c>
      <c r="E3788" s="433">
        <v>92041</v>
      </c>
      <c r="F3788" s="256" t="s">
        <v>16760</v>
      </c>
      <c r="G3788" s="256" t="s">
        <v>2794</v>
      </c>
      <c r="H3788" s="256" t="s">
        <v>2762</v>
      </c>
      <c r="I3788" s="256" t="s">
        <v>16762</v>
      </c>
    </row>
    <row r="3789" spans="1:9">
      <c r="A3789" s="256" t="s">
        <v>16763</v>
      </c>
      <c r="B3789" s="256" t="s">
        <v>16758</v>
      </c>
      <c r="C3789" s="256" t="s">
        <v>16759</v>
      </c>
      <c r="D3789" s="256" t="s">
        <v>4694</v>
      </c>
      <c r="E3789" s="433">
        <v>92041</v>
      </c>
      <c r="F3789" s="256" t="s">
        <v>16760</v>
      </c>
      <c r="G3789" s="256" t="s">
        <v>2794</v>
      </c>
      <c r="H3789" s="256" t="s">
        <v>2725</v>
      </c>
      <c r="I3789" s="256" t="s">
        <v>6604</v>
      </c>
    </row>
    <row r="3790" spans="1:9">
      <c r="A3790" s="256" t="s">
        <v>16764</v>
      </c>
      <c r="B3790" s="256" t="s">
        <v>16765</v>
      </c>
      <c r="C3790" s="256" t="s">
        <v>16766</v>
      </c>
      <c r="D3790" s="256" t="s">
        <v>7493</v>
      </c>
      <c r="E3790" s="433">
        <v>1854</v>
      </c>
      <c r="F3790" s="256" t="s">
        <v>16767</v>
      </c>
      <c r="G3790" s="256" t="s">
        <v>2732</v>
      </c>
      <c r="H3790" s="256" t="s">
        <v>2733</v>
      </c>
      <c r="I3790" s="256" t="s">
        <v>16768</v>
      </c>
    </row>
    <row r="3791" spans="1:9">
      <c r="A3791" s="256" t="s">
        <v>16769</v>
      </c>
      <c r="B3791" s="256" t="s">
        <v>16770</v>
      </c>
      <c r="C3791" s="256" t="s">
        <v>16771</v>
      </c>
      <c r="D3791" s="256" t="s">
        <v>10486</v>
      </c>
      <c r="E3791" s="433">
        <v>98601</v>
      </c>
      <c r="F3791" s="256" t="s">
        <v>16772</v>
      </c>
      <c r="G3791" s="256" t="s">
        <v>2732</v>
      </c>
      <c r="H3791" s="256" t="s">
        <v>2733</v>
      </c>
      <c r="I3791" s="256" t="s">
        <v>8820</v>
      </c>
    </row>
    <row r="3792" spans="1:9">
      <c r="A3792" s="256" t="s">
        <v>16773</v>
      </c>
      <c r="B3792" s="256" t="s">
        <v>16774</v>
      </c>
      <c r="C3792" s="256" t="s">
        <v>16775</v>
      </c>
      <c r="D3792" s="256" t="s">
        <v>4491</v>
      </c>
      <c r="E3792" s="433">
        <v>4001</v>
      </c>
      <c r="F3792" s="256" t="s">
        <v>16776</v>
      </c>
      <c r="G3792" s="256" t="s">
        <v>2761</v>
      </c>
      <c r="H3792" s="256" t="s">
        <v>2762</v>
      </c>
      <c r="I3792" s="256" t="s">
        <v>16777</v>
      </c>
    </row>
    <row r="3793" spans="1:9">
      <c r="A3793" s="256" t="s">
        <v>16778</v>
      </c>
      <c r="B3793" s="256" t="s">
        <v>16779</v>
      </c>
      <c r="C3793" s="256" t="s">
        <v>16780</v>
      </c>
      <c r="D3793" s="256" t="s">
        <v>16781</v>
      </c>
      <c r="E3793" s="433">
        <v>94601</v>
      </c>
      <c r="F3793" s="256" t="s">
        <v>16782</v>
      </c>
      <c r="G3793" s="256" t="s">
        <v>2724</v>
      </c>
      <c r="H3793" s="256" t="s">
        <v>2812</v>
      </c>
      <c r="I3793" s="256" t="s">
        <v>7302</v>
      </c>
    </row>
    <row r="3794" spans="1:9">
      <c r="A3794" s="256" t="s">
        <v>16783</v>
      </c>
      <c r="B3794" s="256" t="s">
        <v>16784</v>
      </c>
      <c r="C3794" s="256" t="s">
        <v>16785</v>
      </c>
      <c r="D3794" s="256" t="s">
        <v>99</v>
      </c>
      <c r="E3794" s="433">
        <v>94901</v>
      </c>
      <c r="F3794" s="256" t="s">
        <v>16786</v>
      </c>
      <c r="G3794" s="256" t="s">
        <v>2724</v>
      </c>
      <c r="H3794" s="256" t="s">
        <v>2835</v>
      </c>
      <c r="I3794" s="256" t="s">
        <v>8010</v>
      </c>
    </row>
    <row r="3795" spans="1:9">
      <c r="A3795" s="256" t="s">
        <v>16787</v>
      </c>
      <c r="B3795" s="256" t="s">
        <v>16788</v>
      </c>
      <c r="C3795" s="256" t="s">
        <v>16789</v>
      </c>
      <c r="D3795" s="256" t="s">
        <v>16790</v>
      </c>
      <c r="E3795" s="433">
        <v>98012</v>
      </c>
      <c r="F3795" s="256" t="s">
        <v>16791</v>
      </c>
      <c r="G3795" s="256" t="s">
        <v>2780</v>
      </c>
      <c r="H3795" s="256" t="s">
        <v>2781</v>
      </c>
      <c r="I3795" s="256" t="s">
        <v>3976</v>
      </c>
    </row>
    <row r="3796" spans="1:9">
      <c r="A3796" s="256" t="s">
        <v>16792</v>
      </c>
      <c r="B3796" s="256" t="s">
        <v>16793</v>
      </c>
      <c r="C3796" s="256" t="s">
        <v>16794</v>
      </c>
      <c r="D3796" s="256" t="s">
        <v>3974</v>
      </c>
      <c r="E3796" s="433">
        <v>82108</v>
      </c>
      <c r="F3796" s="256" t="s">
        <v>16795</v>
      </c>
      <c r="G3796" s="256" t="s">
        <v>2732</v>
      </c>
      <c r="H3796" s="256" t="s">
        <v>2733</v>
      </c>
      <c r="I3796" s="256" t="s">
        <v>4439</v>
      </c>
    </row>
    <row r="3797" spans="1:9">
      <c r="A3797" s="256" t="s">
        <v>16796</v>
      </c>
      <c r="B3797" s="256" t="s">
        <v>16797</v>
      </c>
      <c r="C3797" s="256" t="s">
        <v>16798</v>
      </c>
      <c r="D3797" s="256" t="s">
        <v>3400</v>
      </c>
      <c r="E3797" s="433">
        <v>1704</v>
      </c>
      <c r="F3797" s="256" t="s">
        <v>16799</v>
      </c>
      <c r="G3797" s="256" t="s">
        <v>2824</v>
      </c>
      <c r="H3797" s="256" t="s">
        <v>2762</v>
      </c>
      <c r="I3797" s="256" t="s">
        <v>6655</v>
      </c>
    </row>
    <row r="3798" spans="1:9">
      <c r="A3798" s="256" t="s">
        <v>16800</v>
      </c>
      <c r="B3798" s="256" t="s">
        <v>16801</v>
      </c>
      <c r="C3798" s="256" t="s">
        <v>16802</v>
      </c>
      <c r="D3798" s="256" t="s">
        <v>16803</v>
      </c>
      <c r="E3798" s="433">
        <v>97901</v>
      </c>
      <c r="F3798" s="256" t="s">
        <v>16804</v>
      </c>
      <c r="G3798" s="256" t="s">
        <v>2936</v>
      </c>
      <c r="H3798" s="256" t="s">
        <v>2937</v>
      </c>
      <c r="I3798" s="256" t="s">
        <v>10656</v>
      </c>
    </row>
    <row r="3799" spans="1:9">
      <c r="A3799" s="256" t="s">
        <v>16805</v>
      </c>
      <c r="B3799" s="256" t="s">
        <v>16806</v>
      </c>
      <c r="C3799" s="256" t="s">
        <v>16807</v>
      </c>
      <c r="D3799" s="256" t="s">
        <v>97</v>
      </c>
      <c r="E3799" s="433">
        <v>4001</v>
      </c>
      <c r="F3799" s="256" t="s">
        <v>16808</v>
      </c>
      <c r="G3799" s="256" t="s">
        <v>2936</v>
      </c>
      <c r="H3799" s="256" t="s">
        <v>2937</v>
      </c>
      <c r="I3799" s="256" t="s">
        <v>2922</v>
      </c>
    </row>
    <row r="3800" spans="1:9">
      <c r="A3800" s="256" t="s">
        <v>16809</v>
      </c>
      <c r="B3800" s="256" t="s">
        <v>16810</v>
      </c>
      <c r="C3800" s="256" t="s">
        <v>16811</v>
      </c>
      <c r="D3800" s="256" t="s">
        <v>4088</v>
      </c>
      <c r="E3800" s="433">
        <v>97655</v>
      </c>
      <c r="F3800" s="256" t="s">
        <v>16812</v>
      </c>
      <c r="G3800" s="256" t="s">
        <v>2936</v>
      </c>
      <c r="H3800" s="256" t="s">
        <v>2937</v>
      </c>
      <c r="I3800" s="256" t="s">
        <v>16813</v>
      </c>
    </row>
    <row r="3801" spans="1:9">
      <c r="A3801" s="256" t="s">
        <v>16814</v>
      </c>
      <c r="B3801" s="256" t="s">
        <v>16815</v>
      </c>
      <c r="C3801" s="256" t="s">
        <v>16816</v>
      </c>
      <c r="D3801" s="256" t="s">
        <v>16817</v>
      </c>
      <c r="E3801" s="433">
        <v>95188</v>
      </c>
      <c r="F3801" s="256" t="s">
        <v>16818</v>
      </c>
      <c r="G3801" s="256" t="s">
        <v>2761</v>
      </c>
      <c r="H3801" s="256" t="s">
        <v>2725</v>
      </c>
      <c r="I3801" s="256" t="s">
        <v>11883</v>
      </c>
    </row>
    <row r="3802" spans="1:9">
      <c r="A3802" s="256" t="s">
        <v>16819</v>
      </c>
      <c r="B3802" s="256" t="s">
        <v>16815</v>
      </c>
      <c r="C3802" s="256" t="s">
        <v>16816</v>
      </c>
      <c r="D3802" s="256" t="s">
        <v>16817</v>
      </c>
      <c r="E3802" s="433">
        <v>95188</v>
      </c>
      <c r="F3802" s="256" t="s">
        <v>16818</v>
      </c>
      <c r="G3802" s="256" t="s">
        <v>2761</v>
      </c>
      <c r="H3802" s="256" t="s">
        <v>2762</v>
      </c>
      <c r="I3802" s="256" t="s">
        <v>12063</v>
      </c>
    </row>
    <row r="3803" spans="1:9">
      <c r="A3803" s="256" t="s">
        <v>16820</v>
      </c>
      <c r="B3803" s="256" t="s">
        <v>16821</v>
      </c>
      <c r="C3803" s="256" t="s">
        <v>16822</v>
      </c>
      <c r="D3803" s="256" t="s">
        <v>16135</v>
      </c>
      <c r="E3803" s="433">
        <v>4018</v>
      </c>
      <c r="F3803" s="256" t="s">
        <v>16823</v>
      </c>
      <c r="G3803" s="256" t="s">
        <v>2732</v>
      </c>
      <c r="H3803" s="256" t="s">
        <v>2733</v>
      </c>
      <c r="I3803" s="256" t="s">
        <v>4042</v>
      </c>
    </row>
    <row r="3804" spans="1:9">
      <c r="A3804" s="256" t="s">
        <v>16824</v>
      </c>
      <c r="B3804" s="256" t="s">
        <v>16825</v>
      </c>
      <c r="C3804" s="256" t="s">
        <v>16826</v>
      </c>
      <c r="D3804" s="256" t="s">
        <v>2802</v>
      </c>
      <c r="E3804" s="433">
        <v>4921</v>
      </c>
      <c r="F3804" s="256" t="s">
        <v>16827</v>
      </c>
      <c r="G3804" s="256" t="s">
        <v>2936</v>
      </c>
      <c r="H3804" s="256" t="s">
        <v>2937</v>
      </c>
      <c r="I3804" s="256" t="s">
        <v>10501</v>
      </c>
    </row>
    <row r="3805" spans="1:9">
      <c r="A3805" s="256" t="s">
        <v>16828</v>
      </c>
      <c r="B3805" s="256" t="s">
        <v>16829</v>
      </c>
      <c r="C3805" s="256" t="s">
        <v>16830</v>
      </c>
      <c r="D3805" s="256" t="s">
        <v>16831</v>
      </c>
      <c r="E3805" s="433">
        <v>96204</v>
      </c>
      <c r="F3805" s="256" t="s">
        <v>16832</v>
      </c>
      <c r="G3805" s="256" t="s">
        <v>2724</v>
      </c>
      <c r="H3805" s="256" t="s">
        <v>2835</v>
      </c>
      <c r="I3805" s="256" t="s">
        <v>13365</v>
      </c>
    </row>
    <row r="3806" spans="1:9">
      <c r="A3806" s="256" t="s">
        <v>16833</v>
      </c>
      <c r="B3806" s="256" t="s">
        <v>16834</v>
      </c>
      <c r="C3806" s="256" t="s">
        <v>16835</v>
      </c>
      <c r="D3806" s="256" t="s">
        <v>2966</v>
      </c>
      <c r="E3806" s="433">
        <v>1401</v>
      </c>
      <c r="F3806" s="256" t="s">
        <v>16836</v>
      </c>
      <c r="G3806" s="256" t="s">
        <v>2936</v>
      </c>
      <c r="H3806" s="256" t="s">
        <v>2937</v>
      </c>
      <c r="I3806" s="256" t="s">
        <v>9184</v>
      </c>
    </row>
    <row r="3807" spans="1:9">
      <c r="A3807" s="256" t="s">
        <v>16837</v>
      </c>
      <c r="B3807" s="256" t="s">
        <v>16838</v>
      </c>
      <c r="C3807" s="256" t="s">
        <v>16839</v>
      </c>
      <c r="D3807" s="256" t="s">
        <v>3693</v>
      </c>
      <c r="E3807" s="433">
        <v>5201</v>
      </c>
      <c r="F3807" s="256" t="s">
        <v>16840</v>
      </c>
      <c r="G3807" s="256" t="s">
        <v>2732</v>
      </c>
      <c r="H3807" s="256" t="s">
        <v>2733</v>
      </c>
      <c r="I3807" s="256" t="s">
        <v>2945</v>
      </c>
    </row>
    <row r="3808" spans="1:9">
      <c r="A3808" s="256" t="s">
        <v>16841</v>
      </c>
      <c r="B3808" s="256" t="s">
        <v>16842</v>
      </c>
      <c r="C3808" s="256" t="s">
        <v>16843</v>
      </c>
      <c r="D3808" s="256" t="s">
        <v>14322</v>
      </c>
      <c r="E3808" s="433">
        <v>97243</v>
      </c>
      <c r="F3808" s="256" t="s">
        <v>16844</v>
      </c>
      <c r="G3808" s="256" t="s">
        <v>2732</v>
      </c>
      <c r="H3808" s="256" t="s">
        <v>2733</v>
      </c>
      <c r="I3808" s="256" t="s">
        <v>16845</v>
      </c>
    </row>
    <row r="3809" spans="1:9">
      <c r="A3809" s="256" t="s">
        <v>16846</v>
      </c>
      <c r="B3809" s="256" t="s">
        <v>16847</v>
      </c>
      <c r="C3809" s="256" t="s">
        <v>16848</v>
      </c>
      <c r="D3809" s="256" t="s">
        <v>3693</v>
      </c>
      <c r="E3809" s="433">
        <v>5201</v>
      </c>
      <c r="F3809" s="256" t="s">
        <v>16849</v>
      </c>
      <c r="G3809" s="256" t="s">
        <v>2732</v>
      </c>
      <c r="H3809" s="256" t="s">
        <v>2733</v>
      </c>
      <c r="I3809" s="256" t="s">
        <v>16850</v>
      </c>
    </row>
    <row r="3810" spans="1:9">
      <c r="A3810" s="256" t="s">
        <v>16851</v>
      </c>
      <c r="B3810" s="256" t="s">
        <v>16852</v>
      </c>
      <c r="C3810" s="256" t="s">
        <v>16853</v>
      </c>
      <c r="D3810" s="256" t="s">
        <v>8674</v>
      </c>
      <c r="E3810" s="433">
        <v>3473</v>
      </c>
      <c r="F3810" s="256" t="s">
        <v>9366</v>
      </c>
      <c r="G3810" s="256" t="s">
        <v>2936</v>
      </c>
      <c r="H3810" s="256" t="s">
        <v>2937</v>
      </c>
      <c r="I3810" s="256" t="s">
        <v>16854</v>
      </c>
    </row>
    <row r="3811" spans="1:9">
      <c r="A3811" s="256" t="s">
        <v>16855</v>
      </c>
      <c r="C3811" s="256" t="s">
        <v>16856</v>
      </c>
      <c r="D3811" s="256" t="s">
        <v>16857</v>
      </c>
      <c r="E3811" s="433">
        <v>3822</v>
      </c>
      <c r="F3811" s="256" t="s">
        <v>393</v>
      </c>
      <c r="G3811" s="256" t="s">
        <v>2732</v>
      </c>
      <c r="H3811" s="256" t="s">
        <v>2733</v>
      </c>
      <c r="I3811" s="256" t="s">
        <v>4714</v>
      </c>
    </row>
    <row r="3812" spans="1:9">
      <c r="A3812" s="256" t="s">
        <v>16858</v>
      </c>
      <c r="C3812" s="256" t="s">
        <v>16859</v>
      </c>
      <c r="D3812" s="256" t="s">
        <v>3005</v>
      </c>
      <c r="E3812" s="433">
        <v>94002</v>
      </c>
      <c r="F3812" s="256" t="s">
        <v>16860</v>
      </c>
      <c r="G3812" s="256" t="s">
        <v>2732</v>
      </c>
      <c r="H3812" s="256" t="s">
        <v>2733</v>
      </c>
      <c r="I3812" s="256" t="s">
        <v>8202</v>
      </c>
    </row>
    <row r="3813" spans="1:9">
      <c r="A3813" s="256" t="s">
        <v>16861</v>
      </c>
      <c r="C3813" s="256" t="s">
        <v>16862</v>
      </c>
      <c r="D3813" s="256" t="s">
        <v>3400</v>
      </c>
      <c r="E3813" s="433">
        <v>1701</v>
      </c>
      <c r="F3813" s="256" t="s">
        <v>16863</v>
      </c>
      <c r="G3813" s="256" t="s">
        <v>2732</v>
      </c>
      <c r="H3813" s="256" t="s">
        <v>2733</v>
      </c>
      <c r="I3813" s="256" t="s">
        <v>16864</v>
      </c>
    </row>
    <row r="3814" spans="1:9">
      <c r="A3814" s="256" t="s">
        <v>16865</v>
      </c>
      <c r="B3814" s="256" t="s">
        <v>16866</v>
      </c>
      <c r="C3814" s="256" t="s">
        <v>16867</v>
      </c>
      <c r="D3814" s="256" t="s">
        <v>16868</v>
      </c>
      <c r="E3814" s="433">
        <v>93552</v>
      </c>
      <c r="F3814" s="256" t="s">
        <v>374</v>
      </c>
      <c r="G3814" s="256" t="s">
        <v>2824</v>
      </c>
      <c r="H3814" s="256" t="s">
        <v>2812</v>
      </c>
      <c r="I3814" s="256" t="s">
        <v>11261</v>
      </c>
    </row>
    <row r="3815" spans="1:9">
      <c r="A3815" s="256" t="s">
        <v>16869</v>
      </c>
      <c r="B3815" s="256" t="s">
        <v>16870</v>
      </c>
      <c r="C3815" s="256" t="s">
        <v>16871</v>
      </c>
      <c r="D3815" s="256" t="s">
        <v>16868</v>
      </c>
      <c r="E3815" s="433">
        <v>93552</v>
      </c>
      <c r="F3815" s="256" t="s">
        <v>374</v>
      </c>
      <c r="G3815" s="256" t="s">
        <v>2824</v>
      </c>
      <c r="H3815" s="256" t="s">
        <v>2762</v>
      </c>
      <c r="I3815" s="256" t="s">
        <v>4074</v>
      </c>
    </row>
    <row r="3816" spans="1:9">
      <c r="A3816" s="256" t="s">
        <v>16872</v>
      </c>
      <c r="B3816" s="256" t="s">
        <v>16873</v>
      </c>
      <c r="C3816" s="256" t="s">
        <v>16874</v>
      </c>
      <c r="D3816" s="256" t="s">
        <v>100</v>
      </c>
      <c r="E3816" s="433">
        <v>3601</v>
      </c>
      <c r="F3816" s="256" t="s">
        <v>16875</v>
      </c>
      <c r="G3816" s="256" t="s">
        <v>2936</v>
      </c>
      <c r="H3816" s="256" t="s">
        <v>2937</v>
      </c>
      <c r="I3816" s="256" t="s">
        <v>16876</v>
      </c>
    </row>
    <row r="3817" spans="1:9">
      <c r="A3817" s="256" t="s">
        <v>16877</v>
      </c>
      <c r="B3817" s="256" t="s">
        <v>16878</v>
      </c>
      <c r="C3817" s="256" t="s">
        <v>16879</v>
      </c>
      <c r="D3817" s="256" t="s">
        <v>3291</v>
      </c>
      <c r="E3817" s="433">
        <v>3608</v>
      </c>
      <c r="F3817" s="256" t="s">
        <v>16880</v>
      </c>
      <c r="G3817" s="256" t="s">
        <v>2724</v>
      </c>
      <c r="H3817" s="256" t="s">
        <v>2835</v>
      </c>
      <c r="I3817" s="256" t="s">
        <v>16881</v>
      </c>
    </row>
    <row r="3818" spans="1:9">
      <c r="A3818" s="256" t="s">
        <v>16882</v>
      </c>
      <c r="B3818" s="256" t="s">
        <v>16883</v>
      </c>
      <c r="C3818" s="256" t="s">
        <v>16884</v>
      </c>
      <c r="D3818" s="256" t="s">
        <v>5498</v>
      </c>
      <c r="E3818" s="433">
        <v>82101</v>
      </c>
      <c r="F3818" s="256" t="s">
        <v>11020</v>
      </c>
      <c r="G3818" s="256" t="s">
        <v>3938</v>
      </c>
      <c r="H3818" s="256" t="s">
        <v>2762</v>
      </c>
      <c r="I3818" s="256" t="s">
        <v>16885</v>
      </c>
    </row>
    <row r="3819" spans="1:9">
      <c r="A3819" s="256" t="s">
        <v>16886</v>
      </c>
      <c r="B3819" s="256" t="s">
        <v>16887</v>
      </c>
      <c r="C3819" s="256" t="s">
        <v>16888</v>
      </c>
      <c r="D3819" s="256" t="s">
        <v>5492</v>
      </c>
      <c r="E3819" s="433">
        <v>97901</v>
      </c>
      <c r="F3819" s="256" t="s">
        <v>16889</v>
      </c>
      <c r="G3819" s="256" t="s">
        <v>2761</v>
      </c>
      <c r="H3819" s="256" t="s">
        <v>2762</v>
      </c>
      <c r="I3819" s="256" t="s">
        <v>16890</v>
      </c>
    </row>
    <row r="3820" spans="1:9">
      <c r="A3820" s="256" t="s">
        <v>16891</v>
      </c>
      <c r="B3820" s="256" t="s">
        <v>16892</v>
      </c>
      <c r="C3820" s="256" t="s">
        <v>16893</v>
      </c>
      <c r="D3820" s="256" t="s">
        <v>91</v>
      </c>
      <c r="E3820" s="433">
        <v>83104</v>
      </c>
      <c r="F3820" s="256" t="s">
        <v>8363</v>
      </c>
      <c r="G3820" s="256" t="s">
        <v>3938</v>
      </c>
      <c r="H3820" s="256" t="s">
        <v>2812</v>
      </c>
      <c r="I3820" s="256" t="s">
        <v>9657</v>
      </c>
    </row>
    <row r="3821" spans="1:9">
      <c r="A3821" s="256" t="s">
        <v>16894</v>
      </c>
      <c r="B3821" s="256" t="s">
        <v>16895</v>
      </c>
      <c r="C3821" s="256" t="s">
        <v>16896</v>
      </c>
      <c r="D3821" s="256" t="s">
        <v>16897</v>
      </c>
      <c r="E3821" s="433">
        <v>95201</v>
      </c>
      <c r="F3821" s="256" t="s">
        <v>16898</v>
      </c>
      <c r="G3821" s="256" t="s">
        <v>2761</v>
      </c>
      <c r="H3821" s="256" t="s">
        <v>2725</v>
      </c>
      <c r="I3821" s="256" t="s">
        <v>7457</v>
      </c>
    </row>
    <row r="3822" spans="1:9">
      <c r="A3822" s="256" t="s">
        <v>16899</v>
      </c>
      <c r="B3822" s="256" t="s">
        <v>16900</v>
      </c>
      <c r="C3822" s="256" t="s">
        <v>16901</v>
      </c>
      <c r="D3822" s="256" t="s">
        <v>96</v>
      </c>
      <c r="E3822" s="433">
        <v>91701</v>
      </c>
      <c r="F3822" s="256" t="s">
        <v>16902</v>
      </c>
      <c r="G3822" s="256" t="s">
        <v>2732</v>
      </c>
      <c r="H3822" s="256" t="s">
        <v>2733</v>
      </c>
      <c r="I3822" s="256" t="s">
        <v>9239</v>
      </c>
    </row>
    <row r="3823" spans="1:9">
      <c r="A3823" s="256" t="s">
        <v>16903</v>
      </c>
      <c r="B3823" s="256" t="s">
        <v>16904</v>
      </c>
      <c r="C3823" s="256" t="s">
        <v>16905</v>
      </c>
      <c r="D3823" s="256" t="s">
        <v>2862</v>
      </c>
      <c r="E3823" s="433">
        <v>83104</v>
      </c>
      <c r="F3823" s="256" t="s">
        <v>16906</v>
      </c>
      <c r="G3823" s="256" t="s">
        <v>2732</v>
      </c>
      <c r="H3823" s="256" t="s">
        <v>2733</v>
      </c>
      <c r="I3823" s="256" t="s">
        <v>16427</v>
      </c>
    </row>
    <row r="3824" spans="1:9">
      <c r="A3824" s="256" t="s">
        <v>16907</v>
      </c>
      <c r="B3824" s="256" t="s">
        <v>16908</v>
      </c>
      <c r="C3824" s="256" t="s">
        <v>16909</v>
      </c>
      <c r="D3824" s="256" t="s">
        <v>16910</v>
      </c>
      <c r="E3824" s="433">
        <v>7231</v>
      </c>
      <c r="F3824" s="256" t="s">
        <v>16911</v>
      </c>
      <c r="G3824" s="256" t="s">
        <v>2732</v>
      </c>
      <c r="H3824" s="256" t="s">
        <v>2733</v>
      </c>
      <c r="I3824" s="256" t="s">
        <v>15639</v>
      </c>
    </row>
    <row r="3825" spans="1:9">
      <c r="A3825" s="256" t="s">
        <v>16912</v>
      </c>
      <c r="B3825" s="256" t="s">
        <v>16913</v>
      </c>
      <c r="C3825" s="256" t="s">
        <v>16914</v>
      </c>
      <c r="D3825" s="256" t="s">
        <v>2754</v>
      </c>
      <c r="E3825" s="433">
        <v>2601</v>
      </c>
      <c r="F3825" s="256" t="s">
        <v>16915</v>
      </c>
      <c r="G3825" s="256" t="s">
        <v>2732</v>
      </c>
      <c r="H3825" s="256" t="s">
        <v>2733</v>
      </c>
      <c r="I3825" s="256" t="s">
        <v>13255</v>
      </c>
    </row>
    <row r="3826" spans="1:9">
      <c r="A3826" s="256" t="s">
        <v>16916</v>
      </c>
      <c r="B3826" s="256" t="s">
        <v>16917</v>
      </c>
      <c r="C3826" s="256" t="s">
        <v>16918</v>
      </c>
      <c r="D3826" s="256" t="s">
        <v>4640</v>
      </c>
      <c r="E3826" s="433">
        <v>81106</v>
      </c>
      <c r="F3826" s="256" t="s">
        <v>16919</v>
      </c>
      <c r="G3826" s="256" t="s">
        <v>2761</v>
      </c>
      <c r="H3826" s="256" t="s">
        <v>2762</v>
      </c>
      <c r="I3826" s="256" t="s">
        <v>16920</v>
      </c>
    </row>
    <row r="3827" spans="1:9">
      <c r="A3827" s="256" t="s">
        <v>16921</v>
      </c>
      <c r="B3827" s="256" t="s">
        <v>16922</v>
      </c>
      <c r="C3827" s="256" t="s">
        <v>16923</v>
      </c>
      <c r="D3827" s="256" t="s">
        <v>16678</v>
      </c>
      <c r="E3827" s="433">
        <v>90033</v>
      </c>
      <c r="F3827" s="256" t="s">
        <v>16924</v>
      </c>
      <c r="G3827" s="256" t="s">
        <v>2732</v>
      </c>
      <c r="H3827" s="256" t="s">
        <v>2733</v>
      </c>
      <c r="I3827" s="256" t="s">
        <v>4532</v>
      </c>
    </row>
    <row r="3828" spans="1:9">
      <c r="A3828" s="256" t="s">
        <v>16925</v>
      </c>
      <c r="B3828" s="256" t="s">
        <v>16926</v>
      </c>
      <c r="C3828" s="256" t="s">
        <v>16927</v>
      </c>
      <c r="D3828" s="256" t="s">
        <v>2772</v>
      </c>
      <c r="E3828" s="433">
        <v>85101</v>
      </c>
      <c r="F3828" s="256" t="s">
        <v>16736</v>
      </c>
      <c r="G3828" s="256" t="s">
        <v>2732</v>
      </c>
      <c r="H3828" s="256" t="s">
        <v>2733</v>
      </c>
      <c r="I3828" s="256" t="s">
        <v>16928</v>
      </c>
    </row>
    <row r="3829" spans="1:9">
      <c r="A3829" s="256" t="s">
        <v>16929</v>
      </c>
      <c r="B3829" s="256" t="s">
        <v>16926</v>
      </c>
      <c r="C3829" s="256" t="s">
        <v>16927</v>
      </c>
      <c r="D3829" s="256" t="s">
        <v>2772</v>
      </c>
      <c r="E3829" s="433">
        <v>85101</v>
      </c>
      <c r="F3829" s="256" t="s">
        <v>16736</v>
      </c>
      <c r="G3829" s="256" t="s">
        <v>2780</v>
      </c>
      <c r="H3829" s="256" t="s">
        <v>2847</v>
      </c>
      <c r="I3829" s="256" t="s">
        <v>16928</v>
      </c>
    </row>
    <row r="3830" spans="1:9">
      <c r="A3830" s="256" t="s">
        <v>16930</v>
      </c>
      <c r="B3830" s="256" t="s">
        <v>16931</v>
      </c>
      <c r="C3830" s="256" t="s">
        <v>16932</v>
      </c>
      <c r="D3830" s="256" t="s">
        <v>3128</v>
      </c>
      <c r="E3830" s="433">
        <v>91908</v>
      </c>
      <c r="F3830" s="256" t="s">
        <v>3128</v>
      </c>
      <c r="G3830" s="256" t="s">
        <v>2732</v>
      </c>
      <c r="H3830" s="256" t="s">
        <v>2733</v>
      </c>
      <c r="I3830" s="256" t="s">
        <v>10777</v>
      </c>
    </row>
    <row r="3831" spans="1:9">
      <c r="A3831" s="256" t="s">
        <v>16933</v>
      </c>
      <c r="B3831" s="256" t="s">
        <v>16931</v>
      </c>
      <c r="C3831" s="256" t="s">
        <v>16932</v>
      </c>
      <c r="D3831" s="256" t="s">
        <v>3128</v>
      </c>
      <c r="E3831" s="433">
        <v>91908</v>
      </c>
      <c r="F3831" s="256" t="s">
        <v>3128</v>
      </c>
      <c r="G3831" s="256" t="s">
        <v>2780</v>
      </c>
      <c r="H3831" s="256" t="s">
        <v>2781</v>
      </c>
      <c r="I3831" s="256" t="s">
        <v>13675</v>
      </c>
    </row>
    <row r="3832" spans="1:9">
      <c r="A3832" s="256" t="s">
        <v>16934</v>
      </c>
      <c r="B3832" s="256" t="s">
        <v>16931</v>
      </c>
      <c r="C3832" s="256" t="s">
        <v>16932</v>
      </c>
      <c r="D3832" s="256" t="s">
        <v>3128</v>
      </c>
      <c r="E3832" s="433">
        <v>91908</v>
      </c>
      <c r="F3832" s="256" t="s">
        <v>3128</v>
      </c>
      <c r="G3832" s="256" t="s">
        <v>2732</v>
      </c>
      <c r="H3832" s="256" t="s">
        <v>3196</v>
      </c>
      <c r="I3832" s="256" t="s">
        <v>13675</v>
      </c>
    </row>
    <row r="3833" spans="1:9">
      <c r="A3833" s="256" t="s">
        <v>16935</v>
      </c>
      <c r="B3833" s="256" t="s">
        <v>16936</v>
      </c>
      <c r="C3833" s="256" t="s">
        <v>16937</v>
      </c>
      <c r="D3833" s="256" t="s">
        <v>2966</v>
      </c>
      <c r="E3833" s="433">
        <v>1401</v>
      </c>
      <c r="F3833" s="256" t="s">
        <v>2967</v>
      </c>
      <c r="G3833" s="256" t="s">
        <v>2732</v>
      </c>
      <c r="H3833" s="256" t="s">
        <v>2733</v>
      </c>
      <c r="I3833" s="256" t="s">
        <v>3484</v>
      </c>
    </row>
    <row r="3834" spans="1:9">
      <c r="A3834" s="256" t="s">
        <v>16938</v>
      </c>
      <c r="B3834" s="256" t="s">
        <v>16939</v>
      </c>
      <c r="C3834" s="256" t="s">
        <v>16940</v>
      </c>
      <c r="D3834" s="256" t="s">
        <v>2966</v>
      </c>
      <c r="E3834" s="433">
        <v>1401</v>
      </c>
      <c r="F3834" s="256" t="s">
        <v>2967</v>
      </c>
      <c r="G3834" s="256" t="s">
        <v>2732</v>
      </c>
      <c r="H3834" s="256" t="s">
        <v>2733</v>
      </c>
      <c r="I3834" s="256" t="s">
        <v>11751</v>
      </c>
    </row>
    <row r="3835" spans="1:9">
      <c r="A3835" s="256" t="s">
        <v>16941</v>
      </c>
      <c r="B3835" s="256" t="s">
        <v>16942</v>
      </c>
      <c r="C3835" s="256" t="s">
        <v>16943</v>
      </c>
      <c r="D3835" s="256" t="s">
        <v>91</v>
      </c>
      <c r="E3835" s="433">
        <v>82108</v>
      </c>
      <c r="F3835" s="256" t="s">
        <v>16944</v>
      </c>
      <c r="G3835" s="256" t="s">
        <v>2732</v>
      </c>
      <c r="H3835" s="256" t="s">
        <v>2733</v>
      </c>
      <c r="I3835" s="256" t="s">
        <v>14979</v>
      </c>
    </row>
    <row r="3836" spans="1:9">
      <c r="A3836" s="256" t="s">
        <v>16945</v>
      </c>
      <c r="B3836" s="256" t="s">
        <v>16946</v>
      </c>
      <c r="C3836" s="256" t="s">
        <v>16947</v>
      </c>
      <c r="D3836" s="256" t="s">
        <v>91</v>
      </c>
      <c r="E3836" s="433">
        <v>82108</v>
      </c>
      <c r="F3836" s="256" t="s">
        <v>16944</v>
      </c>
      <c r="G3836" s="256" t="s">
        <v>2732</v>
      </c>
      <c r="H3836" s="256" t="s">
        <v>2733</v>
      </c>
      <c r="I3836" s="256" t="s">
        <v>14979</v>
      </c>
    </row>
    <row r="3837" spans="1:9">
      <c r="A3837" s="256" t="s">
        <v>16948</v>
      </c>
      <c r="B3837" s="256" t="s">
        <v>16949</v>
      </c>
      <c r="C3837" s="256" t="s">
        <v>16950</v>
      </c>
      <c r="D3837" s="256" t="s">
        <v>16951</v>
      </c>
      <c r="E3837" s="433">
        <v>3301</v>
      </c>
      <c r="F3837" s="256" t="s">
        <v>16952</v>
      </c>
      <c r="G3837" s="256" t="s">
        <v>2732</v>
      </c>
      <c r="H3837" s="256" t="s">
        <v>2733</v>
      </c>
      <c r="I3837" s="256" t="s">
        <v>14979</v>
      </c>
    </row>
    <row r="3838" spans="1:9">
      <c r="A3838" s="256" t="s">
        <v>16953</v>
      </c>
      <c r="B3838" s="256" t="s">
        <v>16954</v>
      </c>
      <c r="C3838" s="256" t="s">
        <v>16955</v>
      </c>
      <c r="D3838" s="256" t="s">
        <v>2966</v>
      </c>
      <c r="E3838" s="433">
        <v>1401</v>
      </c>
      <c r="F3838" s="256" t="s">
        <v>2967</v>
      </c>
      <c r="G3838" s="256" t="s">
        <v>2732</v>
      </c>
      <c r="H3838" s="256" t="s">
        <v>2733</v>
      </c>
      <c r="I3838" s="256" t="s">
        <v>11751</v>
      </c>
    </row>
    <row r="3839" spans="1:9">
      <c r="A3839" s="256" t="s">
        <v>16956</v>
      </c>
      <c r="B3839" s="256" t="s">
        <v>16957</v>
      </c>
      <c r="C3839" s="256" t="s">
        <v>16958</v>
      </c>
      <c r="D3839" s="256" t="s">
        <v>91</v>
      </c>
      <c r="E3839" s="433">
        <v>82108</v>
      </c>
      <c r="F3839" s="256" t="s">
        <v>16944</v>
      </c>
      <c r="G3839" s="256" t="s">
        <v>2732</v>
      </c>
      <c r="H3839" s="256" t="s">
        <v>2733</v>
      </c>
      <c r="I3839" s="256" t="s">
        <v>16959</v>
      </c>
    </row>
    <row r="3840" spans="1:9">
      <c r="A3840" s="256" t="s">
        <v>16960</v>
      </c>
      <c r="B3840" s="256" t="s">
        <v>16961</v>
      </c>
      <c r="C3840" s="256" t="s">
        <v>16962</v>
      </c>
      <c r="D3840" s="256" t="s">
        <v>3400</v>
      </c>
      <c r="E3840" s="433">
        <v>1701</v>
      </c>
      <c r="F3840" s="256" t="s">
        <v>3582</v>
      </c>
      <c r="G3840" s="256" t="s">
        <v>2732</v>
      </c>
      <c r="H3840" s="256" t="s">
        <v>2733</v>
      </c>
      <c r="I3840" s="256" t="s">
        <v>6502</v>
      </c>
    </row>
    <row r="3841" spans="1:9">
      <c r="A3841" s="256" t="s">
        <v>16963</v>
      </c>
      <c r="B3841" s="256" t="s">
        <v>16964</v>
      </c>
      <c r="C3841" s="256" t="s">
        <v>16965</v>
      </c>
      <c r="D3841" s="256" t="s">
        <v>177</v>
      </c>
      <c r="E3841" s="433">
        <v>5951</v>
      </c>
      <c r="F3841" s="256" t="s">
        <v>16966</v>
      </c>
      <c r="G3841" s="256" t="s">
        <v>2732</v>
      </c>
      <c r="H3841" s="256" t="s">
        <v>2733</v>
      </c>
      <c r="I3841" s="256" t="s">
        <v>10775</v>
      </c>
    </row>
    <row r="3842" spans="1:9">
      <c r="A3842" s="256" t="s">
        <v>16967</v>
      </c>
      <c r="B3842" s="256" t="s">
        <v>16964</v>
      </c>
      <c r="C3842" s="256" t="s">
        <v>16965</v>
      </c>
      <c r="D3842" s="256" t="s">
        <v>177</v>
      </c>
      <c r="E3842" s="433">
        <v>5951</v>
      </c>
      <c r="F3842" s="256" t="s">
        <v>16966</v>
      </c>
      <c r="G3842" s="256" t="s">
        <v>2780</v>
      </c>
      <c r="H3842" s="256" t="s">
        <v>2847</v>
      </c>
      <c r="I3842" s="256" t="s">
        <v>10775</v>
      </c>
    </row>
    <row r="3843" spans="1:9">
      <c r="A3843" s="256" t="s">
        <v>16968</v>
      </c>
      <c r="B3843" s="256" t="s">
        <v>16969</v>
      </c>
      <c r="C3843" s="256" t="s">
        <v>16970</v>
      </c>
      <c r="D3843" s="256" t="s">
        <v>177</v>
      </c>
      <c r="E3843" s="433">
        <v>5951</v>
      </c>
      <c r="F3843" s="256" t="s">
        <v>16971</v>
      </c>
      <c r="G3843" s="256" t="s">
        <v>2780</v>
      </c>
      <c r="H3843" s="256" t="s">
        <v>2781</v>
      </c>
      <c r="I3843" s="256" t="s">
        <v>14326</v>
      </c>
    </row>
    <row r="3844" spans="1:9">
      <c r="A3844" s="256" t="s">
        <v>16972</v>
      </c>
      <c r="B3844" s="256" t="s">
        <v>16973</v>
      </c>
      <c r="C3844" s="256" t="s">
        <v>16974</v>
      </c>
      <c r="D3844" s="256" t="s">
        <v>503</v>
      </c>
      <c r="E3844" s="433">
        <v>6001</v>
      </c>
      <c r="F3844" s="256" t="s">
        <v>16975</v>
      </c>
      <c r="G3844" s="256" t="s">
        <v>2761</v>
      </c>
      <c r="H3844" s="256" t="s">
        <v>2812</v>
      </c>
      <c r="I3844" s="256" t="s">
        <v>16976</v>
      </c>
    </row>
    <row r="3845" spans="1:9">
      <c r="A3845" s="256" t="s">
        <v>16972</v>
      </c>
      <c r="B3845" s="256" t="s">
        <v>16973</v>
      </c>
      <c r="C3845" s="256" t="s">
        <v>16974</v>
      </c>
      <c r="D3845" s="256" t="s">
        <v>503</v>
      </c>
      <c r="E3845" s="433">
        <v>6001</v>
      </c>
      <c r="F3845" s="256" t="s">
        <v>16975</v>
      </c>
      <c r="G3845" s="256" t="s">
        <v>2724</v>
      </c>
      <c r="H3845" s="256" t="s">
        <v>2812</v>
      </c>
      <c r="I3845" s="256" t="s">
        <v>13161</v>
      </c>
    </row>
    <row r="3846" spans="1:9">
      <c r="A3846" s="256" t="s">
        <v>16977</v>
      </c>
      <c r="C3846" s="256" t="s">
        <v>16978</v>
      </c>
      <c r="D3846" s="256" t="s">
        <v>5271</v>
      </c>
      <c r="E3846" s="433">
        <v>5921</v>
      </c>
      <c r="F3846" s="256" t="s">
        <v>16979</v>
      </c>
      <c r="G3846" s="256" t="s">
        <v>2732</v>
      </c>
      <c r="H3846" s="256" t="s">
        <v>2733</v>
      </c>
      <c r="I3846" s="256" t="s">
        <v>6213</v>
      </c>
    </row>
    <row r="3847" spans="1:9">
      <c r="A3847" s="256" t="s">
        <v>16980</v>
      </c>
      <c r="B3847" s="256" t="s">
        <v>16981</v>
      </c>
      <c r="C3847" s="256" t="s">
        <v>16982</v>
      </c>
      <c r="D3847" s="256" t="s">
        <v>177</v>
      </c>
      <c r="E3847" s="433">
        <v>5801</v>
      </c>
      <c r="F3847" s="256" t="s">
        <v>16983</v>
      </c>
      <c r="G3847" s="256" t="s">
        <v>2732</v>
      </c>
      <c r="H3847" s="256" t="s">
        <v>2733</v>
      </c>
      <c r="I3847" s="256" t="s">
        <v>5276</v>
      </c>
    </row>
    <row r="3848" spans="1:9">
      <c r="A3848" s="256" t="s">
        <v>16984</v>
      </c>
      <c r="B3848" s="256" t="s">
        <v>16985</v>
      </c>
      <c r="C3848" s="256" t="s">
        <v>16986</v>
      </c>
      <c r="D3848" s="256" t="s">
        <v>177</v>
      </c>
      <c r="E3848" s="433">
        <v>5801</v>
      </c>
      <c r="F3848" s="256" t="s">
        <v>16987</v>
      </c>
      <c r="G3848" s="256" t="s">
        <v>2724</v>
      </c>
      <c r="H3848" s="256" t="s">
        <v>2762</v>
      </c>
      <c r="I3848" s="256" t="s">
        <v>5826</v>
      </c>
    </row>
    <row r="3849" spans="1:9">
      <c r="A3849" s="256" t="s">
        <v>16988</v>
      </c>
      <c r="B3849" s="256" t="s">
        <v>16989</v>
      </c>
      <c r="C3849" s="256" t="s">
        <v>16990</v>
      </c>
      <c r="D3849" s="256" t="s">
        <v>5121</v>
      </c>
      <c r="E3849" s="433">
        <v>3101</v>
      </c>
      <c r="F3849" s="256" t="s">
        <v>16991</v>
      </c>
      <c r="G3849" s="256" t="s">
        <v>2732</v>
      </c>
      <c r="H3849" s="256" t="s">
        <v>3196</v>
      </c>
      <c r="I3849" s="256" t="s">
        <v>3621</v>
      </c>
    </row>
    <row r="3850" spans="1:9">
      <c r="A3850" s="256" t="s">
        <v>16992</v>
      </c>
      <c r="C3850" s="256" t="s">
        <v>16993</v>
      </c>
      <c r="D3850" s="256" t="s">
        <v>16994</v>
      </c>
      <c r="E3850" s="433">
        <v>72000</v>
      </c>
      <c r="F3850" s="256" t="s">
        <v>16995</v>
      </c>
      <c r="G3850" s="256" t="s">
        <v>2732</v>
      </c>
      <c r="H3850" s="256" t="s">
        <v>2733</v>
      </c>
      <c r="I3850" s="256" t="s">
        <v>5884</v>
      </c>
    </row>
    <row r="3851" spans="1:9">
      <c r="A3851" s="256" t="s">
        <v>16996</v>
      </c>
      <c r="B3851" s="256" t="s">
        <v>16997</v>
      </c>
      <c r="C3851" s="256" t="s">
        <v>16998</v>
      </c>
      <c r="D3851" s="256" t="s">
        <v>13761</v>
      </c>
      <c r="E3851" s="433">
        <v>93522</v>
      </c>
      <c r="F3851" s="256" t="s">
        <v>16999</v>
      </c>
      <c r="G3851" s="256" t="s">
        <v>2780</v>
      </c>
      <c r="H3851" s="256" t="s">
        <v>2847</v>
      </c>
      <c r="I3851" s="256" t="s">
        <v>8399</v>
      </c>
    </row>
    <row r="3852" spans="1:9">
      <c r="A3852" s="256" t="s">
        <v>17000</v>
      </c>
      <c r="B3852" s="256" t="s">
        <v>17001</v>
      </c>
      <c r="C3852" s="256" t="s">
        <v>17002</v>
      </c>
      <c r="D3852" s="256" t="s">
        <v>177</v>
      </c>
      <c r="E3852" s="433">
        <v>5801</v>
      </c>
      <c r="F3852" s="256" t="s">
        <v>17003</v>
      </c>
      <c r="G3852" s="256" t="s">
        <v>2936</v>
      </c>
      <c r="H3852" s="256" t="s">
        <v>2937</v>
      </c>
      <c r="I3852" s="256" t="s">
        <v>17004</v>
      </c>
    </row>
    <row r="3853" spans="1:9">
      <c r="A3853" s="256" t="s">
        <v>17005</v>
      </c>
      <c r="B3853" s="256" t="s">
        <v>17006</v>
      </c>
      <c r="C3853" s="256" t="s">
        <v>17007</v>
      </c>
      <c r="D3853" s="256" t="s">
        <v>5199</v>
      </c>
      <c r="E3853" s="433">
        <v>83153</v>
      </c>
      <c r="F3853" s="256" t="s">
        <v>17008</v>
      </c>
      <c r="G3853" s="256" t="s">
        <v>3938</v>
      </c>
      <c r="H3853" s="256" t="s">
        <v>2762</v>
      </c>
      <c r="I3853" s="256" t="s">
        <v>17009</v>
      </c>
    </row>
    <row r="3854" spans="1:9">
      <c r="A3854" s="256" t="s">
        <v>17010</v>
      </c>
      <c r="B3854" s="256" t="s">
        <v>17011</v>
      </c>
      <c r="C3854" s="256" t="s">
        <v>17012</v>
      </c>
      <c r="D3854" s="256" t="s">
        <v>17013</v>
      </c>
      <c r="E3854" s="433">
        <v>63900</v>
      </c>
      <c r="F3854" s="256" t="s">
        <v>17014</v>
      </c>
      <c r="G3854" s="256" t="s">
        <v>2936</v>
      </c>
      <c r="H3854" s="256" t="s">
        <v>2937</v>
      </c>
      <c r="I3854" s="256" t="s">
        <v>17015</v>
      </c>
    </row>
    <row r="3855" spans="1:9">
      <c r="A3855" s="256" t="s">
        <v>17016</v>
      </c>
      <c r="B3855" s="256" t="s">
        <v>17017</v>
      </c>
      <c r="C3855" s="256" t="s">
        <v>17018</v>
      </c>
      <c r="D3855" s="256" t="s">
        <v>2982</v>
      </c>
      <c r="E3855" s="433">
        <v>81101</v>
      </c>
      <c r="F3855" s="256" t="s">
        <v>5214</v>
      </c>
      <c r="G3855" s="256" t="s">
        <v>2732</v>
      </c>
      <c r="H3855" s="256" t="s">
        <v>2733</v>
      </c>
      <c r="I3855" s="256" t="s">
        <v>2734</v>
      </c>
    </row>
    <row r="3856" spans="1:9">
      <c r="A3856" s="256" t="s">
        <v>17019</v>
      </c>
      <c r="B3856" s="256" t="s">
        <v>17020</v>
      </c>
      <c r="C3856" s="256" t="s">
        <v>17021</v>
      </c>
      <c r="D3856" s="256" t="s">
        <v>17022</v>
      </c>
      <c r="E3856" s="433">
        <v>94122</v>
      </c>
      <c r="F3856" s="256" t="s">
        <v>17023</v>
      </c>
      <c r="G3856" s="256" t="s">
        <v>2732</v>
      </c>
      <c r="H3856" s="256" t="s">
        <v>2733</v>
      </c>
      <c r="I3856" s="256" t="s">
        <v>3209</v>
      </c>
    </row>
    <row r="3857" spans="1:9">
      <c r="A3857" s="256" t="s">
        <v>17024</v>
      </c>
      <c r="B3857" s="256" t="s">
        <v>17025</v>
      </c>
      <c r="C3857" s="256" t="s">
        <v>17026</v>
      </c>
      <c r="D3857" s="256" t="s">
        <v>2845</v>
      </c>
      <c r="E3857" s="433">
        <v>95617</v>
      </c>
      <c r="F3857" s="256" t="s">
        <v>2846</v>
      </c>
      <c r="G3857" s="256" t="s">
        <v>2732</v>
      </c>
      <c r="H3857" s="256" t="s">
        <v>3196</v>
      </c>
      <c r="I3857" s="256" t="s">
        <v>17027</v>
      </c>
    </row>
    <row r="3858" spans="1:9">
      <c r="A3858" s="256" t="s">
        <v>17028</v>
      </c>
      <c r="B3858" s="256" t="s">
        <v>17025</v>
      </c>
      <c r="C3858" s="256" t="s">
        <v>17026</v>
      </c>
      <c r="D3858" s="256" t="s">
        <v>2845</v>
      </c>
      <c r="E3858" s="433">
        <v>95617</v>
      </c>
      <c r="F3858" s="256" t="s">
        <v>2846</v>
      </c>
      <c r="G3858" s="256" t="s">
        <v>2732</v>
      </c>
      <c r="H3858" s="256" t="s">
        <v>2733</v>
      </c>
      <c r="I3858" s="256" t="s">
        <v>11852</v>
      </c>
    </row>
    <row r="3859" spans="1:9">
      <c r="A3859" s="256" t="s">
        <v>17029</v>
      </c>
      <c r="B3859" s="256" t="s">
        <v>17030</v>
      </c>
      <c r="C3859" s="256" t="s">
        <v>17031</v>
      </c>
      <c r="D3859" s="256" t="s">
        <v>2845</v>
      </c>
      <c r="E3859" s="433">
        <v>95617</v>
      </c>
      <c r="F3859" s="256" t="s">
        <v>2846</v>
      </c>
      <c r="G3859" s="256" t="s">
        <v>2732</v>
      </c>
      <c r="H3859" s="256" t="s">
        <v>2733</v>
      </c>
      <c r="I3859" s="256" t="s">
        <v>17032</v>
      </c>
    </row>
    <row r="3860" spans="1:9">
      <c r="A3860" s="256" t="s">
        <v>17033</v>
      </c>
      <c r="B3860" s="256" t="s">
        <v>17030</v>
      </c>
      <c r="C3860" s="256" t="s">
        <v>17031</v>
      </c>
      <c r="D3860" s="256" t="s">
        <v>2845</v>
      </c>
      <c r="E3860" s="433">
        <v>95617</v>
      </c>
      <c r="F3860" s="256" t="s">
        <v>2846</v>
      </c>
      <c r="G3860" s="256" t="s">
        <v>2732</v>
      </c>
      <c r="H3860" s="256" t="s">
        <v>3196</v>
      </c>
      <c r="I3860" s="256" t="s">
        <v>17032</v>
      </c>
    </row>
    <row r="3861" spans="1:9">
      <c r="A3861" s="256" t="s">
        <v>17034</v>
      </c>
      <c r="B3861" s="256" t="s">
        <v>17035</v>
      </c>
      <c r="C3861" s="256" t="s">
        <v>17036</v>
      </c>
      <c r="D3861" s="256" t="s">
        <v>17037</v>
      </c>
      <c r="E3861" s="433">
        <v>93526</v>
      </c>
      <c r="F3861" s="256" t="s">
        <v>17038</v>
      </c>
      <c r="G3861" s="256" t="s">
        <v>2724</v>
      </c>
      <c r="H3861" s="256" t="s">
        <v>2835</v>
      </c>
      <c r="I3861" s="256" t="s">
        <v>17039</v>
      </c>
    </row>
    <row r="3862" spans="1:9">
      <c r="A3862" s="256" t="s">
        <v>17040</v>
      </c>
      <c r="B3862" s="256" t="s">
        <v>17041</v>
      </c>
      <c r="C3862" s="256" t="s">
        <v>17042</v>
      </c>
      <c r="D3862" s="256" t="s">
        <v>2882</v>
      </c>
      <c r="E3862" s="433">
        <v>94901</v>
      </c>
      <c r="F3862" s="256" t="s">
        <v>17043</v>
      </c>
      <c r="G3862" s="256" t="s">
        <v>2780</v>
      </c>
      <c r="H3862" s="256" t="s">
        <v>2847</v>
      </c>
      <c r="I3862" s="256" t="s">
        <v>17044</v>
      </c>
    </row>
    <row r="3863" spans="1:9">
      <c r="A3863" s="256" t="s">
        <v>17045</v>
      </c>
      <c r="B3863" s="256" t="s">
        <v>17041</v>
      </c>
      <c r="C3863" s="256" t="s">
        <v>17042</v>
      </c>
      <c r="D3863" s="256" t="s">
        <v>2882</v>
      </c>
      <c r="E3863" s="433">
        <v>94901</v>
      </c>
      <c r="F3863" s="256" t="s">
        <v>17043</v>
      </c>
      <c r="G3863" s="256" t="s">
        <v>2780</v>
      </c>
      <c r="H3863" s="256" t="s">
        <v>2781</v>
      </c>
      <c r="I3863" s="256" t="s">
        <v>17044</v>
      </c>
    </row>
    <row r="3864" spans="1:9">
      <c r="A3864" s="256" t="s">
        <v>17046</v>
      </c>
      <c r="B3864" s="256" t="s">
        <v>17041</v>
      </c>
      <c r="C3864" s="256" t="s">
        <v>17042</v>
      </c>
      <c r="D3864" s="256" t="s">
        <v>2882</v>
      </c>
      <c r="E3864" s="433">
        <v>94901</v>
      </c>
      <c r="F3864" s="256" t="s">
        <v>17043</v>
      </c>
      <c r="G3864" s="256" t="s">
        <v>2732</v>
      </c>
      <c r="H3864" s="256" t="s">
        <v>2733</v>
      </c>
      <c r="I3864" s="256" t="s">
        <v>8240</v>
      </c>
    </row>
    <row r="3865" spans="1:9">
      <c r="A3865" s="256" t="s">
        <v>17047</v>
      </c>
      <c r="B3865" s="256" t="s">
        <v>17048</v>
      </c>
      <c r="C3865" s="256" t="s">
        <v>17049</v>
      </c>
      <c r="D3865" s="256" t="s">
        <v>5199</v>
      </c>
      <c r="E3865" s="433">
        <v>83151</v>
      </c>
      <c r="F3865" s="256" t="s">
        <v>11940</v>
      </c>
      <c r="G3865" s="256" t="s">
        <v>2732</v>
      </c>
      <c r="H3865" s="256" t="s">
        <v>2733</v>
      </c>
      <c r="I3865" s="256" t="s">
        <v>6691</v>
      </c>
    </row>
    <row r="3866" spans="1:9">
      <c r="A3866" s="256" t="s">
        <v>17050</v>
      </c>
      <c r="B3866" s="256" t="s">
        <v>17051</v>
      </c>
      <c r="C3866" s="256" t="s">
        <v>17052</v>
      </c>
      <c r="D3866" s="256" t="s">
        <v>99</v>
      </c>
      <c r="E3866" s="433">
        <v>94901</v>
      </c>
      <c r="F3866" s="256" t="s">
        <v>17053</v>
      </c>
      <c r="G3866" s="256" t="s">
        <v>2761</v>
      </c>
      <c r="H3866" s="256" t="s">
        <v>2725</v>
      </c>
      <c r="I3866" s="256" t="s">
        <v>6332</v>
      </c>
    </row>
    <row r="3867" spans="1:9">
      <c r="A3867" s="256" t="s">
        <v>17054</v>
      </c>
      <c r="B3867" s="256" t="s">
        <v>17051</v>
      </c>
      <c r="C3867" s="256" t="s">
        <v>17052</v>
      </c>
      <c r="D3867" s="256" t="s">
        <v>99</v>
      </c>
      <c r="E3867" s="433">
        <v>94901</v>
      </c>
      <c r="F3867" s="256" t="s">
        <v>17053</v>
      </c>
      <c r="G3867" s="256" t="s">
        <v>2761</v>
      </c>
      <c r="H3867" s="256" t="s">
        <v>2994</v>
      </c>
      <c r="I3867" s="256" t="s">
        <v>6332</v>
      </c>
    </row>
    <row r="3868" spans="1:9">
      <c r="A3868" s="256" t="s">
        <v>17055</v>
      </c>
      <c r="B3868" s="256" t="s">
        <v>17056</v>
      </c>
      <c r="C3868" s="256" t="s">
        <v>17057</v>
      </c>
      <c r="D3868" s="256" t="s">
        <v>91</v>
      </c>
      <c r="E3868" s="433">
        <v>81109</v>
      </c>
      <c r="F3868" s="256" t="s">
        <v>17058</v>
      </c>
      <c r="G3868" s="256" t="s">
        <v>2732</v>
      </c>
      <c r="H3868" s="256" t="s">
        <v>2733</v>
      </c>
      <c r="I3868" s="256" t="s">
        <v>8735</v>
      </c>
    </row>
    <row r="3869" spans="1:9">
      <c r="A3869" s="256" t="s">
        <v>17059</v>
      </c>
      <c r="B3869" s="256" t="s">
        <v>17060</v>
      </c>
      <c r="C3869" s="256" t="s">
        <v>17061</v>
      </c>
      <c r="D3869" s="256" t="s">
        <v>93</v>
      </c>
      <c r="E3869" s="433">
        <v>1008</v>
      </c>
      <c r="F3869" s="256" t="s">
        <v>17062</v>
      </c>
      <c r="G3869" s="256" t="s">
        <v>2732</v>
      </c>
      <c r="H3869" s="256" t="s">
        <v>2733</v>
      </c>
      <c r="I3869" s="256" t="s">
        <v>17063</v>
      </c>
    </row>
    <row r="3870" spans="1:9">
      <c r="A3870" s="256" t="s">
        <v>17064</v>
      </c>
      <c r="B3870" s="256" t="s">
        <v>17065</v>
      </c>
      <c r="C3870" s="256" t="s">
        <v>17066</v>
      </c>
      <c r="D3870" s="256" t="s">
        <v>3687</v>
      </c>
      <c r="E3870" s="433">
        <v>4501</v>
      </c>
      <c r="F3870" s="256" t="s">
        <v>17067</v>
      </c>
      <c r="G3870" s="256" t="s">
        <v>2780</v>
      </c>
      <c r="H3870" s="256" t="s">
        <v>2781</v>
      </c>
      <c r="I3870" s="256" t="s">
        <v>3520</v>
      </c>
    </row>
    <row r="3871" spans="1:9">
      <c r="A3871" s="256" t="s">
        <v>17068</v>
      </c>
      <c r="B3871" s="256" t="s">
        <v>17065</v>
      </c>
      <c r="C3871" s="256" t="s">
        <v>17066</v>
      </c>
      <c r="D3871" s="256" t="s">
        <v>3687</v>
      </c>
      <c r="E3871" s="433">
        <v>4501</v>
      </c>
      <c r="F3871" s="256" t="s">
        <v>17067</v>
      </c>
      <c r="G3871" s="256" t="s">
        <v>2732</v>
      </c>
      <c r="H3871" s="256" t="s">
        <v>2733</v>
      </c>
      <c r="I3871" s="256" t="s">
        <v>6790</v>
      </c>
    </row>
    <row r="3872" spans="1:9">
      <c r="A3872" s="256" t="s">
        <v>17069</v>
      </c>
      <c r="B3872" s="256" t="s">
        <v>17070</v>
      </c>
      <c r="C3872" s="256" t="s">
        <v>17071</v>
      </c>
      <c r="D3872" s="256" t="s">
        <v>3400</v>
      </c>
      <c r="E3872" s="433">
        <v>1734</v>
      </c>
      <c r="F3872" s="256" t="s">
        <v>17072</v>
      </c>
      <c r="G3872" s="256" t="s">
        <v>2780</v>
      </c>
      <c r="H3872" s="256" t="s">
        <v>2847</v>
      </c>
      <c r="I3872" s="256" t="s">
        <v>17073</v>
      </c>
    </row>
    <row r="3873" spans="1:9">
      <c r="A3873" s="256" t="s">
        <v>17074</v>
      </c>
      <c r="B3873" s="256" t="s">
        <v>17070</v>
      </c>
      <c r="C3873" s="256" t="s">
        <v>17071</v>
      </c>
      <c r="D3873" s="256" t="s">
        <v>3400</v>
      </c>
      <c r="E3873" s="433">
        <v>1734</v>
      </c>
      <c r="F3873" s="256" t="s">
        <v>17072</v>
      </c>
      <c r="G3873" s="256" t="s">
        <v>2780</v>
      </c>
      <c r="H3873" s="256" t="s">
        <v>2781</v>
      </c>
      <c r="I3873" s="256" t="s">
        <v>17073</v>
      </c>
    </row>
    <row r="3874" spans="1:9">
      <c r="A3874" s="256" t="s">
        <v>17075</v>
      </c>
      <c r="B3874" s="256" t="s">
        <v>17070</v>
      </c>
      <c r="C3874" s="256" t="s">
        <v>17071</v>
      </c>
      <c r="D3874" s="256" t="s">
        <v>3400</v>
      </c>
      <c r="E3874" s="433">
        <v>1734</v>
      </c>
      <c r="F3874" s="256" t="s">
        <v>17072</v>
      </c>
      <c r="G3874" s="256" t="s">
        <v>2732</v>
      </c>
      <c r="H3874" s="256" t="s">
        <v>3196</v>
      </c>
      <c r="I3874" s="256" t="s">
        <v>17073</v>
      </c>
    </row>
    <row r="3875" spans="1:9">
      <c r="A3875" s="256" t="s">
        <v>17076</v>
      </c>
      <c r="B3875" s="256" t="s">
        <v>17070</v>
      </c>
      <c r="C3875" s="256" t="s">
        <v>17071</v>
      </c>
      <c r="D3875" s="256" t="s">
        <v>3400</v>
      </c>
      <c r="E3875" s="433">
        <v>1734</v>
      </c>
      <c r="F3875" s="256" t="s">
        <v>17072</v>
      </c>
      <c r="G3875" s="256" t="s">
        <v>2732</v>
      </c>
      <c r="H3875" s="256" t="s">
        <v>2733</v>
      </c>
      <c r="I3875" s="256" t="s">
        <v>5257</v>
      </c>
    </row>
    <row r="3876" spans="1:9">
      <c r="A3876" s="256" t="s">
        <v>17077</v>
      </c>
      <c r="B3876" s="256" t="s">
        <v>17078</v>
      </c>
      <c r="C3876" s="256" t="s">
        <v>17079</v>
      </c>
      <c r="D3876" s="256" t="s">
        <v>3400</v>
      </c>
      <c r="E3876" s="433">
        <v>1701</v>
      </c>
      <c r="F3876" s="256" t="s">
        <v>17072</v>
      </c>
      <c r="G3876" s="256" t="s">
        <v>2732</v>
      </c>
      <c r="H3876" s="256" t="s">
        <v>2733</v>
      </c>
      <c r="I3876" s="256" t="s">
        <v>8248</v>
      </c>
    </row>
    <row r="3877" spans="1:9">
      <c r="A3877" s="256" t="s">
        <v>17080</v>
      </c>
      <c r="B3877" s="256" t="s">
        <v>17078</v>
      </c>
      <c r="C3877" s="256" t="s">
        <v>17079</v>
      </c>
      <c r="D3877" s="256" t="s">
        <v>3400</v>
      </c>
      <c r="E3877" s="433">
        <v>1701</v>
      </c>
      <c r="F3877" s="256" t="s">
        <v>17072</v>
      </c>
      <c r="G3877" s="256" t="s">
        <v>2780</v>
      </c>
      <c r="H3877" s="256" t="s">
        <v>2781</v>
      </c>
      <c r="I3877" s="256" t="s">
        <v>8248</v>
      </c>
    </row>
    <row r="3878" spans="1:9">
      <c r="A3878" s="256" t="s">
        <v>17081</v>
      </c>
      <c r="B3878" s="256" t="s">
        <v>17082</v>
      </c>
      <c r="C3878" s="256" t="s">
        <v>17083</v>
      </c>
      <c r="D3878" s="256" t="s">
        <v>17084</v>
      </c>
      <c r="E3878" s="433">
        <v>8005</v>
      </c>
      <c r="F3878" s="256" t="s">
        <v>387</v>
      </c>
      <c r="G3878" s="256" t="s">
        <v>2732</v>
      </c>
      <c r="H3878" s="256" t="s">
        <v>2733</v>
      </c>
      <c r="I3878" s="256" t="s">
        <v>14632</v>
      </c>
    </row>
    <row r="3879" spans="1:9">
      <c r="A3879" s="256" t="s">
        <v>17085</v>
      </c>
      <c r="B3879" s="256" t="s">
        <v>17086</v>
      </c>
      <c r="C3879" s="256" t="s">
        <v>17087</v>
      </c>
      <c r="D3879" s="256" t="s">
        <v>8451</v>
      </c>
      <c r="E3879" s="433">
        <v>1851</v>
      </c>
      <c r="F3879" s="256" t="s">
        <v>17088</v>
      </c>
      <c r="G3879" s="256" t="s">
        <v>2732</v>
      </c>
      <c r="H3879" s="256" t="s">
        <v>2733</v>
      </c>
      <c r="I3879" s="256" t="s">
        <v>3583</v>
      </c>
    </row>
    <row r="3880" spans="1:9">
      <c r="A3880" s="256" t="s">
        <v>17089</v>
      </c>
      <c r="B3880" s="256" t="s">
        <v>17090</v>
      </c>
      <c r="C3880" s="256" t="s">
        <v>17091</v>
      </c>
      <c r="D3880" s="256" t="s">
        <v>2730</v>
      </c>
      <c r="E3880" s="433">
        <v>82104</v>
      </c>
      <c r="F3880" s="256" t="s">
        <v>17092</v>
      </c>
      <c r="G3880" s="256" t="s">
        <v>2824</v>
      </c>
      <c r="H3880" s="256" t="s">
        <v>2994</v>
      </c>
      <c r="I3880" s="256" t="s">
        <v>4115</v>
      </c>
    </row>
    <row r="3881" spans="1:9">
      <c r="A3881" s="256" t="s">
        <v>17089</v>
      </c>
      <c r="B3881" s="256" t="s">
        <v>17090</v>
      </c>
      <c r="C3881" s="256" t="s">
        <v>17091</v>
      </c>
      <c r="D3881" s="256" t="s">
        <v>2730</v>
      </c>
      <c r="E3881" s="433">
        <v>82104</v>
      </c>
      <c r="F3881" s="256" t="s">
        <v>17092</v>
      </c>
      <c r="G3881" s="256" t="s">
        <v>2761</v>
      </c>
      <c r="H3881" s="256" t="s">
        <v>2994</v>
      </c>
      <c r="I3881" s="256" t="s">
        <v>4115</v>
      </c>
    </row>
    <row r="3882" spans="1:9">
      <c r="A3882" s="256" t="s">
        <v>17093</v>
      </c>
      <c r="B3882" s="256" t="s">
        <v>17090</v>
      </c>
      <c r="C3882" s="256" t="s">
        <v>17091</v>
      </c>
      <c r="D3882" s="256" t="s">
        <v>2730</v>
      </c>
      <c r="E3882" s="433">
        <v>82104</v>
      </c>
      <c r="F3882" s="256" t="s">
        <v>17092</v>
      </c>
      <c r="G3882" s="256" t="s">
        <v>2824</v>
      </c>
      <c r="H3882" s="256" t="s">
        <v>2725</v>
      </c>
      <c r="I3882" s="256" t="s">
        <v>4115</v>
      </c>
    </row>
    <row r="3883" spans="1:9">
      <c r="A3883" s="256" t="s">
        <v>17093</v>
      </c>
      <c r="B3883" s="256" t="s">
        <v>17090</v>
      </c>
      <c r="C3883" s="256" t="s">
        <v>17091</v>
      </c>
      <c r="D3883" s="256" t="s">
        <v>2730</v>
      </c>
      <c r="E3883" s="433">
        <v>82104</v>
      </c>
      <c r="F3883" s="256" t="s">
        <v>17092</v>
      </c>
      <c r="G3883" s="256" t="s">
        <v>2761</v>
      </c>
      <c r="H3883" s="256" t="s">
        <v>2725</v>
      </c>
      <c r="I3883" s="256" t="s">
        <v>4115</v>
      </c>
    </row>
    <row r="3884" spans="1:9">
      <c r="A3884" s="256" t="s">
        <v>17094</v>
      </c>
      <c r="B3884" s="256" t="s">
        <v>17090</v>
      </c>
      <c r="C3884" s="256" t="s">
        <v>17091</v>
      </c>
      <c r="D3884" s="256" t="s">
        <v>2730</v>
      </c>
      <c r="E3884" s="433">
        <v>82104</v>
      </c>
      <c r="F3884" s="256" t="s">
        <v>17092</v>
      </c>
      <c r="G3884" s="256" t="s">
        <v>2761</v>
      </c>
      <c r="H3884" s="256" t="s">
        <v>2812</v>
      </c>
      <c r="I3884" s="256" t="s">
        <v>17095</v>
      </c>
    </row>
    <row r="3885" spans="1:9">
      <c r="A3885" s="256" t="s">
        <v>17096</v>
      </c>
      <c r="B3885" s="256" t="s">
        <v>17097</v>
      </c>
      <c r="C3885" s="256" t="s">
        <v>17098</v>
      </c>
      <c r="D3885" s="256" t="s">
        <v>2730</v>
      </c>
      <c r="E3885" s="433">
        <v>82104</v>
      </c>
      <c r="F3885" s="256" t="s">
        <v>17092</v>
      </c>
      <c r="G3885" s="256" t="s">
        <v>2724</v>
      </c>
      <c r="H3885" s="256" t="s">
        <v>2762</v>
      </c>
      <c r="I3885" s="256" t="s">
        <v>17099</v>
      </c>
    </row>
    <row r="3886" spans="1:9">
      <c r="A3886" s="256" t="s">
        <v>17100</v>
      </c>
      <c r="B3886" s="256" t="s">
        <v>17097</v>
      </c>
      <c r="C3886" s="256" t="s">
        <v>17098</v>
      </c>
      <c r="D3886" s="256" t="s">
        <v>2730</v>
      </c>
      <c r="E3886" s="433">
        <v>82104</v>
      </c>
      <c r="F3886" s="256" t="s">
        <v>17092</v>
      </c>
      <c r="G3886" s="256" t="s">
        <v>2761</v>
      </c>
      <c r="H3886" s="256" t="s">
        <v>2725</v>
      </c>
      <c r="I3886" s="256" t="s">
        <v>8959</v>
      </c>
    </row>
    <row r="3887" spans="1:9">
      <c r="A3887" s="256" t="s">
        <v>17096</v>
      </c>
      <c r="B3887" s="256" t="s">
        <v>17097</v>
      </c>
      <c r="C3887" s="256" t="s">
        <v>17098</v>
      </c>
      <c r="D3887" s="256" t="s">
        <v>2730</v>
      </c>
      <c r="E3887" s="433">
        <v>82104</v>
      </c>
      <c r="F3887" s="256" t="s">
        <v>17092</v>
      </c>
      <c r="G3887" s="256" t="s">
        <v>2761</v>
      </c>
      <c r="H3887" s="256" t="s">
        <v>2762</v>
      </c>
      <c r="I3887" s="256" t="s">
        <v>17099</v>
      </c>
    </row>
    <row r="3888" spans="1:9">
      <c r="A3888" s="256" t="s">
        <v>17096</v>
      </c>
      <c r="B3888" s="256" t="s">
        <v>17097</v>
      </c>
      <c r="C3888" s="256" t="s">
        <v>17098</v>
      </c>
      <c r="D3888" s="256" t="s">
        <v>2730</v>
      </c>
      <c r="E3888" s="433">
        <v>82104</v>
      </c>
      <c r="F3888" s="256" t="s">
        <v>17092</v>
      </c>
      <c r="G3888" s="256" t="s">
        <v>2794</v>
      </c>
      <c r="H3888" s="256" t="s">
        <v>2762</v>
      </c>
      <c r="I3888" s="256" t="s">
        <v>17101</v>
      </c>
    </row>
    <row r="3889" spans="1:9">
      <c r="A3889" s="256" t="s">
        <v>17102</v>
      </c>
      <c r="B3889" s="256" t="s">
        <v>17097</v>
      </c>
      <c r="C3889" s="256" t="s">
        <v>17098</v>
      </c>
      <c r="D3889" s="256" t="s">
        <v>2730</v>
      </c>
      <c r="E3889" s="433">
        <v>82104</v>
      </c>
      <c r="F3889" s="256" t="s">
        <v>17092</v>
      </c>
      <c r="G3889" s="256" t="s">
        <v>2732</v>
      </c>
      <c r="H3889" s="256" t="s">
        <v>2733</v>
      </c>
      <c r="I3889" s="256" t="s">
        <v>17103</v>
      </c>
    </row>
    <row r="3890" spans="1:9">
      <c r="A3890" s="256" t="s">
        <v>17104</v>
      </c>
      <c r="B3890" s="256" t="s">
        <v>17105</v>
      </c>
      <c r="C3890" s="256" t="s">
        <v>17106</v>
      </c>
      <c r="D3890" s="256" t="s">
        <v>2862</v>
      </c>
      <c r="E3890" s="433">
        <v>83104</v>
      </c>
      <c r="F3890" s="256" t="s">
        <v>17107</v>
      </c>
      <c r="G3890" s="256" t="s">
        <v>2724</v>
      </c>
      <c r="H3890" s="256" t="s">
        <v>2762</v>
      </c>
      <c r="I3890" s="256" t="s">
        <v>17108</v>
      </c>
    </row>
    <row r="3891" spans="1:9">
      <c r="A3891" s="256" t="s">
        <v>17109</v>
      </c>
      <c r="B3891" s="256" t="s">
        <v>17110</v>
      </c>
      <c r="C3891" s="256" t="s">
        <v>17111</v>
      </c>
      <c r="D3891" s="256" t="s">
        <v>1081</v>
      </c>
      <c r="E3891" s="433">
        <v>90201</v>
      </c>
      <c r="F3891" s="256" t="s">
        <v>8094</v>
      </c>
      <c r="G3891" s="256" t="s">
        <v>2732</v>
      </c>
      <c r="H3891" s="256" t="s">
        <v>2733</v>
      </c>
      <c r="I3891" s="256" t="s">
        <v>5987</v>
      </c>
    </row>
    <row r="3892" spans="1:9">
      <c r="A3892" s="256" t="s">
        <v>17112</v>
      </c>
      <c r="B3892" s="256" t="s">
        <v>17113</v>
      </c>
      <c r="C3892" s="256" t="s">
        <v>17114</v>
      </c>
      <c r="D3892" s="256" t="s">
        <v>2743</v>
      </c>
      <c r="E3892" s="433">
        <v>93701</v>
      </c>
      <c r="F3892" s="256" t="s">
        <v>17115</v>
      </c>
      <c r="G3892" s="256" t="s">
        <v>2936</v>
      </c>
      <c r="H3892" s="256" t="s">
        <v>2937</v>
      </c>
      <c r="I3892" s="256" t="s">
        <v>17116</v>
      </c>
    </row>
    <row r="3893" spans="1:9">
      <c r="A3893" s="256" t="s">
        <v>17117</v>
      </c>
      <c r="B3893" s="256" t="s">
        <v>17118</v>
      </c>
      <c r="C3893" s="256" t="s">
        <v>17119</v>
      </c>
      <c r="D3893" s="256" t="s">
        <v>2301</v>
      </c>
      <c r="E3893" s="433">
        <v>98401</v>
      </c>
      <c r="F3893" s="256" t="s">
        <v>17120</v>
      </c>
      <c r="G3893" s="256" t="s">
        <v>2761</v>
      </c>
      <c r="H3893" s="256" t="s">
        <v>2762</v>
      </c>
      <c r="I3893" s="256" t="s">
        <v>2810</v>
      </c>
    </row>
    <row r="3894" spans="1:9">
      <c r="A3894" s="256" t="s">
        <v>17121</v>
      </c>
      <c r="B3894" s="256" t="s">
        <v>17122</v>
      </c>
      <c r="C3894" s="256" t="s">
        <v>17123</v>
      </c>
      <c r="D3894" s="256" t="s">
        <v>97</v>
      </c>
      <c r="E3894" s="433">
        <v>4001</v>
      </c>
      <c r="F3894" s="256" t="s">
        <v>17124</v>
      </c>
      <c r="G3894" s="256" t="s">
        <v>2732</v>
      </c>
      <c r="H3894" s="256" t="s">
        <v>2733</v>
      </c>
      <c r="I3894" s="256" t="s">
        <v>6179</v>
      </c>
    </row>
    <row r="3895" spans="1:9">
      <c r="A3895" s="256" t="s">
        <v>17125</v>
      </c>
      <c r="B3895" s="256" t="s">
        <v>17126</v>
      </c>
      <c r="C3895" s="256" t="s">
        <v>17127</v>
      </c>
      <c r="D3895" s="256" t="s">
        <v>3704</v>
      </c>
      <c r="E3895" s="433">
        <v>93002</v>
      </c>
      <c r="F3895" s="256" t="s">
        <v>17128</v>
      </c>
      <c r="G3895" s="256" t="s">
        <v>2732</v>
      </c>
      <c r="H3895" s="256" t="s">
        <v>3196</v>
      </c>
      <c r="I3895" s="256" t="s">
        <v>17129</v>
      </c>
    </row>
    <row r="3896" spans="1:9">
      <c r="A3896" s="256" t="s">
        <v>17130</v>
      </c>
      <c r="B3896" s="256" t="s">
        <v>17126</v>
      </c>
      <c r="C3896" s="256" t="s">
        <v>17127</v>
      </c>
      <c r="D3896" s="256" t="s">
        <v>3704</v>
      </c>
      <c r="E3896" s="433">
        <v>93002</v>
      </c>
      <c r="F3896" s="256" t="s">
        <v>17128</v>
      </c>
      <c r="G3896" s="256" t="s">
        <v>2732</v>
      </c>
      <c r="H3896" s="256" t="s">
        <v>2733</v>
      </c>
      <c r="I3896" s="256" t="s">
        <v>17129</v>
      </c>
    </row>
    <row r="3897" spans="1:9">
      <c r="A3897" s="256" t="s">
        <v>17131</v>
      </c>
      <c r="B3897" s="256" t="s">
        <v>17132</v>
      </c>
      <c r="C3897" s="256" t="s">
        <v>17133</v>
      </c>
      <c r="D3897" s="256" t="s">
        <v>2982</v>
      </c>
      <c r="E3897" s="433">
        <v>81108</v>
      </c>
      <c r="F3897" s="256" t="s">
        <v>3483</v>
      </c>
      <c r="G3897" s="256" t="s">
        <v>2732</v>
      </c>
      <c r="H3897" s="256" t="s">
        <v>2733</v>
      </c>
      <c r="I3897" s="256" t="s">
        <v>15548</v>
      </c>
    </row>
    <row r="3898" spans="1:9">
      <c r="A3898" s="256" t="s">
        <v>17134</v>
      </c>
      <c r="B3898" s="256" t="s">
        <v>17135</v>
      </c>
      <c r="C3898" s="256" t="s">
        <v>17136</v>
      </c>
      <c r="D3898" s="256" t="s">
        <v>13515</v>
      </c>
      <c r="E3898" s="433">
        <v>96204</v>
      </c>
      <c r="F3898" s="256" t="s">
        <v>17137</v>
      </c>
      <c r="G3898" s="256" t="s">
        <v>2724</v>
      </c>
      <c r="H3898" s="256" t="s">
        <v>2725</v>
      </c>
      <c r="I3898" s="256" t="s">
        <v>10149</v>
      </c>
    </row>
    <row r="3899" spans="1:9">
      <c r="A3899" s="256" t="s">
        <v>17138</v>
      </c>
      <c r="B3899" s="256" t="s">
        <v>17139</v>
      </c>
      <c r="C3899" s="256" t="s">
        <v>17140</v>
      </c>
      <c r="D3899" s="256" t="s">
        <v>5492</v>
      </c>
      <c r="E3899" s="433">
        <v>97901</v>
      </c>
      <c r="F3899" s="256" t="s">
        <v>16804</v>
      </c>
      <c r="G3899" s="256" t="s">
        <v>2936</v>
      </c>
      <c r="H3899" s="256" t="s">
        <v>2937</v>
      </c>
      <c r="I3899" s="256" t="s">
        <v>10656</v>
      </c>
    </row>
    <row r="3900" spans="1:9">
      <c r="A3900" s="256" t="s">
        <v>17141</v>
      </c>
      <c r="B3900" s="256" t="s">
        <v>17142</v>
      </c>
      <c r="C3900" s="256" t="s">
        <v>17143</v>
      </c>
      <c r="D3900" s="256" t="s">
        <v>17144</v>
      </c>
      <c r="E3900" s="433">
        <v>5952</v>
      </c>
      <c r="F3900" s="256" t="s">
        <v>17145</v>
      </c>
      <c r="G3900" s="256" t="s">
        <v>2732</v>
      </c>
      <c r="H3900" s="256" t="s">
        <v>2733</v>
      </c>
      <c r="I3900" s="256" t="s">
        <v>4115</v>
      </c>
    </row>
    <row r="3901" spans="1:9">
      <c r="A3901" s="256" t="s">
        <v>17146</v>
      </c>
      <c r="B3901" s="256" t="s">
        <v>17147</v>
      </c>
      <c r="C3901" s="256" t="s">
        <v>17148</v>
      </c>
      <c r="D3901" s="256" t="s">
        <v>3040</v>
      </c>
      <c r="E3901" s="433">
        <v>97244</v>
      </c>
      <c r="F3901" s="256" t="s">
        <v>17149</v>
      </c>
      <c r="G3901" s="256" t="s">
        <v>2732</v>
      </c>
      <c r="H3901" s="256" t="s">
        <v>2733</v>
      </c>
      <c r="I3901" s="256" t="s">
        <v>8735</v>
      </c>
    </row>
    <row r="3902" spans="1:9">
      <c r="A3902" s="256" t="s">
        <v>17150</v>
      </c>
      <c r="B3902" s="256" t="s">
        <v>17151</v>
      </c>
      <c r="C3902" s="256" t="s">
        <v>17152</v>
      </c>
      <c r="D3902" s="256" t="s">
        <v>6467</v>
      </c>
      <c r="E3902" s="433">
        <v>93201</v>
      </c>
      <c r="F3902" s="256" t="s">
        <v>17153</v>
      </c>
      <c r="G3902" s="256" t="s">
        <v>2724</v>
      </c>
      <c r="H3902" s="256" t="s">
        <v>2762</v>
      </c>
      <c r="I3902" s="256" t="s">
        <v>17154</v>
      </c>
    </row>
    <row r="3903" spans="1:9">
      <c r="A3903" s="256" t="s">
        <v>17155</v>
      </c>
      <c r="B3903" s="256" t="s">
        <v>17156</v>
      </c>
      <c r="C3903" s="256" t="s">
        <v>17157</v>
      </c>
      <c r="D3903" s="256" t="s">
        <v>91</v>
      </c>
      <c r="E3903" s="433">
        <v>81101</v>
      </c>
      <c r="F3903" s="256" t="s">
        <v>2906</v>
      </c>
      <c r="G3903" s="256" t="s">
        <v>2936</v>
      </c>
      <c r="H3903" s="256" t="s">
        <v>2937</v>
      </c>
      <c r="I3903" s="256" t="s">
        <v>15517</v>
      </c>
    </row>
    <row r="3904" spans="1:9">
      <c r="A3904" s="256" t="s">
        <v>17158</v>
      </c>
      <c r="B3904" s="256" t="s">
        <v>17159</v>
      </c>
      <c r="C3904" s="256" t="s">
        <v>17160</v>
      </c>
      <c r="D3904" s="256" t="s">
        <v>5199</v>
      </c>
      <c r="E3904" s="433">
        <v>83106</v>
      </c>
      <c r="F3904" s="256" t="s">
        <v>7276</v>
      </c>
      <c r="G3904" s="256" t="s">
        <v>2724</v>
      </c>
      <c r="H3904" s="256" t="s">
        <v>2762</v>
      </c>
      <c r="I3904" s="256" t="s">
        <v>8386</v>
      </c>
    </row>
    <row r="3905" spans="1:9">
      <c r="A3905" s="256" t="s">
        <v>17161</v>
      </c>
      <c r="B3905" s="256" t="s">
        <v>17162</v>
      </c>
      <c r="C3905" s="256" t="s">
        <v>17163</v>
      </c>
      <c r="D3905" s="256" t="s">
        <v>97</v>
      </c>
      <c r="E3905" s="433">
        <v>4011</v>
      </c>
      <c r="F3905" s="256" t="s">
        <v>10071</v>
      </c>
      <c r="G3905" s="256" t="s">
        <v>2732</v>
      </c>
      <c r="H3905" s="256" t="s">
        <v>2733</v>
      </c>
      <c r="I3905" s="256" t="s">
        <v>17164</v>
      </c>
    </row>
    <row r="3906" spans="1:9">
      <c r="A3906" s="256" t="s">
        <v>17165</v>
      </c>
      <c r="C3906" s="256" t="s">
        <v>17166</v>
      </c>
      <c r="D3906" s="256" t="s">
        <v>17167</v>
      </c>
      <c r="E3906" s="433">
        <v>14476</v>
      </c>
      <c r="F3906" s="256" t="s">
        <v>17168</v>
      </c>
      <c r="G3906" s="256" t="s">
        <v>2732</v>
      </c>
      <c r="H3906" s="256" t="s">
        <v>2733</v>
      </c>
      <c r="I3906" s="256" t="s">
        <v>17169</v>
      </c>
    </row>
    <row r="3907" spans="1:9">
      <c r="A3907" s="256" t="s">
        <v>17170</v>
      </c>
      <c r="B3907" s="256" t="s">
        <v>17171</v>
      </c>
      <c r="C3907" s="256" t="s">
        <v>17172</v>
      </c>
      <c r="D3907" s="256" t="s">
        <v>709</v>
      </c>
      <c r="E3907" s="433">
        <v>90101</v>
      </c>
      <c r="F3907" s="256" t="s">
        <v>17173</v>
      </c>
      <c r="G3907" s="256" t="s">
        <v>2732</v>
      </c>
      <c r="H3907" s="256" t="s">
        <v>2733</v>
      </c>
      <c r="I3907" s="256" t="s">
        <v>17174</v>
      </c>
    </row>
    <row r="3908" spans="1:9">
      <c r="A3908" s="256" t="s">
        <v>17175</v>
      </c>
      <c r="B3908" s="256" t="s">
        <v>17176</v>
      </c>
      <c r="C3908" s="256" t="s">
        <v>17177</v>
      </c>
      <c r="D3908" s="256" t="s">
        <v>3005</v>
      </c>
      <c r="E3908" s="433">
        <v>94001</v>
      </c>
      <c r="F3908" s="256" t="s">
        <v>17178</v>
      </c>
      <c r="G3908" s="256" t="s">
        <v>2732</v>
      </c>
      <c r="H3908" s="256" t="s">
        <v>2733</v>
      </c>
      <c r="I3908" s="256" t="s">
        <v>14845</v>
      </c>
    </row>
    <row r="3909" spans="1:9">
      <c r="A3909" s="256" t="s">
        <v>17179</v>
      </c>
      <c r="C3909" s="256" t="s">
        <v>17180</v>
      </c>
      <c r="D3909" s="256" t="s">
        <v>2786</v>
      </c>
      <c r="E3909" s="433">
        <v>5301</v>
      </c>
      <c r="F3909" s="256" t="s">
        <v>17181</v>
      </c>
      <c r="G3909" s="256" t="s">
        <v>2732</v>
      </c>
      <c r="H3909" s="256" t="s">
        <v>2733</v>
      </c>
      <c r="I3909" s="256" t="s">
        <v>6402</v>
      </c>
    </row>
    <row r="3910" spans="1:9">
      <c r="A3910" s="256" t="s">
        <v>17182</v>
      </c>
      <c r="B3910" s="256" t="s">
        <v>17183</v>
      </c>
      <c r="C3910" s="256" t="s">
        <v>17184</v>
      </c>
      <c r="D3910" s="256" t="s">
        <v>91</v>
      </c>
      <c r="E3910" s="433">
        <v>83106</v>
      </c>
      <c r="F3910" s="256" t="s">
        <v>17185</v>
      </c>
      <c r="G3910" s="256" t="s">
        <v>2780</v>
      </c>
      <c r="H3910" s="256" t="s">
        <v>2847</v>
      </c>
      <c r="I3910" s="256" t="s">
        <v>5104</v>
      </c>
    </row>
    <row r="3911" spans="1:9">
      <c r="A3911" s="256" t="s">
        <v>17186</v>
      </c>
      <c r="B3911" s="256" t="s">
        <v>17183</v>
      </c>
      <c r="C3911" s="256" t="s">
        <v>17184</v>
      </c>
      <c r="D3911" s="256" t="s">
        <v>91</v>
      </c>
      <c r="E3911" s="433">
        <v>83106</v>
      </c>
      <c r="F3911" s="256" t="s">
        <v>17185</v>
      </c>
      <c r="G3911" s="256" t="s">
        <v>2732</v>
      </c>
      <c r="H3911" s="256" t="s">
        <v>2733</v>
      </c>
      <c r="I3911" s="256" t="s">
        <v>7393</v>
      </c>
    </row>
    <row r="3912" spans="1:9">
      <c r="A3912" s="256" t="s">
        <v>17187</v>
      </c>
      <c r="B3912" s="256" t="s">
        <v>17183</v>
      </c>
      <c r="C3912" s="256" t="s">
        <v>17184</v>
      </c>
      <c r="D3912" s="256" t="s">
        <v>91</v>
      </c>
      <c r="E3912" s="433">
        <v>83106</v>
      </c>
      <c r="F3912" s="256" t="s">
        <v>17185</v>
      </c>
      <c r="G3912" s="256" t="s">
        <v>2732</v>
      </c>
      <c r="H3912" s="256" t="s">
        <v>3196</v>
      </c>
      <c r="I3912" s="256" t="s">
        <v>10501</v>
      </c>
    </row>
    <row r="3913" spans="1:9">
      <c r="A3913" s="256" t="s">
        <v>17188</v>
      </c>
      <c r="B3913" s="256" t="s">
        <v>17189</v>
      </c>
      <c r="C3913" s="256" t="s">
        <v>17190</v>
      </c>
      <c r="D3913" s="256" t="s">
        <v>6217</v>
      </c>
      <c r="E3913" s="433">
        <v>97201</v>
      </c>
      <c r="F3913" s="256" t="s">
        <v>17191</v>
      </c>
      <c r="G3913" s="256" t="s">
        <v>2724</v>
      </c>
      <c r="H3913" s="256" t="s">
        <v>2812</v>
      </c>
      <c r="I3913" s="256" t="s">
        <v>17192</v>
      </c>
    </row>
    <row r="3914" spans="1:9">
      <c r="A3914" s="256" t="s">
        <v>17193</v>
      </c>
      <c r="B3914" s="256" t="s">
        <v>17189</v>
      </c>
      <c r="C3914" s="256" t="s">
        <v>17190</v>
      </c>
      <c r="D3914" s="256" t="s">
        <v>6217</v>
      </c>
      <c r="E3914" s="433">
        <v>97201</v>
      </c>
      <c r="F3914" s="256" t="s">
        <v>17191</v>
      </c>
      <c r="G3914" s="256" t="s">
        <v>2724</v>
      </c>
      <c r="H3914" s="256" t="s">
        <v>2835</v>
      </c>
      <c r="I3914" s="256" t="s">
        <v>17194</v>
      </c>
    </row>
    <row r="3915" spans="1:9">
      <c r="A3915" s="256" t="s">
        <v>17195</v>
      </c>
      <c r="B3915" s="256" t="s">
        <v>17196</v>
      </c>
      <c r="C3915" s="256" t="s">
        <v>17197</v>
      </c>
      <c r="D3915" s="256" t="s">
        <v>91</v>
      </c>
      <c r="E3915" s="433">
        <v>82104</v>
      </c>
      <c r="F3915" s="256" t="s">
        <v>17198</v>
      </c>
      <c r="G3915" s="256" t="s">
        <v>3938</v>
      </c>
      <c r="H3915" s="256" t="s">
        <v>2762</v>
      </c>
      <c r="I3915" s="256" t="s">
        <v>3417</v>
      </c>
    </row>
    <row r="3916" spans="1:9">
      <c r="A3916" s="256" t="s">
        <v>17199</v>
      </c>
      <c r="B3916" s="256" t="s">
        <v>17200</v>
      </c>
      <c r="C3916" s="256" t="s">
        <v>17201</v>
      </c>
      <c r="D3916" s="256" t="s">
        <v>17202</v>
      </c>
      <c r="E3916" s="433">
        <v>7682</v>
      </c>
      <c r="F3916" s="256" t="s">
        <v>17203</v>
      </c>
      <c r="G3916" s="256" t="s">
        <v>2761</v>
      </c>
      <c r="H3916" s="256" t="s">
        <v>2994</v>
      </c>
      <c r="I3916" s="256" t="s">
        <v>3085</v>
      </c>
    </row>
    <row r="3917" spans="1:9">
      <c r="A3917" s="256" t="s">
        <v>17204</v>
      </c>
      <c r="B3917" s="256" t="s">
        <v>17205</v>
      </c>
      <c r="C3917" s="256" t="s">
        <v>17206</v>
      </c>
      <c r="D3917" s="256" t="s">
        <v>17202</v>
      </c>
      <c r="E3917" s="433">
        <v>7682</v>
      </c>
      <c r="F3917" s="256" t="s">
        <v>17207</v>
      </c>
      <c r="G3917" s="256" t="s">
        <v>2732</v>
      </c>
      <c r="H3917" s="256" t="s">
        <v>2733</v>
      </c>
      <c r="I3917" s="256" t="s">
        <v>17208</v>
      </c>
    </row>
    <row r="3918" spans="1:9">
      <c r="A3918" s="256" t="s">
        <v>17209</v>
      </c>
      <c r="B3918" s="256" t="s">
        <v>17210</v>
      </c>
      <c r="C3918" s="256" t="s">
        <v>17211</v>
      </c>
      <c r="D3918" s="256" t="s">
        <v>3430</v>
      </c>
      <c r="E3918" s="433">
        <v>7501</v>
      </c>
      <c r="F3918" s="256" t="s">
        <v>17212</v>
      </c>
      <c r="G3918" s="256" t="s">
        <v>2761</v>
      </c>
      <c r="H3918" s="256" t="s">
        <v>2812</v>
      </c>
      <c r="I3918" s="256" t="s">
        <v>4172</v>
      </c>
    </row>
    <row r="3919" spans="1:9">
      <c r="A3919" s="256" t="s">
        <v>17213</v>
      </c>
      <c r="B3919" s="256" t="s">
        <v>17214</v>
      </c>
      <c r="C3919" s="256" t="s">
        <v>17215</v>
      </c>
      <c r="D3919" s="256" t="s">
        <v>17216</v>
      </c>
      <c r="E3919" s="433">
        <v>4016</v>
      </c>
      <c r="F3919" s="256" t="s">
        <v>17217</v>
      </c>
      <c r="G3919" s="256" t="s">
        <v>2780</v>
      </c>
      <c r="H3919" s="256" t="s">
        <v>2847</v>
      </c>
      <c r="I3919" s="256" t="s">
        <v>2995</v>
      </c>
    </row>
    <row r="3920" spans="1:9">
      <c r="A3920" s="256" t="s">
        <v>17218</v>
      </c>
      <c r="B3920" s="256" t="s">
        <v>17214</v>
      </c>
      <c r="C3920" s="256" t="s">
        <v>17215</v>
      </c>
      <c r="D3920" s="256" t="s">
        <v>17216</v>
      </c>
      <c r="E3920" s="433">
        <v>4016</v>
      </c>
      <c r="F3920" s="256" t="s">
        <v>17217</v>
      </c>
      <c r="G3920" s="256" t="s">
        <v>2732</v>
      </c>
      <c r="H3920" s="256" t="s">
        <v>2733</v>
      </c>
      <c r="I3920" s="256" t="s">
        <v>2995</v>
      </c>
    </row>
    <row r="3921" spans="1:9">
      <c r="A3921" s="256" t="s">
        <v>17219</v>
      </c>
      <c r="B3921" s="256" t="s">
        <v>17220</v>
      </c>
      <c r="C3921" s="256" t="s">
        <v>17221</v>
      </c>
      <c r="D3921" s="256" t="s">
        <v>17222</v>
      </c>
      <c r="E3921" s="433">
        <v>91838</v>
      </c>
      <c r="F3921" s="256" t="s">
        <v>6670</v>
      </c>
      <c r="G3921" s="256" t="s">
        <v>2732</v>
      </c>
      <c r="H3921" s="256" t="s">
        <v>2733</v>
      </c>
      <c r="I3921" s="256" t="s">
        <v>4797</v>
      </c>
    </row>
    <row r="3922" spans="1:9">
      <c r="A3922" s="256" t="s">
        <v>17223</v>
      </c>
      <c r="B3922" s="256" t="s">
        <v>17224</v>
      </c>
      <c r="C3922" s="256" t="s">
        <v>17225</v>
      </c>
      <c r="D3922" s="256" t="s">
        <v>8644</v>
      </c>
      <c r="E3922" s="433">
        <v>2947</v>
      </c>
      <c r="F3922" s="256" t="s">
        <v>17226</v>
      </c>
      <c r="G3922" s="256" t="s">
        <v>2936</v>
      </c>
      <c r="H3922" s="256" t="s">
        <v>2937</v>
      </c>
      <c r="I3922" s="256" t="s">
        <v>6228</v>
      </c>
    </row>
    <row r="3923" spans="1:9">
      <c r="A3923" s="256" t="s">
        <v>17227</v>
      </c>
      <c r="B3923" s="256" t="s">
        <v>17228</v>
      </c>
      <c r="C3923" s="256" t="s">
        <v>17229</v>
      </c>
      <c r="D3923" s="256" t="s">
        <v>17230</v>
      </c>
      <c r="E3923" s="433">
        <v>8642</v>
      </c>
      <c r="F3923" s="256" t="s">
        <v>894</v>
      </c>
      <c r="G3923" s="256" t="s">
        <v>2732</v>
      </c>
      <c r="H3923" s="256" t="s">
        <v>2733</v>
      </c>
      <c r="I3923" s="256" t="s">
        <v>16606</v>
      </c>
    </row>
    <row r="3924" spans="1:9">
      <c r="A3924" s="256" t="s">
        <v>17231</v>
      </c>
      <c r="B3924" s="256" t="s">
        <v>17232</v>
      </c>
      <c r="C3924" s="256" t="s">
        <v>17233</v>
      </c>
      <c r="D3924" s="256" t="s">
        <v>101</v>
      </c>
      <c r="E3924" s="433">
        <v>97411</v>
      </c>
      <c r="F3924" s="256" t="s">
        <v>17234</v>
      </c>
      <c r="G3924" s="256" t="s">
        <v>2761</v>
      </c>
      <c r="H3924" s="256" t="s">
        <v>2762</v>
      </c>
      <c r="I3924" s="256" t="s">
        <v>11002</v>
      </c>
    </row>
    <row r="3925" spans="1:9">
      <c r="A3925" s="256" t="s">
        <v>17235</v>
      </c>
      <c r="B3925" s="256" t="s">
        <v>17236</v>
      </c>
      <c r="C3925" s="256" t="s">
        <v>17237</v>
      </c>
      <c r="D3925" s="256" t="s">
        <v>99</v>
      </c>
      <c r="E3925" s="433">
        <v>94901</v>
      </c>
      <c r="F3925" s="256" t="s">
        <v>17238</v>
      </c>
      <c r="G3925" s="256" t="s">
        <v>2761</v>
      </c>
      <c r="H3925" s="256" t="s">
        <v>2762</v>
      </c>
      <c r="I3925" s="256" t="s">
        <v>17239</v>
      </c>
    </row>
    <row r="3926" spans="1:9">
      <c r="A3926" s="256" t="s">
        <v>17240</v>
      </c>
      <c r="B3926" s="256" t="s">
        <v>17241</v>
      </c>
      <c r="C3926" s="256" t="s">
        <v>17242</v>
      </c>
      <c r="D3926" s="256" t="s">
        <v>17243</v>
      </c>
      <c r="E3926" s="433">
        <v>97698</v>
      </c>
      <c r="F3926" s="256" t="s">
        <v>17244</v>
      </c>
      <c r="G3926" s="256" t="s">
        <v>2936</v>
      </c>
      <c r="H3926" s="256" t="s">
        <v>2937</v>
      </c>
      <c r="I3926" s="256" t="s">
        <v>12937</v>
      </c>
    </row>
    <row r="3927" spans="1:9">
      <c r="A3927" s="256" t="s">
        <v>17245</v>
      </c>
      <c r="B3927" s="256" t="s">
        <v>17246</v>
      </c>
      <c r="C3927" s="256" t="s">
        <v>17247</v>
      </c>
      <c r="D3927" s="256" t="s">
        <v>1178</v>
      </c>
      <c r="E3927" s="433">
        <v>2201</v>
      </c>
      <c r="F3927" s="256" t="s">
        <v>17248</v>
      </c>
      <c r="G3927" s="256" t="s">
        <v>2824</v>
      </c>
      <c r="H3927" s="256" t="s">
        <v>2812</v>
      </c>
      <c r="I3927" s="256" t="s">
        <v>9995</v>
      </c>
    </row>
    <row r="3928" spans="1:9">
      <c r="A3928" s="256" t="s">
        <v>17249</v>
      </c>
      <c r="B3928" s="256" t="s">
        <v>17250</v>
      </c>
      <c r="C3928" s="256" t="s">
        <v>17251</v>
      </c>
      <c r="D3928" s="256" t="s">
        <v>9214</v>
      </c>
      <c r="E3928" s="433">
        <v>1302</v>
      </c>
      <c r="F3928" s="256" t="s">
        <v>17252</v>
      </c>
      <c r="G3928" s="256" t="s">
        <v>2936</v>
      </c>
      <c r="H3928" s="256" t="s">
        <v>2937</v>
      </c>
      <c r="I3928" s="256" t="s">
        <v>15276</v>
      </c>
    </row>
    <row r="3929" spans="1:9">
      <c r="A3929" s="256" t="s">
        <v>17253</v>
      </c>
      <c r="B3929" s="256" t="s">
        <v>17254</v>
      </c>
      <c r="C3929" s="256" t="s">
        <v>17255</v>
      </c>
      <c r="D3929" s="256" t="s">
        <v>99</v>
      </c>
      <c r="E3929" s="433">
        <v>94901</v>
      </c>
      <c r="F3929" s="256" t="s">
        <v>17256</v>
      </c>
      <c r="G3929" s="256" t="s">
        <v>2724</v>
      </c>
      <c r="H3929" s="256" t="s">
        <v>2762</v>
      </c>
      <c r="I3929" s="256" t="s">
        <v>4235</v>
      </c>
    </row>
    <row r="3930" spans="1:9">
      <c r="A3930" s="256" t="s">
        <v>17257</v>
      </c>
      <c r="B3930" s="256" t="s">
        <v>17258</v>
      </c>
      <c r="C3930" s="256" t="s">
        <v>17259</v>
      </c>
      <c r="D3930" s="256" t="s">
        <v>97</v>
      </c>
      <c r="E3930" s="433">
        <v>4016</v>
      </c>
      <c r="F3930" s="256" t="s">
        <v>17260</v>
      </c>
      <c r="G3930" s="256" t="s">
        <v>2732</v>
      </c>
      <c r="H3930" s="256" t="s">
        <v>2733</v>
      </c>
      <c r="I3930" s="256" t="s">
        <v>17261</v>
      </c>
    </row>
    <row r="3931" spans="1:9">
      <c r="A3931" s="256" t="s">
        <v>17262</v>
      </c>
      <c r="B3931" s="256" t="s">
        <v>17263</v>
      </c>
      <c r="C3931" s="256" t="s">
        <v>17264</v>
      </c>
      <c r="D3931" s="256" t="s">
        <v>3101</v>
      </c>
      <c r="E3931" s="433">
        <v>96211</v>
      </c>
      <c r="F3931" s="256" t="s">
        <v>17265</v>
      </c>
      <c r="G3931" s="256" t="s">
        <v>2732</v>
      </c>
      <c r="H3931" s="256" t="s">
        <v>2733</v>
      </c>
      <c r="I3931" s="256" t="s">
        <v>5890</v>
      </c>
    </row>
    <row r="3932" spans="1:9">
      <c r="A3932" s="256" t="s">
        <v>17266</v>
      </c>
      <c r="B3932" s="256" t="s">
        <v>17267</v>
      </c>
      <c r="C3932" s="256" t="s">
        <v>17268</v>
      </c>
      <c r="D3932" s="256" t="s">
        <v>3101</v>
      </c>
      <c r="E3932" s="433">
        <v>96212</v>
      </c>
      <c r="F3932" s="256" t="s">
        <v>17265</v>
      </c>
      <c r="G3932" s="256" t="s">
        <v>2732</v>
      </c>
      <c r="H3932" s="256" t="s">
        <v>2733</v>
      </c>
      <c r="I3932" s="256" t="s">
        <v>17269</v>
      </c>
    </row>
    <row r="3933" spans="1:9">
      <c r="A3933" s="256" t="s">
        <v>17270</v>
      </c>
      <c r="B3933" s="256" t="s">
        <v>17271</v>
      </c>
      <c r="C3933" s="256" t="s">
        <v>17272</v>
      </c>
      <c r="D3933" s="256" t="s">
        <v>96</v>
      </c>
      <c r="E3933" s="433">
        <v>91701</v>
      </c>
      <c r="F3933" s="256" t="s">
        <v>7238</v>
      </c>
      <c r="G3933" s="256" t="s">
        <v>2780</v>
      </c>
      <c r="H3933" s="256" t="s">
        <v>2847</v>
      </c>
      <c r="I3933" s="256" t="s">
        <v>13731</v>
      </c>
    </row>
    <row r="3934" spans="1:9">
      <c r="A3934" s="256" t="s">
        <v>17273</v>
      </c>
      <c r="B3934" s="256" t="s">
        <v>17271</v>
      </c>
      <c r="C3934" s="256" t="s">
        <v>17272</v>
      </c>
      <c r="D3934" s="256" t="s">
        <v>96</v>
      </c>
      <c r="E3934" s="433">
        <v>91701</v>
      </c>
      <c r="F3934" s="256" t="s">
        <v>7238</v>
      </c>
      <c r="G3934" s="256" t="s">
        <v>2732</v>
      </c>
      <c r="H3934" s="256" t="s">
        <v>2733</v>
      </c>
      <c r="I3934" s="256" t="s">
        <v>12428</v>
      </c>
    </row>
    <row r="3935" spans="1:9">
      <c r="A3935" s="256" t="s">
        <v>17274</v>
      </c>
      <c r="B3935" s="256" t="s">
        <v>17275</v>
      </c>
      <c r="C3935" s="256" t="s">
        <v>17276</v>
      </c>
      <c r="D3935" s="256" t="s">
        <v>99</v>
      </c>
      <c r="E3935" s="433">
        <v>94901</v>
      </c>
      <c r="F3935" s="256" t="s">
        <v>17277</v>
      </c>
      <c r="G3935" s="256" t="s">
        <v>2761</v>
      </c>
      <c r="H3935" s="256" t="s">
        <v>2762</v>
      </c>
      <c r="I3935" s="256" t="s">
        <v>17278</v>
      </c>
    </row>
    <row r="3936" spans="1:9">
      <c r="A3936" s="256" t="s">
        <v>17279</v>
      </c>
      <c r="B3936" s="256" t="s">
        <v>17280</v>
      </c>
      <c r="C3936" s="256" t="s">
        <v>17281</v>
      </c>
      <c r="D3936" s="256" t="s">
        <v>4618</v>
      </c>
      <c r="E3936" s="433">
        <v>81101</v>
      </c>
      <c r="F3936" s="256" t="s">
        <v>5214</v>
      </c>
      <c r="G3936" s="256" t="s">
        <v>2732</v>
      </c>
      <c r="H3936" s="256" t="s">
        <v>2733</v>
      </c>
      <c r="I3936" s="256" t="s">
        <v>17282</v>
      </c>
    </row>
    <row r="3937" spans="1:9">
      <c r="A3937" s="256" t="s">
        <v>17283</v>
      </c>
      <c r="B3937" s="256" t="s">
        <v>17284</v>
      </c>
      <c r="C3937" s="256" t="s">
        <v>17285</v>
      </c>
      <c r="D3937" s="256" t="s">
        <v>3178</v>
      </c>
      <c r="E3937" s="433">
        <v>90613</v>
      </c>
      <c r="F3937" s="256" t="s">
        <v>17286</v>
      </c>
      <c r="G3937" s="256" t="s">
        <v>2732</v>
      </c>
      <c r="H3937" s="256" t="s">
        <v>2733</v>
      </c>
      <c r="I3937" s="256" t="s">
        <v>9508</v>
      </c>
    </row>
    <row r="3938" spans="1:9">
      <c r="A3938" s="256" t="s">
        <v>17287</v>
      </c>
      <c r="B3938" s="256" t="s">
        <v>17288</v>
      </c>
      <c r="C3938" s="256" t="s">
        <v>17289</v>
      </c>
      <c r="D3938" s="256" t="s">
        <v>91</v>
      </c>
      <c r="E3938" s="433">
        <v>82101</v>
      </c>
      <c r="F3938" s="256" t="s">
        <v>17290</v>
      </c>
      <c r="G3938" s="256" t="s">
        <v>2824</v>
      </c>
      <c r="H3938" s="256" t="s">
        <v>2762</v>
      </c>
      <c r="I3938" s="256" t="s">
        <v>17291</v>
      </c>
    </row>
    <row r="3939" spans="1:9">
      <c r="A3939" s="256" t="s">
        <v>17292</v>
      </c>
      <c r="B3939" s="256" t="s">
        <v>17293</v>
      </c>
      <c r="C3939" s="256" t="s">
        <v>17294</v>
      </c>
      <c r="D3939" s="256" t="s">
        <v>2802</v>
      </c>
      <c r="E3939" s="433">
        <v>4921</v>
      </c>
      <c r="F3939" s="256" t="s">
        <v>17295</v>
      </c>
      <c r="G3939" s="256" t="s">
        <v>2732</v>
      </c>
      <c r="H3939" s="256" t="s">
        <v>2733</v>
      </c>
      <c r="I3939" s="256" t="s">
        <v>13712</v>
      </c>
    </row>
    <row r="3940" spans="1:9">
      <c r="A3940" s="256" t="s">
        <v>17296</v>
      </c>
      <c r="B3940" s="256" t="s">
        <v>17297</v>
      </c>
      <c r="C3940" s="256" t="s">
        <v>17298</v>
      </c>
      <c r="D3940" s="256" t="s">
        <v>91</v>
      </c>
      <c r="E3940" s="433">
        <v>81102</v>
      </c>
      <c r="F3940" s="256" t="s">
        <v>11228</v>
      </c>
      <c r="G3940" s="256" t="s">
        <v>2824</v>
      </c>
      <c r="H3940" s="256" t="s">
        <v>2994</v>
      </c>
      <c r="I3940" s="256" t="s">
        <v>7644</v>
      </c>
    </row>
    <row r="3941" spans="1:9">
      <c r="A3941" s="256" t="s">
        <v>17299</v>
      </c>
      <c r="B3941" s="256" t="s">
        <v>17297</v>
      </c>
      <c r="C3941" s="256" t="s">
        <v>17298</v>
      </c>
      <c r="D3941" s="256" t="s">
        <v>91</v>
      </c>
      <c r="E3941" s="433">
        <v>81102</v>
      </c>
      <c r="F3941" s="256" t="s">
        <v>11228</v>
      </c>
      <c r="G3941" s="256" t="s">
        <v>2824</v>
      </c>
      <c r="H3941" s="256" t="s">
        <v>2725</v>
      </c>
      <c r="I3941" s="256" t="s">
        <v>7644</v>
      </c>
    </row>
    <row r="3942" spans="1:9">
      <c r="A3942" s="256" t="s">
        <v>17300</v>
      </c>
      <c r="B3942" s="256" t="s">
        <v>17297</v>
      </c>
      <c r="C3942" s="256" t="s">
        <v>17298</v>
      </c>
      <c r="D3942" s="256" t="s">
        <v>91</v>
      </c>
      <c r="E3942" s="433">
        <v>81102</v>
      </c>
      <c r="F3942" s="256" t="s">
        <v>11228</v>
      </c>
      <c r="G3942" s="256" t="s">
        <v>2824</v>
      </c>
      <c r="H3942" s="256" t="s">
        <v>2762</v>
      </c>
      <c r="I3942" s="256" t="s">
        <v>8948</v>
      </c>
    </row>
    <row r="3943" spans="1:9">
      <c r="A3943" s="256" t="s">
        <v>17301</v>
      </c>
      <c r="C3943" s="256" t="s">
        <v>17302</v>
      </c>
      <c r="D3943" s="256" t="s">
        <v>17303</v>
      </c>
      <c r="E3943" s="433">
        <v>5501</v>
      </c>
      <c r="F3943" s="256" t="s">
        <v>17304</v>
      </c>
      <c r="G3943" s="256" t="s">
        <v>2732</v>
      </c>
      <c r="H3943" s="256" t="s">
        <v>2733</v>
      </c>
      <c r="I3943" s="256" t="s">
        <v>12377</v>
      </c>
    </row>
    <row r="3944" spans="1:9">
      <c r="A3944" s="256" t="s">
        <v>17305</v>
      </c>
      <c r="B3944" s="256" t="s">
        <v>17306</v>
      </c>
      <c r="C3944" s="256" t="s">
        <v>296</v>
      </c>
      <c r="D3944" s="256" t="s">
        <v>91</v>
      </c>
      <c r="E3944" s="433">
        <v>83101</v>
      </c>
      <c r="F3944" s="256" t="s">
        <v>17307</v>
      </c>
      <c r="G3944" s="256" t="s">
        <v>2732</v>
      </c>
      <c r="H3944" s="256" t="s">
        <v>2733</v>
      </c>
      <c r="I3944" s="256" t="s">
        <v>4614</v>
      </c>
    </row>
    <row r="3945" spans="1:9">
      <c r="A3945" s="256" t="s">
        <v>17308</v>
      </c>
      <c r="B3945" s="256" t="s">
        <v>17309</v>
      </c>
      <c r="C3945" s="256" t="s">
        <v>17310</v>
      </c>
      <c r="D3945" s="256" t="s">
        <v>16120</v>
      </c>
      <c r="E3945" s="433">
        <v>7222</v>
      </c>
      <c r="F3945" s="256" t="s">
        <v>17311</v>
      </c>
      <c r="G3945" s="256" t="s">
        <v>2936</v>
      </c>
      <c r="H3945" s="256" t="s">
        <v>4186</v>
      </c>
      <c r="I3945" s="256" t="s">
        <v>17312</v>
      </c>
    </row>
    <row r="3946" spans="1:9">
      <c r="A3946" s="256" t="s">
        <v>17313</v>
      </c>
      <c r="B3946" s="256" t="s">
        <v>17309</v>
      </c>
      <c r="C3946" s="256" t="s">
        <v>17310</v>
      </c>
      <c r="D3946" s="256" t="s">
        <v>16120</v>
      </c>
      <c r="E3946" s="433">
        <v>7222</v>
      </c>
      <c r="F3946" s="256" t="s">
        <v>17311</v>
      </c>
      <c r="G3946" s="256" t="s">
        <v>2936</v>
      </c>
      <c r="H3946" s="256" t="s">
        <v>2937</v>
      </c>
      <c r="I3946" s="256" t="s">
        <v>12292</v>
      </c>
    </row>
    <row r="3947" spans="1:9">
      <c r="A3947" s="256" t="s">
        <v>17314</v>
      </c>
      <c r="B3947" s="256" t="s">
        <v>17309</v>
      </c>
      <c r="C3947" s="256" t="s">
        <v>17310</v>
      </c>
      <c r="D3947" s="256" t="s">
        <v>16120</v>
      </c>
      <c r="E3947" s="433">
        <v>7222</v>
      </c>
      <c r="F3947" s="256" t="s">
        <v>17311</v>
      </c>
      <c r="G3947" s="256" t="s">
        <v>2732</v>
      </c>
      <c r="H3947" s="256" t="s">
        <v>3196</v>
      </c>
      <c r="I3947" s="256" t="s">
        <v>17315</v>
      </c>
    </row>
    <row r="3948" spans="1:9">
      <c r="A3948" s="256" t="s">
        <v>17316</v>
      </c>
      <c r="B3948" s="256" t="s">
        <v>17309</v>
      </c>
      <c r="C3948" s="256" t="s">
        <v>17310</v>
      </c>
      <c r="D3948" s="256" t="s">
        <v>16120</v>
      </c>
      <c r="E3948" s="433">
        <v>7222</v>
      </c>
      <c r="F3948" s="256" t="s">
        <v>17311</v>
      </c>
      <c r="G3948" s="256" t="s">
        <v>2780</v>
      </c>
      <c r="H3948" s="256" t="s">
        <v>2847</v>
      </c>
      <c r="I3948" s="256" t="s">
        <v>17317</v>
      </c>
    </row>
    <row r="3949" spans="1:9">
      <c r="A3949" s="256" t="s">
        <v>17318</v>
      </c>
      <c r="B3949" s="256" t="s">
        <v>17309</v>
      </c>
      <c r="C3949" s="256" t="s">
        <v>17310</v>
      </c>
      <c r="D3949" s="256" t="s">
        <v>16120</v>
      </c>
      <c r="E3949" s="433">
        <v>7222</v>
      </c>
      <c r="F3949" s="256" t="s">
        <v>17311</v>
      </c>
      <c r="G3949" s="256" t="s">
        <v>2732</v>
      </c>
      <c r="H3949" s="256" t="s">
        <v>2733</v>
      </c>
      <c r="I3949" s="256" t="s">
        <v>17317</v>
      </c>
    </row>
    <row r="3950" spans="1:9">
      <c r="A3950" s="256" t="s">
        <v>17319</v>
      </c>
      <c r="B3950" s="256" t="s">
        <v>17320</v>
      </c>
      <c r="C3950" s="256" t="s">
        <v>17321</v>
      </c>
      <c r="D3950" s="256" t="s">
        <v>2966</v>
      </c>
      <c r="E3950" s="433">
        <v>1401</v>
      </c>
      <c r="F3950" s="256" t="s">
        <v>17322</v>
      </c>
      <c r="G3950" s="256" t="s">
        <v>2761</v>
      </c>
      <c r="H3950" s="256" t="s">
        <v>2725</v>
      </c>
      <c r="I3950" s="256" t="s">
        <v>3001</v>
      </c>
    </row>
    <row r="3951" spans="1:9">
      <c r="A3951" s="256" t="s">
        <v>17323</v>
      </c>
      <c r="B3951" s="256" t="s">
        <v>17324</v>
      </c>
      <c r="C3951" s="256" t="s">
        <v>17325</v>
      </c>
      <c r="D3951" s="256" t="s">
        <v>4640</v>
      </c>
      <c r="E3951" s="433">
        <v>81101</v>
      </c>
      <c r="F3951" s="256" t="s">
        <v>2906</v>
      </c>
      <c r="G3951" s="256" t="s">
        <v>2780</v>
      </c>
      <c r="H3951" s="256" t="s">
        <v>2847</v>
      </c>
      <c r="I3951" s="256" t="s">
        <v>12095</v>
      </c>
    </row>
    <row r="3952" spans="1:9">
      <c r="A3952" s="256" t="s">
        <v>17326</v>
      </c>
      <c r="C3952" s="256" t="s">
        <v>17327</v>
      </c>
      <c r="D3952" s="256" t="s">
        <v>11958</v>
      </c>
      <c r="E3952" s="433">
        <v>1207</v>
      </c>
      <c r="F3952" s="256" t="s">
        <v>17328</v>
      </c>
      <c r="G3952" s="256" t="s">
        <v>2780</v>
      </c>
      <c r="H3952" s="256" t="s">
        <v>2847</v>
      </c>
      <c r="I3952" s="256" t="s">
        <v>9468</v>
      </c>
    </row>
    <row r="3953" spans="1:9">
      <c r="A3953" s="256" t="s">
        <v>17329</v>
      </c>
      <c r="B3953" s="256" t="s">
        <v>17330</v>
      </c>
      <c r="C3953" s="256" t="s">
        <v>17331</v>
      </c>
      <c r="D3953" s="256" t="s">
        <v>4162</v>
      </c>
      <c r="E3953" s="433">
        <v>5001</v>
      </c>
      <c r="F3953" s="256" t="s">
        <v>10036</v>
      </c>
      <c r="G3953" s="256" t="s">
        <v>2936</v>
      </c>
      <c r="H3953" s="256" t="s">
        <v>2937</v>
      </c>
      <c r="I3953" s="256" t="s">
        <v>17332</v>
      </c>
    </row>
    <row r="3954" spans="1:9">
      <c r="A3954" s="256" t="s">
        <v>17333</v>
      </c>
      <c r="B3954" s="256" t="s">
        <v>17334</v>
      </c>
      <c r="C3954" s="256" t="s">
        <v>17335</v>
      </c>
      <c r="D3954" s="256" t="s">
        <v>91</v>
      </c>
      <c r="E3954" s="433">
        <v>81108</v>
      </c>
      <c r="F3954" s="256" t="s">
        <v>7952</v>
      </c>
      <c r="G3954" s="256" t="s">
        <v>2732</v>
      </c>
      <c r="H3954" s="256" t="s">
        <v>2733</v>
      </c>
      <c r="I3954" s="256" t="s">
        <v>7953</v>
      </c>
    </row>
    <row r="3955" spans="1:9">
      <c r="A3955" s="256" t="s">
        <v>17336</v>
      </c>
      <c r="B3955" s="256" t="s">
        <v>17337</v>
      </c>
      <c r="C3955" s="256" t="s">
        <v>17338</v>
      </c>
      <c r="D3955" s="256" t="s">
        <v>2982</v>
      </c>
      <c r="E3955" s="433">
        <v>81109</v>
      </c>
      <c r="F3955" s="256" t="s">
        <v>3948</v>
      </c>
      <c r="G3955" s="256" t="s">
        <v>3938</v>
      </c>
      <c r="H3955" s="256" t="s">
        <v>2812</v>
      </c>
      <c r="I3955" s="256" t="s">
        <v>17339</v>
      </c>
    </row>
    <row r="3956" spans="1:9">
      <c r="A3956" s="256" t="s">
        <v>17336</v>
      </c>
      <c r="B3956" s="256" t="s">
        <v>17337</v>
      </c>
      <c r="C3956" s="256" t="s">
        <v>17338</v>
      </c>
      <c r="D3956" s="256" t="s">
        <v>2982</v>
      </c>
      <c r="E3956" s="433">
        <v>81109</v>
      </c>
      <c r="F3956" s="256" t="s">
        <v>3948</v>
      </c>
      <c r="G3956" s="256" t="s">
        <v>2761</v>
      </c>
      <c r="H3956" s="256" t="s">
        <v>2812</v>
      </c>
      <c r="I3956" s="256" t="s">
        <v>17339</v>
      </c>
    </row>
    <row r="3957" spans="1:9">
      <c r="A3957" s="256" t="s">
        <v>17336</v>
      </c>
      <c r="B3957" s="256" t="s">
        <v>17337</v>
      </c>
      <c r="C3957" s="256" t="s">
        <v>17338</v>
      </c>
      <c r="D3957" s="256" t="s">
        <v>2982</v>
      </c>
      <c r="E3957" s="433">
        <v>81109</v>
      </c>
      <c r="F3957" s="256" t="s">
        <v>3948</v>
      </c>
      <c r="G3957" s="256" t="s">
        <v>2794</v>
      </c>
      <c r="H3957" s="256" t="s">
        <v>2812</v>
      </c>
      <c r="I3957" s="256" t="s">
        <v>17339</v>
      </c>
    </row>
    <row r="3958" spans="1:9">
      <c r="A3958" s="256" t="s">
        <v>17336</v>
      </c>
      <c r="B3958" s="256" t="s">
        <v>17337</v>
      </c>
      <c r="C3958" s="256" t="s">
        <v>17338</v>
      </c>
      <c r="D3958" s="256" t="s">
        <v>2982</v>
      </c>
      <c r="E3958" s="433">
        <v>81109</v>
      </c>
      <c r="F3958" s="256" t="s">
        <v>3948</v>
      </c>
      <c r="G3958" s="256" t="s">
        <v>2724</v>
      </c>
      <c r="H3958" s="256" t="s">
        <v>2812</v>
      </c>
      <c r="I3958" s="256" t="s">
        <v>17339</v>
      </c>
    </row>
    <row r="3959" spans="1:9">
      <c r="A3959" s="256" t="s">
        <v>17340</v>
      </c>
      <c r="B3959" s="256" t="s">
        <v>17341</v>
      </c>
      <c r="C3959" s="256" t="s">
        <v>17342</v>
      </c>
      <c r="D3959" s="256" t="s">
        <v>5047</v>
      </c>
      <c r="E3959" s="433">
        <v>82106</v>
      </c>
      <c r="F3959" s="256" t="s">
        <v>17343</v>
      </c>
      <c r="G3959" s="256" t="s">
        <v>2761</v>
      </c>
      <c r="H3959" s="256" t="s">
        <v>2762</v>
      </c>
      <c r="I3959" s="256" t="s">
        <v>17344</v>
      </c>
    </row>
    <row r="3960" spans="1:9">
      <c r="A3960" s="256" t="s">
        <v>17345</v>
      </c>
      <c r="B3960" s="256" t="s">
        <v>17346</v>
      </c>
      <c r="C3960" s="256" t="s">
        <v>17347</v>
      </c>
      <c r="D3960" s="256" t="s">
        <v>3065</v>
      </c>
      <c r="E3960" s="433">
        <v>6601</v>
      </c>
      <c r="F3960" s="256" t="s">
        <v>17348</v>
      </c>
      <c r="G3960" s="256" t="s">
        <v>2732</v>
      </c>
      <c r="H3960" s="256" t="s">
        <v>2733</v>
      </c>
      <c r="I3960" s="256" t="s">
        <v>4838</v>
      </c>
    </row>
    <row r="3961" spans="1:9">
      <c r="A3961" s="256" t="s">
        <v>17349</v>
      </c>
      <c r="B3961" s="256" t="s">
        <v>17350</v>
      </c>
      <c r="C3961" s="256" t="s">
        <v>17351</v>
      </c>
      <c r="D3961" s="256" t="s">
        <v>579</v>
      </c>
      <c r="E3961" s="433">
        <v>91132</v>
      </c>
      <c r="F3961" s="256" t="s">
        <v>17352</v>
      </c>
      <c r="G3961" s="256" t="s">
        <v>2732</v>
      </c>
      <c r="H3961" s="256" t="s">
        <v>2733</v>
      </c>
      <c r="I3961" s="256" t="s">
        <v>8618</v>
      </c>
    </row>
    <row r="3962" spans="1:9">
      <c r="A3962" s="256" t="s">
        <v>17353</v>
      </c>
      <c r="B3962" s="256" t="s">
        <v>17350</v>
      </c>
      <c r="C3962" s="256" t="s">
        <v>17351</v>
      </c>
      <c r="D3962" s="256" t="s">
        <v>579</v>
      </c>
      <c r="E3962" s="433">
        <v>91132</v>
      </c>
      <c r="F3962" s="256" t="s">
        <v>17352</v>
      </c>
      <c r="G3962" s="256" t="s">
        <v>2780</v>
      </c>
      <c r="H3962" s="256" t="s">
        <v>2847</v>
      </c>
      <c r="I3962" s="256" t="s">
        <v>8618</v>
      </c>
    </row>
    <row r="3963" spans="1:9">
      <c r="A3963" s="256" t="s">
        <v>17354</v>
      </c>
      <c r="B3963" s="256" t="s">
        <v>17355</v>
      </c>
      <c r="C3963" s="256" t="s">
        <v>17356</v>
      </c>
      <c r="D3963" s="256" t="s">
        <v>579</v>
      </c>
      <c r="E3963" s="433">
        <v>91101</v>
      </c>
      <c r="F3963" s="256" t="s">
        <v>17357</v>
      </c>
      <c r="G3963" s="256" t="s">
        <v>2732</v>
      </c>
      <c r="H3963" s="256" t="s">
        <v>2733</v>
      </c>
      <c r="I3963" s="256" t="s">
        <v>7626</v>
      </c>
    </row>
    <row r="3964" spans="1:9">
      <c r="A3964" s="256" t="s">
        <v>17358</v>
      </c>
      <c r="B3964" s="256" t="s">
        <v>17359</v>
      </c>
      <c r="C3964" s="256" t="s">
        <v>17360</v>
      </c>
      <c r="D3964" s="256" t="s">
        <v>7685</v>
      </c>
      <c r="E3964" s="433">
        <v>2901</v>
      </c>
      <c r="F3964" s="256" t="s">
        <v>17361</v>
      </c>
      <c r="G3964" s="256" t="s">
        <v>2761</v>
      </c>
      <c r="H3964" s="256" t="s">
        <v>2762</v>
      </c>
      <c r="I3964" s="256" t="s">
        <v>16202</v>
      </c>
    </row>
    <row r="3965" spans="1:9">
      <c r="A3965" s="256" t="s">
        <v>17358</v>
      </c>
      <c r="B3965" s="256" t="s">
        <v>17359</v>
      </c>
      <c r="C3965" s="256" t="s">
        <v>17360</v>
      </c>
      <c r="D3965" s="256" t="s">
        <v>7685</v>
      </c>
      <c r="E3965" s="433">
        <v>2901</v>
      </c>
      <c r="F3965" s="256" t="s">
        <v>17361</v>
      </c>
      <c r="G3965" s="256" t="s">
        <v>2724</v>
      </c>
      <c r="H3965" s="256" t="s">
        <v>2762</v>
      </c>
      <c r="I3965" s="256" t="s">
        <v>16202</v>
      </c>
    </row>
    <row r="3966" spans="1:9">
      <c r="A3966" s="256" t="s">
        <v>17358</v>
      </c>
      <c r="B3966" s="256" t="s">
        <v>17359</v>
      </c>
      <c r="C3966" s="256" t="s">
        <v>17360</v>
      </c>
      <c r="D3966" s="256" t="s">
        <v>7685</v>
      </c>
      <c r="E3966" s="433">
        <v>2901</v>
      </c>
      <c r="F3966" s="256" t="s">
        <v>17361</v>
      </c>
      <c r="G3966" s="256" t="s">
        <v>2794</v>
      </c>
      <c r="H3966" s="256" t="s">
        <v>2762</v>
      </c>
      <c r="I3966" s="256" t="s">
        <v>17362</v>
      </c>
    </row>
    <row r="3967" spans="1:9">
      <c r="A3967" s="256" t="s">
        <v>17363</v>
      </c>
      <c r="B3967" s="256" t="s">
        <v>17364</v>
      </c>
      <c r="C3967" s="256" t="s">
        <v>17365</v>
      </c>
      <c r="D3967" s="256" t="s">
        <v>91</v>
      </c>
      <c r="E3967" s="433">
        <v>81109</v>
      </c>
      <c r="F3967" s="256" t="s">
        <v>3271</v>
      </c>
      <c r="G3967" s="256" t="s">
        <v>2732</v>
      </c>
      <c r="H3967" s="256" t="s">
        <v>2733</v>
      </c>
      <c r="I3967" s="256" t="s">
        <v>14435</v>
      </c>
    </row>
    <row r="3968" spans="1:9">
      <c r="A3968" s="256" t="s">
        <v>17366</v>
      </c>
      <c r="B3968" s="256" t="s">
        <v>17367</v>
      </c>
      <c r="C3968" s="256" t="s">
        <v>17368</v>
      </c>
      <c r="D3968" s="256" t="s">
        <v>100</v>
      </c>
      <c r="E3968" s="433">
        <v>3601</v>
      </c>
      <c r="F3968" s="256" t="s">
        <v>17369</v>
      </c>
      <c r="G3968" s="256" t="s">
        <v>2732</v>
      </c>
      <c r="H3968" s="256" t="s">
        <v>2733</v>
      </c>
      <c r="I3968" s="256" t="s">
        <v>8918</v>
      </c>
    </row>
    <row r="3969" spans="1:9">
      <c r="A3969" s="256" t="s">
        <v>17370</v>
      </c>
      <c r="B3969" s="256" t="s">
        <v>17371</v>
      </c>
      <c r="C3969" s="256" t="s">
        <v>17372</v>
      </c>
      <c r="D3969" s="256" t="s">
        <v>1298</v>
      </c>
      <c r="E3969" s="433">
        <v>90301</v>
      </c>
      <c r="F3969" s="256" t="s">
        <v>17373</v>
      </c>
      <c r="G3969" s="256" t="s">
        <v>2794</v>
      </c>
      <c r="H3969" s="256" t="s">
        <v>2725</v>
      </c>
      <c r="I3969" s="256" t="s">
        <v>3820</v>
      </c>
    </row>
    <row r="3970" spans="1:9">
      <c r="A3970" s="256" t="s">
        <v>17374</v>
      </c>
      <c r="B3970" s="256" t="s">
        <v>17375</v>
      </c>
      <c r="C3970" s="256" t="s">
        <v>17376</v>
      </c>
      <c r="D3970" s="256" t="s">
        <v>100</v>
      </c>
      <c r="E3970" s="433">
        <v>3601</v>
      </c>
      <c r="F3970" s="256" t="s">
        <v>2915</v>
      </c>
      <c r="G3970" s="256" t="s">
        <v>2780</v>
      </c>
      <c r="H3970" s="256" t="s">
        <v>2781</v>
      </c>
      <c r="I3970" s="256" t="s">
        <v>16122</v>
      </c>
    </row>
    <row r="3971" spans="1:9">
      <c r="A3971" s="256" t="s">
        <v>17377</v>
      </c>
      <c r="B3971" s="256" t="s">
        <v>17375</v>
      </c>
      <c r="C3971" s="256" t="s">
        <v>17376</v>
      </c>
      <c r="D3971" s="256" t="s">
        <v>100</v>
      </c>
      <c r="E3971" s="433">
        <v>3601</v>
      </c>
      <c r="F3971" s="256" t="s">
        <v>2915</v>
      </c>
      <c r="G3971" s="256" t="s">
        <v>2732</v>
      </c>
      <c r="H3971" s="256" t="s">
        <v>2733</v>
      </c>
      <c r="I3971" s="256" t="s">
        <v>6041</v>
      </c>
    </row>
    <row r="3972" spans="1:9">
      <c r="A3972" s="256" t="s">
        <v>17378</v>
      </c>
      <c r="B3972" s="256" t="s">
        <v>17379</v>
      </c>
      <c r="C3972" s="256" t="s">
        <v>17380</v>
      </c>
      <c r="D3972" s="256" t="s">
        <v>95</v>
      </c>
      <c r="E3972" s="433">
        <v>92179</v>
      </c>
      <c r="F3972" s="256" t="s">
        <v>15391</v>
      </c>
      <c r="G3972" s="256" t="s">
        <v>2780</v>
      </c>
      <c r="H3972" s="256" t="s">
        <v>2847</v>
      </c>
      <c r="I3972" s="256" t="s">
        <v>16127</v>
      </c>
    </row>
    <row r="3973" spans="1:9">
      <c r="A3973" s="256" t="s">
        <v>17381</v>
      </c>
      <c r="B3973" s="256" t="s">
        <v>17379</v>
      </c>
      <c r="C3973" s="256" t="s">
        <v>17380</v>
      </c>
      <c r="D3973" s="256" t="s">
        <v>95</v>
      </c>
      <c r="E3973" s="433">
        <v>92179</v>
      </c>
      <c r="F3973" s="256" t="s">
        <v>15391</v>
      </c>
      <c r="G3973" s="256" t="s">
        <v>2780</v>
      </c>
      <c r="H3973" s="256" t="s">
        <v>2781</v>
      </c>
      <c r="I3973" s="256" t="s">
        <v>13145</v>
      </c>
    </row>
    <row r="3974" spans="1:9">
      <c r="A3974" s="256" t="s">
        <v>17382</v>
      </c>
      <c r="B3974" s="256" t="s">
        <v>17383</v>
      </c>
      <c r="C3974" s="256" t="s">
        <v>17384</v>
      </c>
      <c r="D3974" s="256" t="s">
        <v>7733</v>
      </c>
      <c r="E3974" s="433">
        <v>81101</v>
      </c>
      <c r="F3974" s="256" t="s">
        <v>13744</v>
      </c>
      <c r="G3974" s="256" t="s">
        <v>2761</v>
      </c>
      <c r="H3974" s="256" t="s">
        <v>2762</v>
      </c>
      <c r="I3974" s="256" t="s">
        <v>13779</v>
      </c>
    </row>
    <row r="3975" spans="1:9">
      <c r="A3975" s="256" t="s">
        <v>17385</v>
      </c>
      <c r="B3975" s="256" t="s">
        <v>17386</v>
      </c>
      <c r="C3975" s="256" t="s">
        <v>17387</v>
      </c>
      <c r="D3975" s="256" t="s">
        <v>2802</v>
      </c>
      <c r="E3975" s="433">
        <v>4921</v>
      </c>
      <c r="F3975" s="256" t="s">
        <v>17388</v>
      </c>
      <c r="G3975" s="256" t="s">
        <v>2824</v>
      </c>
      <c r="H3975" s="256" t="s">
        <v>2812</v>
      </c>
      <c r="I3975" s="256" t="s">
        <v>15074</v>
      </c>
    </row>
    <row r="3976" spans="1:9">
      <c r="A3976" s="256" t="s">
        <v>17389</v>
      </c>
      <c r="B3976" s="256" t="s">
        <v>17390</v>
      </c>
      <c r="C3976" s="256" t="s">
        <v>17391</v>
      </c>
      <c r="D3976" s="256" t="s">
        <v>2778</v>
      </c>
      <c r="E3976" s="433">
        <v>96563</v>
      </c>
      <c r="F3976" s="256" t="s">
        <v>17392</v>
      </c>
      <c r="G3976" s="256" t="s">
        <v>2732</v>
      </c>
      <c r="H3976" s="256" t="s">
        <v>2733</v>
      </c>
      <c r="I3976" s="256" t="s">
        <v>6207</v>
      </c>
    </row>
    <row r="3977" spans="1:9">
      <c r="A3977" s="256" t="s">
        <v>17393</v>
      </c>
      <c r="B3977" s="256" t="s">
        <v>17394</v>
      </c>
      <c r="C3977" s="256" t="s">
        <v>17395</v>
      </c>
      <c r="D3977" s="256" t="s">
        <v>579</v>
      </c>
      <c r="E3977" s="433">
        <v>91101</v>
      </c>
      <c r="F3977" s="256" t="s">
        <v>17396</v>
      </c>
      <c r="G3977" s="256" t="s">
        <v>2761</v>
      </c>
      <c r="H3977" s="256" t="s">
        <v>2762</v>
      </c>
      <c r="I3977" s="256" t="s">
        <v>14435</v>
      </c>
    </row>
    <row r="3978" spans="1:9">
      <c r="A3978" s="256" t="s">
        <v>17397</v>
      </c>
      <c r="B3978" s="256" t="s">
        <v>17398</v>
      </c>
      <c r="C3978" s="256" t="s">
        <v>17399</v>
      </c>
      <c r="D3978" s="256" t="s">
        <v>100</v>
      </c>
      <c r="E3978" s="433">
        <v>3680</v>
      </c>
      <c r="F3978" s="256" t="s">
        <v>17400</v>
      </c>
      <c r="G3978" s="256" t="s">
        <v>2732</v>
      </c>
      <c r="H3978" s="256" t="s">
        <v>2733</v>
      </c>
      <c r="I3978" s="256" t="s">
        <v>5396</v>
      </c>
    </row>
    <row r="3979" spans="1:9">
      <c r="A3979" s="256" t="s">
        <v>17401</v>
      </c>
      <c r="B3979" s="256" t="s">
        <v>17398</v>
      </c>
      <c r="C3979" s="256" t="s">
        <v>17399</v>
      </c>
      <c r="D3979" s="256" t="s">
        <v>100</v>
      </c>
      <c r="E3979" s="433">
        <v>3680</v>
      </c>
      <c r="F3979" s="256" t="s">
        <v>17400</v>
      </c>
      <c r="G3979" s="256" t="s">
        <v>2780</v>
      </c>
      <c r="H3979" s="256" t="s">
        <v>2847</v>
      </c>
      <c r="I3979" s="256" t="s">
        <v>7711</v>
      </c>
    </row>
    <row r="3980" spans="1:9">
      <c r="A3980" s="256" t="s">
        <v>17402</v>
      </c>
      <c r="B3980" s="256" t="s">
        <v>17398</v>
      </c>
      <c r="C3980" s="256" t="s">
        <v>17399</v>
      </c>
      <c r="D3980" s="256" t="s">
        <v>100</v>
      </c>
      <c r="E3980" s="433">
        <v>3680</v>
      </c>
      <c r="F3980" s="256" t="s">
        <v>17400</v>
      </c>
      <c r="G3980" s="256" t="s">
        <v>2780</v>
      </c>
      <c r="H3980" s="256" t="s">
        <v>2781</v>
      </c>
      <c r="I3980" s="256" t="s">
        <v>10548</v>
      </c>
    </row>
    <row r="3981" spans="1:9">
      <c r="A3981" s="256" t="s">
        <v>17403</v>
      </c>
      <c r="B3981" s="256" t="s">
        <v>17404</v>
      </c>
      <c r="C3981" s="256" t="s">
        <v>17405</v>
      </c>
      <c r="D3981" s="256" t="s">
        <v>17406</v>
      </c>
      <c r="E3981" s="433">
        <v>3851</v>
      </c>
      <c r="F3981" s="256" t="s">
        <v>17407</v>
      </c>
      <c r="G3981" s="256" t="s">
        <v>2724</v>
      </c>
      <c r="H3981" s="256" t="s">
        <v>2812</v>
      </c>
      <c r="I3981" s="256" t="s">
        <v>6890</v>
      </c>
    </row>
    <row r="3982" spans="1:9">
      <c r="A3982" s="256" t="s">
        <v>17408</v>
      </c>
      <c r="B3982" s="256" t="s">
        <v>17404</v>
      </c>
      <c r="C3982" s="256" t="s">
        <v>17405</v>
      </c>
      <c r="D3982" s="256" t="s">
        <v>17406</v>
      </c>
      <c r="E3982" s="433">
        <v>3851</v>
      </c>
      <c r="F3982" s="256" t="s">
        <v>17407</v>
      </c>
      <c r="G3982" s="256" t="s">
        <v>2724</v>
      </c>
      <c r="H3982" s="256" t="s">
        <v>2835</v>
      </c>
      <c r="I3982" s="256" t="s">
        <v>17315</v>
      </c>
    </row>
    <row r="3983" spans="1:9">
      <c r="A3983" s="256" t="s">
        <v>17409</v>
      </c>
      <c r="B3983" s="256" t="s">
        <v>17404</v>
      </c>
      <c r="C3983" s="256" t="s">
        <v>17405</v>
      </c>
      <c r="D3983" s="256" t="s">
        <v>17406</v>
      </c>
      <c r="E3983" s="433">
        <v>3851</v>
      </c>
      <c r="F3983" s="256" t="s">
        <v>17407</v>
      </c>
      <c r="G3983" s="256" t="s">
        <v>2724</v>
      </c>
      <c r="H3983" s="256" t="s">
        <v>2762</v>
      </c>
      <c r="I3983" s="256" t="s">
        <v>4397</v>
      </c>
    </row>
    <row r="3984" spans="1:9">
      <c r="A3984" s="256" t="s">
        <v>17410</v>
      </c>
      <c r="B3984" s="256" t="s">
        <v>17411</v>
      </c>
      <c r="C3984" s="256" t="s">
        <v>17412</v>
      </c>
      <c r="D3984" s="256" t="s">
        <v>93</v>
      </c>
      <c r="E3984" s="433">
        <v>1001</v>
      </c>
      <c r="F3984" s="256" t="s">
        <v>8292</v>
      </c>
      <c r="G3984" s="256" t="s">
        <v>2732</v>
      </c>
      <c r="H3984" s="256" t="s">
        <v>2733</v>
      </c>
      <c r="I3984" s="256" t="s">
        <v>11703</v>
      </c>
    </row>
    <row r="3985" spans="1:9">
      <c r="A3985" s="256" t="s">
        <v>17413</v>
      </c>
      <c r="B3985" s="256" t="s">
        <v>17414</v>
      </c>
      <c r="C3985" s="256" t="s">
        <v>17415</v>
      </c>
      <c r="D3985" s="256" t="s">
        <v>91</v>
      </c>
      <c r="E3985" s="433">
        <v>81108</v>
      </c>
      <c r="F3985" s="256" t="s">
        <v>3612</v>
      </c>
      <c r="G3985" s="256" t="s">
        <v>2732</v>
      </c>
      <c r="H3985" s="256" t="s">
        <v>2733</v>
      </c>
      <c r="I3985" s="256" t="s">
        <v>5855</v>
      </c>
    </row>
    <row r="3986" spans="1:9">
      <c r="A3986" s="256" t="s">
        <v>17416</v>
      </c>
      <c r="B3986" s="256" t="s">
        <v>17417</v>
      </c>
      <c r="C3986" s="256" t="s">
        <v>17418</v>
      </c>
      <c r="D3986" s="256" t="s">
        <v>1213</v>
      </c>
      <c r="E3986" s="433">
        <v>5311</v>
      </c>
      <c r="F3986" s="256" t="s">
        <v>17419</v>
      </c>
      <c r="G3986" s="256" t="s">
        <v>2732</v>
      </c>
      <c r="H3986" s="256" t="s">
        <v>2733</v>
      </c>
      <c r="I3986" s="256" t="s">
        <v>7478</v>
      </c>
    </row>
    <row r="3987" spans="1:9">
      <c r="A3987" s="256" t="s">
        <v>17420</v>
      </c>
      <c r="B3987" s="256" t="s">
        <v>17421</v>
      </c>
      <c r="C3987" s="256" t="s">
        <v>17422</v>
      </c>
      <c r="D3987" s="256" t="s">
        <v>17423</v>
      </c>
      <c r="E3987" s="433">
        <v>1003</v>
      </c>
      <c r="F3987" s="256" t="s">
        <v>17424</v>
      </c>
      <c r="G3987" s="256" t="s">
        <v>2732</v>
      </c>
      <c r="H3987" s="256" t="s">
        <v>2733</v>
      </c>
      <c r="I3987" s="256" t="s">
        <v>10906</v>
      </c>
    </row>
    <row r="3988" spans="1:9">
      <c r="A3988" s="256" t="s">
        <v>17425</v>
      </c>
      <c r="B3988" s="256" t="s">
        <v>17421</v>
      </c>
      <c r="C3988" s="256" t="s">
        <v>17422</v>
      </c>
      <c r="D3988" s="256" t="s">
        <v>17423</v>
      </c>
      <c r="E3988" s="433">
        <v>1003</v>
      </c>
      <c r="F3988" s="256" t="s">
        <v>17424</v>
      </c>
      <c r="G3988" s="256" t="s">
        <v>2732</v>
      </c>
      <c r="H3988" s="256" t="s">
        <v>3196</v>
      </c>
      <c r="I3988" s="256" t="s">
        <v>7250</v>
      </c>
    </row>
    <row r="3989" spans="1:9">
      <c r="A3989" s="256" t="s">
        <v>17426</v>
      </c>
      <c r="B3989" s="256" t="s">
        <v>17427</v>
      </c>
      <c r="C3989" s="256" t="s">
        <v>17428</v>
      </c>
      <c r="D3989" s="256" t="s">
        <v>5121</v>
      </c>
      <c r="E3989" s="433">
        <v>3104</v>
      </c>
      <c r="F3989" s="256" t="s">
        <v>17429</v>
      </c>
      <c r="G3989" s="256" t="s">
        <v>2724</v>
      </c>
      <c r="H3989" s="256" t="s">
        <v>2762</v>
      </c>
      <c r="I3989" s="256" t="s">
        <v>7437</v>
      </c>
    </row>
    <row r="3990" spans="1:9">
      <c r="A3990" s="256" t="s">
        <v>17426</v>
      </c>
      <c r="B3990" s="256" t="s">
        <v>17427</v>
      </c>
      <c r="C3990" s="256" t="s">
        <v>17428</v>
      </c>
      <c r="D3990" s="256" t="s">
        <v>5121</v>
      </c>
      <c r="E3990" s="433">
        <v>3104</v>
      </c>
      <c r="F3990" s="256" t="s">
        <v>17429</v>
      </c>
      <c r="G3990" s="256" t="s">
        <v>2761</v>
      </c>
      <c r="H3990" s="256" t="s">
        <v>2762</v>
      </c>
      <c r="I3990" s="256" t="s">
        <v>7437</v>
      </c>
    </row>
    <row r="3991" spans="1:9">
      <c r="A3991" s="256" t="s">
        <v>17430</v>
      </c>
      <c r="B3991" s="256" t="s">
        <v>17431</v>
      </c>
      <c r="C3991" s="256" t="s">
        <v>17432</v>
      </c>
      <c r="D3991" s="256" t="s">
        <v>97</v>
      </c>
      <c r="E3991" s="433">
        <v>4454</v>
      </c>
      <c r="F3991" s="256" t="s">
        <v>13265</v>
      </c>
      <c r="G3991" s="256" t="s">
        <v>2824</v>
      </c>
      <c r="H3991" s="256" t="s">
        <v>2994</v>
      </c>
      <c r="I3991" s="256" t="s">
        <v>4115</v>
      </c>
    </row>
    <row r="3992" spans="1:9">
      <c r="A3992" s="256" t="s">
        <v>17433</v>
      </c>
      <c r="B3992" s="256" t="s">
        <v>17431</v>
      </c>
      <c r="C3992" s="256" t="s">
        <v>17432</v>
      </c>
      <c r="D3992" s="256" t="s">
        <v>97</v>
      </c>
      <c r="E3992" s="433">
        <v>4454</v>
      </c>
      <c r="F3992" s="256" t="s">
        <v>13265</v>
      </c>
      <c r="G3992" s="256" t="s">
        <v>2780</v>
      </c>
      <c r="H3992" s="256" t="s">
        <v>2781</v>
      </c>
      <c r="I3992" s="256" t="s">
        <v>17434</v>
      </c>
    </row>
    <row r="3993" spans="1:9">
      <c r="A3993" s="256" t="s">
        <v>17435</v>
      </c>
      <c r="B3993" s="256" t="s">
        <v>17431</v>
      </c>
      <c r="C3993" s="256" t="s">
        <v>17432</v>
      </c>
      <c r="D3993" s="256" t="s">
        <v>97</v>
      </c>
      <c r="E3993" s="433">
        <v>4454</v>
      </c>
      <c r="F3993" s="256" t="s">
        <v>13265</v>
      </c>
      <c r="G3993" s="256" t="s">
        <v>2732</v>
      </c>
      <c r="H3993" s="256" t="s">
        <v>3196</v>
      </c>
      <c r="I3993" s="256" t="s">
        <v>4890</v>
      </c>
    </row>
    <row r="3994" spans="1:9">
      <c r="A3994" s="256" t="s">
        <v>17436</v>
      </c>
      <c r="B3994" s="256" t="s">
        <v>17431</v>
      </c>
      <c r="C3994" s="256" t="s">
        <v>17432</v>
      </c>
      <c r="D3994" s="256" t="s">
        <v>97</v>
      </c>
      <c r="E3994" s="433">
        <v>4454</v>
      </c>
      <c r="F3994" s="256" t="s">
        <v>13265</v>
      </c>
      <c r="G3994" s="256" t="s">
        <v>2732</v>
      </c>
      <c r="H3994" s="256" t="s">
        <v>2733</v>
      </c>
      <c r="I3994" s="256" t="s">
        <v>9184</v>
      </c>
    </row>
    <row r="3995" spans="1:9">
      <c r="A3995" s="256" t="s">
        <v>17437</v>
      </c>
      <c r="B3995" s="256" t="s">
        <v>17431</v>
      </c>
      <c r="C3995" s="256" t="s">
        <v>17432</v>
      </c>
      <c r="D3995" s="256" t="s">
        <v>97</v>
      </c>
      <c r="E3995" s="433">
        <v>4454</v>
      </c>
      <c r="F3995" s="256" t="s">
        <v>13265</v>
      </c>
      <c r="G3995" s="256" t="s">
        <v>2936</v>
      </c>
      <c r="H3995" s="256" t="s">
        <v>4186</v>
      </c>
      <c r="I3995" s="256" t="s">
        <v>9741</v>
      </c>
    </row>
    <row r="3996" spans="1:9">
      <c r="A3996" s="256" t="s">
        <v>17438</v>
      </c>
      <c r="B3996" s="256" t="s">
        <v>17431</v>
      </c>
      <c r="C3996" s="256" t="s">
        <v>17432</v>
      </c>
      <c r="D3996" s="256" t="s">
        <v>97</v>
      </c>
      <c r="E3996" s="433">
        <v>4454</v>
      </c>
      <c r="F3996" s="256" t="s">
        <v>13265</v>
      </c>
      <c r="G3996" s="256" t="s">
        <v>2824</v>
      </c>
      <c r="H3996" s="256" t="s">
        <v>2725</v>
      </c>
      <c r="I3996" s="256" t="s">
        <v>4115</v>
      </c>
    </row>
    <row r="3997" spans="1:9">
      <c r="A3997" s="256" t="s">
        <v>17439</v>
      </c>
      <c r="B3997" s="256" t="s">
        <v>17431</v>
      </c>
      <c r="C3997" s="256" t="s">
        <v>17432</v>
      </c>
      <c r="D3997" s="256" t="s">
        <v>97</v>
      </c>
      <c r="E3997" s="433">
        <v>4454</v>
      </c>
      <c r="F3997" s="256" t="s">
        <v>13265</v>
      </c>
      <c r="G3997" s="256" t="s">
        <v>2936</v>
      </c>
      <c r="H3997" s="256" t="s">
        <v>2937</v>
      </c>
      <c r="I3997" s="256" t="s">
        <v>9184</v>
      </c>
    </row>
    <row r="3998" spans="1:9">
      <c r="A3998" s="256" t="s">
        <v>17440</v>
      </c>
      <c r="B3998" s="256" t="s">
        <v>17431</v>
      </c>
      <c r="C3998" s="256" t="s">
        <v>17432</v>
      </c>
      <c r="D3998" s="256" t="s">
        <v>97</v>
      </c>
      <c r="E3998" s="433">
        <v>4454</v>
      </c>
      <c r="F3998" s="256" t="s">
        <v>13265</v>
      </c>
      <c r="G3998" s="256" t="s">
        <v>2780</v>
      </c>
      <c r="H3998" s="256" t="s">
        <v>2847</v>
      </c>
      <c r="I3998" s="256" t="s">
        <v>9184</v>
      </c>
    </row>
    <row r="3999" spans="1:9">
      <c r="A3999" s="256" t="s">
        <v>17441</v>
      </c>
      <c r="B3999" s="256" t="s">
        <v>17442</v>
      </c>
      <c r="C3999" s="256" t="s">
        <v>17443</v>
      </c>
      <c r="D3999" s="256" t="s">
        <v>17444</v>
      </c>
      <c r="E3999" s="433">
        <v>6731</v>
      </c>
      <c r="F3999" s="256" t="s">
        <v>17445</v>
      </c>
      <c r="G3999" s="256" t="s">
        <v>2732</v>
      </c>
      <c r="H3999" s="256" t="s">
        <v>2733</v>
      </c>
      <c r="I3999" s="256" t="s">
        <v>10149</v>
      </c>
    </row>
    <row r="4000" spans="1:9">
      <c r="A4000" s="256" t="s">
        <v>17446</v>
      </c>
      <c r="B4000" s="256" t="s">
        <v>17447</v>
      </c>
      <c r="C4000" s="256" t="s">
        <v>17448</v>
      </c>
      <c r="D4000" s="256" t="s">
        <v>2888</v>
      </c>
      <c r="E4000" s="433">
        <v>2001</v>
      </c>
      <c r="F4000" s="256" t="s">
        <v>17449</v>
      </c>
      <c r="G4000" s="256" t="s">
        <v>2936</v>
      </c>
      <c r="H4000" s="256" t="s">
        <v>2937</v>
      </c>
      <c r="I4000" s="256" t="s">
        <v>17450</v>
      </c>
    </row>
    <row r="4001" spans="1:9">
      <c r="A4001" s="256" t="s">
        <v>17451</v>
      </c>
      <c r="B4001" s="256" t="s">
        <v>17452</v>
      </c>
      <c r="C4001" s="256" t="s">
        <v>17453</v>
      </c>
      <c r="D4001" s="256" t="s">
        <v>13111</v>
      </c>
      <c r="E4001" s="433">
        <v>2741</v>
      </c>
      <c r="F4001" s="256" t="s">
        <v>87</v>
      </c>
      <c r="G4001" s="256" t="s">
        <v>2936</v>
      </c>
      <c r="H4001" s="256" t="s">
        <v>2937</v>
      </c>
      <c r="I4001" s="256" t="s">
        <v>4527</v>
      </c>
    </row>
    <row r="4002" spans="1:9">
      <c r="A4002" s="256" t="s">
        <v>17454</v>
      </c>
      <c r="B4002" s="256" t="s">
        <v>17455</v>
      </c>
      <c r="C4002" s="256" t="s">
        <v>17456</v>
      </c>
      <c r="D4002" s="256" t="s">
        <v>3907</v>
      </c>
      <c r="E4002" s="433">
        <v>96801</v>
      </c>
      <c r="F4002" s="256" t="s">
        <v>17457</v>
      </c>
      <c r="G4002" s="256" t="s">
        <v>2936</v>
      </c>
      <c r="H4002" s="256" t="s">
        <v>2937</v>
      </c>
      <c r="I4002" s="256" t="s">
        <v>17458</v>
      </c>
    </row>
    <row r="4003" spans="1:9">
      <c r="A4003" s="256" t="s">
        <v>17459</v>
      </c>
      <c r="B4003" s="256" t="s">
        <v>17460</v>
      </c>
      <c r="C4003" s="256" t="s">
        <v>17461</v>
      </c>
      <c r="D4003" s="256" t="s">
        <v>7685</v>
      </c>
      <c r="E4003" s="433">
        <v>2601</v>
      </c>
      <c r="F4003" s="256" t="s">
        <v>17462</v>
      </c>
      <c r="G4003" s="256" t="s">
        <v>2936</v>
      </c>
      <c r="H4003" s="256" t="s">
        <v>2937</v>
      </c>
      <c r="I4003" s="256" t="s">
        <v>17463</v>
      </c>
    </row>
    <row r="4004" spans="1:9">
      <c r="A4004" s="256" t="s">
        <v>17464</v>
      </c>
      <c r="B4004" s="256" t="s">
        <v>17465</v>
      </c>
      <c r="C4004" s="256" t="s">
        <v>17466</v>
      </c>
      <c r="D4004" s="256" t="s">
        <v>3459</v>
      </c>
      <c r="E4004" s="433">
        <v>2744</v>
      </c>
      <c r="F4004" s="256" t="s">
        <v>17467</v>
      </c>
      <c r="G4004" s="256" t="s">
        <v>2936</v>
      </c>
      <c r="H4004" s="256" t="s">
        <v>2937</v>
      </c>
      <c r="I4004" s="256" t="s">
        <v>5276</v>
      </c>
    </row>
    <row r="4005" spans="1:9">
      <c r="A4005" s="256" t="s">
        <v>17468</v>
      </c>
      <c r="B4005" s="256" t="s">
        <v>17469</v>
      </c>
      <c r="C4005" s="256" t="s">
        <v>17470</v>
      </c>
      <c r="D4005" s="256" t="s">
        <v>9004</v>
      </c>
      <c r="E4005" s="433">
        <v>90841</v>
      </c>
      <c r="F4005" s="256" t="s">
        <v>17471</v>
      </c>
      <c r="G4005" s="256" t="s">
        <v>2936</v>
      </c>
      <c r="H4005" s="256" t="s">
        <v>2937</v>
      </c>
      <c r="I4005" s="256" t="s">
        <v>10290</v>
      </c>
    </row>
    <row r="4006" spans="1:9">
      <c r="A4006" s="256" t="s">
        <v>17472</v>
      </c>
      <c r="B4006" s="256" t="s">
        <v>17473</v>
      </c>
      <c r="C4006" s="256" t="s">
        <v>17474</v>
      </c>
      <c r="D4006" s="256" t="s">
        <v>2982</v>
      </c>
      <c r="E4006" s="433">
        <v>81104</v>
      </c>
      <c r="F4006" s="256" t="s">
        <v>17475</v>
      </c>
      <c r="G4006" s="256" t="s">
        <v>2732</v>
      </c>
      <c r="H4006" s="256" t="s">
        <v>2733</v>
      </c>
      <c r="I4006" s="256" t="s">
        <v>17476</v>
      </c>
    </row>
    <row r="4007" spans="1:9">
      <c r="A4007" s="256" t="s">
        <v>17477</v>
      </c>
      <c r="B4007" s="256" t="s">
        <v>17478</v>
      </c>
      <c r="C4007" s="256" t="s">
        <v>17479</v>
      </c>
      <c r="D4007" s="256" t="s">
        <v>2982</v>
      </c>
      <c r="E4007" s="433">
        <v>81108</v>
      </c>
      <c r="F4007" s="256" t="s">
        <v>3483</v>
      </c>
      <c r="G4007" s="256" t="s">
        <v>2732</v>
      </c>
      <c r="H4007" s="256" t="s">
        <v>2733</v>
      </c>
      <c r="I4007" s="256" t="s">
        <v>6685</v>
      </c>
    </row>
    <row r="4008" spans="1:9">
      <c r="A4008" s="256" t="s">
        <v>17480</v>
      </c>
      <c r="B4008" s="256" t="s">
        <v>17481</v>
      </c>
      <c r="C4008" s="256" t="s">
        <v>17482</v>
      </c>
      <c r="D4008" s="256" t="s">
        <v>17483</v>
      </c>
      <c r="E4008" s="433">
        <v>1000</v>
      </c>
      <c r="F4008" s="256" t="s">
        <v>17484</v>
      </c>
      <c r="G4008" s="256" t="s">
        <v>2732</v>
      </c>
      <c r="H4008" s="256" t="s">
        <v>2733</v>
      </c>
      <c r="I4008" s="256" t="s">
        <v>17485</v>
      </c>
    </row>
    <row r="4009" spans="1:9">
      <c r="A4009" s="256" t="s">
        <v>17486</v>
      </c>
      <c r="B4009" s="256" t="s">
        <v>17487</v>
      </c>
      <c r="C4009" s="256" t="s">
        <v>17488</v>
      </c>
      <c r="D4009" s="256" t="s">
        <v>17489</v>
      </c>
      <c r="E4009" s="433">
        <v>8235</v>
      </c>
      <c r="F4009" s="256" t="s">
        <v>17490</v>
      </c>
      <c r="G4009" s="256" t="s">
        <v>2724</v>
      </c>
      <c r="H4009" s="256" t="s">
        <v>2835</v>
      </c>
      <c r="I4009" s="256" t="s">
        <v>17491</v>
      </c>
    </row>
    <row r="4010" spans="1:9">
      <c r="A4010" s="256" t="s">
        <v>17492</v>
      </c>
      <c r="B4010" s="256" t="s">
        <v>17493</v>
      </c>
      <c r="C4010" s="256" t="s">
        <v>17494</v>
      </c>
      <c r="D4010" s="256" t="s">
        <v>2982</v>
      </c>
      <c r="E4010" s="433">
        <v>81101</v>
      </c>
      <c r="F4010" s="256" t="s">
        <v>17495</v>
      </c>
      <c r="G4010" s="256" t="s">
        <v>2761</v>
      </c>
      <c r="H4010" s="256" t="s">
        <v>2762</v>
      </c>
      <c r="I4010" s="256" t="s">
        <v>17496</v>
      </c>
    </row>
    <row r="4011" spans="1:9">
      <c r="A4011" s="256" t="s">
        <v>17492</v>
      </c>
      <c r="B4011" s="256" t="s">
        <v>17493</v>
      </c>
      <c r="C4011" s="256" t="s">
        <v>17494</v>
      </c>
      <c r="D4011" s="256" t="s">
        <v>2982</v>
      </c>
      <c r="E4011" s="433">
        <v>81101</v>
      </c>
      <c r="F4011" s="256" t="s">
        <v>17495</v>
      </c>
      <c r="G4011" s="256" t="s">
        <v>2724</v>
      </c>
      <c r="H4011" s="256" t="s">
        <v>2762</v>
      </c>
      <c r="I4011" s="256" t="s">
        <v>17497</v>
      </c>
    </row>
    <row r="4012" spans="1:9">
      <c r="A4012" s="256" t="s">
        <v>17498</v>
      </c>
      <c r="B4012" s="256" t="s">
        <v>17499</v>
      </c>
      <c r="C4012" s="256" t="s">
        <v>17500</v>
      </c>
      <c r="D4012" s="256" t="s">
        <v>5869</v>
      </c>
      <c r="E4012" s="433">
        <v>2401</v>
      </c>
      <c r="F4012" s="256" t="s">
        <v>17501</v>
      </c>
      <c r="G4012" s="256" t="s">
        <v>2936</v>
      </c>
      <c r="H4012" s="256" t="s">
        <v>2937</v>
      </c>
      <c r="I4012" s="256" t="s">
        <v>6219</v>
      </c>
    </row>
    <row r="4013" spans="1:9">
      <c r="A4013" s="256" t="s">
        <v>17502</v>
      </c>
      <c r="B4013" s="256" t="s">
        <v>17503</v>
      </c>
      <c r="C4013" s="256" t="s">
        <v>17504</v>
      </c>
      <c r="D4013" s="256" t="s">
        <v>4491</v>
      </c>
      <c r="E4013" s="433">
        <v>4001</v>
      </c>
      <c r="F4013" s="256" t="s">
        <v>17505</v>
      </c>
      <c r="G4013" s="256" t="s">
        <v>2936</v>
      </c>
      <c r="H4013" s="256" t="s">
        <v>2937</v>
      </c>
      <c r="I4013" s="256" t="s">
        <v>17506</v>
      </c>
    </row>
    <row r="4014" spans="1:9">
      <c r="A4014" s="256" t="s">
        <v>17507</v>
      </c>
      <c r="B4014" s="256" t="s">
        <v>17508</v>
      </c>
      <c r="C4014" s="256" t="s">
        <v>17509</v>
      </c>
      <c r="D4014" s="256" t="s">
        <v>6593</v>
      </c>
      <c r="E4014" s="433">
        <v>91909</v>
      </c>
      <c r="F4014" s="256" t="s">
        <v>17510</v>
      </c>
      <c r="G4014" s="256" t="s">
        <v>2780</v>
      </c>
      <c r="H4014" s="256" t="s">
        <v>2781</v>
      </c>
      <c r="I4014" s="256" t="s">
        <v>17511</v>
      </c>
    </row>
    <row r="4015" spans="1:9">
      <c r="A4015" s="256" t="s">
        <v>17512</v>
      </c>
      <c r="B4015" s="256" t="s">
        <v>17513</v>
      </c>
      <c r="C4015" s="256" t="s">
        <v>17514</v>
      </c>
      <c r="D4015" s="256" t="s">
        <v>2900</v>
      </c>
      <c r="E4015" s="433">
        <v>9301</v>
      </c>
      <c r="F4015" s="256" t="s">
        <v>17515</v>
      </c>
      <c r="G4015" s="256" t="s">
        <v>2824</v>
      </c>
      <c r="H4015" s="256" t="s">
        <v>6078</v>
      </c>
      <c r="I4015" s="256" t="s">
        <v>17516</v>
      </c>
    </row>
    <row r="4016" spans="1:9">
      <c r="A4016" s="256" t="s">
        <v>17517</v>
      </c>
      <c r="B4016" s="256" t="s">
        <v>17518</v>
      </c>
      <c r="C4016" s="256" t="s">
        <v>17519</v>
      </c>
      <c r="D4016" s="256" t="s">
        <v>17520</v>
      </c>
      <c r="E4016" s="433">
        <v>90021</v>
      </c>
      <c r="F4016" s="256" t="s">
        <v>17521</v>
      </c>
      <c r="G4016" s="256" t="s">
        <v>2761</v>
      </c>
      <c r="H4016" s="256" t="s">
        <v>2762</v>
      </c>
      <c r="I4016" s="256" t="s">
        <v>17522</v>
      </c>
    </row>
    <row r="4017" spans="1:9">
      <c r="A4017" s="256" t="s">
        <v>17523</v>
      </c>
      <c r="B4017" s="256" t="s">
        <v>17524</v>
      </c>
      <c r="C4017" s="256" t="s">
        <v>17525</v>
      </c>
      <c r="D4017" s="256" t="s">
        <v>5869</v>
      </c>
      <c r="E4017" s="433">
        <v>2401</v>
      </c>
      <c r="F4017" s="256" t="s">
        <v>17526</v>
      </c>
      <c r="G4017" s="256" t="s">
        <v>2936</v>
      </c>
      <c r="H4017" s="256" t="s">
        <v>2937</v>
      </c>
      <c r="I4017" s="256" t="s">
        <v>6219</v>
      </c>
    </row>
    <row r="4018" spans="1:9">
      <c r="A4018" s="256" t="s">
        <v>17527</v>
      </c>
      <c r="B4018" s="256" t="s">
        <v>17528</v>
      </c>
      <c r="C4018" s="256" t="s">
        <v>17529</v>
      </c>
      <c r="D4018" s="256" t="s">
        <v>17530</v>
      </c>
      <c r="E4018" s="433">
        <v>40221</v>
      </c>
      <c r="F4018" s="256" t="s">
        <v>17531</v>
      </c>
      <c r="G4018" s="256" t="s">
        <v>2732</v>
      </c>
      <c r="H4018" s="256" t="s">
        <v>2733</v>
      </c>
      <c r="I4018" s="256" t="s">
        <v>11971</v>
      </c>
    </row>
    <row r="4019" spans="1:9">
      <c r="A4019" s="256" t="s">
        <v>17532</v>
      </c>
      <c r="B4019" s="256" t="s">
        <v>17528</v>
      </c>
      <c r="C4019" s="256" t="s">
        <v>17529</v>
      </c>
      <c r="D4019" s="256" t="s">
        <v>17530</v>
      </c>
      <c r="E4019" s="433">
        <v>40221</v>
      </c>
      <c r="F4019" s="256" t="s">
        <v>17531</v>
      </c>
      <c r="G4019" s="256" t="s">
        <v>2780</v>
      </c>
      <c r="H4019" s="256" t="s">
        <v>2847</v>
      </c>
      <c r="I4019" s="256" t="s">
        <v>17533</v>
      </c>
    </row>
    <row r="4020" spans="1:9">
      <c r="A4020" s="256" t="s">
        <v>17534</v>
      </c>
      <c r="B4020" s="256" t="s">
        <v>17535</v>
      </c>
      <c r="C4020" s="256" t="s">
        <v>17536</v>
      </c>
      <c r="D4020" s="256" t="s">
        <v>3687</v>
      </c>
      <c r="E4020" s="433">
        <v>4501</v>
      </c>
      <c r="F4020" s="256" t="s">
        <v>17537</v>
      </c>
      <c r="G4020" s="256" t="s">
        <v>2724</v>
      </c>
      <c r="H4020" s="256" t="s">
        <v>2762</v>
      </c>
      <c r="I4020" s="256" t="s">
        <v>17538</v>
      </c>
    </row>
    <row r="4021" spans="1:9">
      <c r="A4021" s="256" t="s">
        <v>17539</v>
      </c>
      <c r="B4021" s="256" t="s">
        <v>17540</v>
      </c>
      <c r="C4021" s="256" t="s">
        <v>17541</v>
      </c>
      <c r="D4021" s="256" t="s">
        <v>4640</v>
      </c>
      <c r="E4021" s="433">
        <v>81108</v>
      </c>
      <c r="F4021" s="256" t="s">
        <v>3483</v>
      </c>
      <c r="G4021" s="256" t="s">
        <v>2732</v>
      </c>
      <c r="H4021" s="256" t="s">
        <v>2733</v>
      </c>
      <c r="I4021" s="256" t="s">
        <v>6685</v>
      </c>
    </row>
    <row r="4022" spans="1:9">
      <c r="A4022" s="256" t="s">
        <v>17542</v>
      </c>
      <c r="B4022" s="256" t="s">
        <v>17543</v>
      </c>
      <c r="C4022" s="256" t="s">
        <v>17544</v>
      </c>
      <c r="D4022" s="256" t="s">
        <v>10634</v>
      </c>
      <c r="E4022" s="433">
        <v>96221</v>
      </c>
      <c r="F4022" s="256" t="s">
        <v>17545</v>
      </c>
      <c r="G4022" s="256" t="s">
        <v>2761</v>
      </c>
      <c r="H4022" s="256" t="s">
        <v>2725</v>
      </c>
      <c r="I4022" s="256" t="s">
        <v>3114</v>
      </c>
    </row>
    <row r="4023" spans="1:9">
      <c r="A4023" s="256" t="s">
        <v>17546</v>
      </c>
      <c r="B4023" s="256" t="s">
        <v>17543</v>
      </c>
      <c r="C4023" s="256" t="s">
        <v>17544</v>
      </c>
      <c r="D4023" s="256" t="s">
        <v>10634</v>
      </c>
      <c r="E4023" s="433">
        <v>96221</v>
      </c>
      <c r="F4023" s="256" t="s">
        <v>17545</v>
      </c>
      <c r="G4023" s="256" t="s">
        <v>2761</v>
      </c>
      <c r="H4023" s="256" t="s">
        <v>2994</v>
      </c>
      <c r="I4023" s="256" t="s">
        <v>3114</v>
      </c>
    </row>
    <row r="4024" spans="1:9">
      <c r="A4024" s="256" t="s">
        <v>17547</v>
      </c>
      <c r="B4024" s="256" t="s">
        <v>17543</v>
      </c>
      <c r="C4024" s="256" t="s">
        <v>17544</v>
      </c>
      <c r="D4024" s="256" t="s">
        <v>10634</v>
      </c>
      <c r="E4024" s="433">
        <v>96221</v>
      </c>
      <c r="F4024" s="256" t="s">
        <v>17545</v>
      </c>
      <c r="G4024" s="256" t="s">
        <v>2724</v>
      </c>
      <c r="H4024" s="256" t="s">
        <v>2812</v>
      </c>
      <c r="I4024" s="256" t="s">
        <v>7162</v>
      </c>
    </row>
    <row r="4025" spans="1:9">
      <c r="A4025" s="256" t="s">
        <v>17547</v>
      </c>
      <c r="B4025" s="256" t="s">
        <v>17543</v>
      </c>
      <c r="C4025" s="256" t="s">
        <v>17544</v>
      </c>
      <c r="D4025" s="256" t="s">
        <v>10634</v>
      </c>
      <c r="E4025" s="433">
        <v>96221</v>
      </c>
      <c r="F4025" s="256" t="s">
        <v>17545</v>
      </c>
      <c r="G4025" s="256" t="s">
        <v>2794</v>
      </c>
      <c r="H4025" s="256" t="s">
        <v>2812</v>
      </c>
      <c r="I4025" s="256" t="s">
        <v>7162</v>
      </c>
    </row>
    <row r="4026" spans="1:9">
      <c r="A4026" s="256" t="s">
        <v>17547</v>
      </c>
      <c r="B4026" s="256" t="s">
        <v>17543</v>
      </c>
      <c r="C4026" s="256" t="s">
        <v>17544</v>
      </c>
      <c r="D4026" s="256" t="s">
        <v>10634</v>
      </c>
      <c r="E4026" s="433">
        <v>96221</v>
      </c>
      <c r="F4026" s="256" t="s">
        <v>17545</v>
      </c>
      <c r="G4026" s="256" t="s">
        <v>2761</v>
      </c>
      <c r="H4026" s="256" t="s">
        <v>2812</v>
      </c>
      <c r="I4026" s="256" t="s">
        <v>17548</v>
      </c>
    </row>
    <row r="4027" spans="1:9">
      <c r="A4027" s="256" t="s">
        <v>17549</v>
      </c>
      <c r="B4027" s="256" t="s">
        <v>17550</v>
      </c>
      <c r="C4027" s="256" t="s">
        <v>17551</v>
      </c>
      <c r="D4027" s="256" t="s">
        <v>16910</v>
      </c>
      <c r="E4027" s="433">
        <v>7231</v>
      </c>
      <c r="F4027" s="256" t="s">
        <v>17552</v>
      </c>
      <c r="G4027" s="256" t="s">
        <v>2732</v>
      </c>
      <c r="H4027" s="256" t="s">
        <v>2733</v>
      </c>
      <c r="I4027" s="256" t="s">
        <v>17553</v>
      </c>
    </row>
    <row r="4028" spans="1:9">
      <c r="A4028" s="256" t="s">
        <v>17554</v>
      </c>
      <c r="B4028" s="256" t="s">
        <v>17555</v>
      </c>
      <c r="C4028" s="256" t="s">
        <v>17556</v>
      </c>
      <c r="D4028" s="256" t="s">
        <v>91</v>
      </c>
      <c r="E4028" s="433">
        <v>84215</v>
      </c>
      <c r="F4028" s="256" t="s">
        <v>17557</v>
      </c>
      <c r="G4028" s="256" t="s">
        <v>2732</v>
      </c>
      <c r="H4028" s="256" t="s">
        <v>2733</v>
      </c>
      <c r="I4028" s="256" t="s">
        <v>4249</v>
      </c>
    </row>
    <row r="4029" spans="1:9">
      <c r="A4029" s="256" t="s">
        <v>17558</v>
      </c>
      <c r="B4029" s="256" t="s">
        <v>17559</v>
      </c>
      <c r="C4029" s="256" t="s">
        <v>17560</v>
      </c>
      <c r="D4029" s="256" t="s">
        <v>101</v>
      </c>
      <c r="E4029" s="433">
        <v>97405</v>
      </c>
      <c r="F4029" s="256" t="s">
        <v>7570</v>
      </c>
      <c r="G4029" s="256" t="s">
        <v>2761</v>
      </c>
      <c r="H4029" s="256" t="s">
        <v>2762</v>
      </c>
      <c r="I4029" s="256" t="s">
        <v>17561</v>
      </c>
    </row>
    <row r="4030" spans="1:9">
      <c r="A4030" s="256" t="s">
        <v>17562</v>
      </c>
      <c r="B4030" s="256" t="s">
        <v>17559</v>
      </c>
      <c r="C4030" s="256" t="s">
        <v>17560</v>
      </c>
      <c r="D4030" s="256" t="s">
        <v>101</v>
      </c>
      <c r="E4030" s="433">
        <v>97405</v>
      </c>
      <c r="F4030" s="256" t="s">
        <v>7570</v>
      </c>
      <c r="G4030" s="256" t="s">
        <v>2761</v>
      </c>
      <c r="H4030" s="256" t="s">
        <v>2994</v>
      </c>
      <c r="I4030" s="256" t="s">
        <v>10149</v>
      </c>
    </row>
    <row r="4031" spans="1:9">
      <c r="A4031" s="256" t="s">
        <v>17563</v>
      </c>
      <c r="B4031" s="256" t="s">
        <v>17564</v>
      </c>
      <c r="C4031" s="256" t="s">
        <v>17565</v>
      </c>
      <c r="D4031" s="256" t="s">
        <v>4491</v>
      </c>
      <c r="E4031" s="433">
        <v>4001</v>
      </c>
      <c r="F4031" s="256" t="s">
        <v>17566</v>
      </c>
      <c r="G4031" s="256" t="s">
        <v>2732</v>
      </c>
      <c r="H4031" s="256" t="s">
        <v>2733</v>
      </c>
      <c r="I4031" s="256" t="s">
        <v>17567</v>
      </c>
    </row>
    <row r="4032" spans="1:9">
      <c r="A4032" s="256" t="s">
        <v>17568</v>
      </c>
      <c r="B4032" s="256" t="s">
        <v>17569</v>
      </c>
      <c r="C4032" s="256" t="s">
        <v>17570</v>
      </c>
      <c r="D4032" s="256" t="s">
        <v>91</v>
      </c>
      <c r="E4032" s="433">
        <v>83104</v>
      </c>
      <c r="F4032" s="256" t="s">
        <v>17571</v>
      </c>
      <c r="G4032" s="256" t="s">
        <v>2761</v>
      </c>
      <c r="H4032" s="256" t="s">
        <v>2762</v>
      </c>
      <c r="I4032" s="256" t="s">
        <v>14051</v>
      </c>
    </row>
    <row r="4033" spans="1:9">
      <c r="A4033" s="256" t="s">
        <v>17572</v>
      </c>
      <c r="C4033" s="256" t="s">
        <v>17573</v>
      </c>
      <c r="D4033" s="256" t="s">
        <v>17574</v>
      </c>
      <c r="E4033" s="433">
        <v>14000</v>
      </c>
      <c r="F4033" s="256" t="s">
        <v>17575</v>
      </c>
      <c r="G4033" s="256" t="s">
        <v>2780</v>
      </c>
      <c r="H4033" s="256" t="s">
        <v>2847</v>
      </c>
      <c r="I4033" s="256" t="s">
        <v>17576</v>
      </c>
    </row>
    <row r="4034" spans="1:9">
      <c r="A4034" s="256" t="s">
        <v>17577</v>
      </c>
      <c r="B4034" s="256" t="s">
        <v>17578</v>
      </c>
      <c r="C4034" s="256" t="s">
        <v>17579</v>
      </c>
      <c r="D4034" s="256" t="s">
        <v>91</v>
      </c>
      <c r="E4034" s="433">
        <v>85101</v>
      </c>
      <c r="F4034" s="256" t="s">
        <v>3814</v>
      </c>
      <c r="G4034" s="256" t="s">
        <v>2732</v>
      </c>
      <c r="H4034" s="256" t="s">
        <v>2733</v>
      </c>
      <c r="I4034" s="256" t="s">
        <v>15687</v>
      </c>
    </row>
    <row r="4035" spans="1:9">
      <c r="A4035" s="256" t="s">
        <v>17580</v>
      </c>
      <c r="B4035" s="256" t="s">
        <v>17581</v>
      </c>
      <c r="C4035" s="256" t="s">
        <v>17582</v>
      </c>
      <c r="D4035" s="256" t="s">
        <v>4491</v>
      </c>
      <c r="E4035" s="433">
        <v>4001</v>
      </c>
      <c r="F4035" s="256" t="s">
        <v>17583</v>
      </c>
      <c r="G4035" s="256" t="s">
        <v>2732</v>
      </c>
      <c r="H4035" s="256" t="s">
        <v>2733</v>
      </c>
      <c r="I4035" s="256" t="s">
        <v>5043</v>
      </c>
    </row>
    <row r="4036" spans="1:9">
      <c r="A4036" s="256" t="s">
        <v>17584</v>
      </c>
      <c r="B4036" s="256" t="s">
        <v>17585</v>
      </c>
      <c r="C4036" s="256" t="s">
        <v>17586</v>
      </c>
      <c r="D4036" s="256" t="s">
        <v>91</v>
      </c>
      <c r="E4036" s="433">
        <v>82101</v>
      </c>
      <c r="F4036" s="256" t="s">
        <v>3768</v>
      </c>
      <c r="G4036" s="256" t="s">
        <v>2780</v>
      </c>
      <c r="H4036" s="256" t="s">
        <v>2847</v>
      </c>
      <c r="I4036" s="256" t="s">
        <v>15119</v>
      </c>
    </row>
    <row r="4037" spans="1:9">
      <c r="A4037" s="256" t="s">
        <v>17587</v>
      </c>
      <c r="B4037" s="256" t="s">
        <v>17585</v>
      </c>
      <c r="C4037" s="256" t="s">
        <v>17586</v>
      </c>
      <c r="D4037" s="256" t="s">
        <v>91</v>
      </c>
      <c r="E4037" s="433">
        <v>82101</v>
      </c>
      <c r="F4037" s="256" t="s">
        <v>3768</v>
      </c>
      <c r="G4037" s="256" t="s">
        <v>2732</v>
      </c>
      <c r="H4037" s="256" t="s">
        <v>2733</v>
      </c>
      <c r="I4037" s="256" t="s">
        <v>11021</v>
      </c>
    </row>
    <row r="4038" spans="1:9">
      <c r="A4038" s="256" t="s">
        <v>17588</v>
      </c>
      <c r="B4038" s="256" t="s">
        <v>17589</v>
      </c>
      <c r="C4038" s="256" t="s">
        <v>17590</v>
      </c>
      <c r="D4038" s="256" t="s">
        <v>6843</v>
      </c>
      <c r="E4038" s="433">
        <v>94301</v>
      </c>
      <c r="F4038" s="256" t="s">
        <v>17591</v>
      </c>
      <c r="G4038" s="256" t="s">
        <v>2732</v>
      </c>
      <c r="H4038" s="256" t="s">
        <v>2733</v>
      </c>
      <c r="I4038" s="256" t="s">
        <v>3323</v>
      </c>
    </row>
    <row r="4039" spans="1:9">
      <c r="A4039" s="256" t="s">
        <v>17592</v>
      </c>
      <c r="B4039" s="256" t="s">
        <v>17593</v>
      </c>
      <c r="C4039" s="256" t="s">
        <v>17594</v>
      </c>
      <c r="D4039" s="256" t="s">
        <v>91</v>
      </c>
      <c r="E4039" s="433">
        <v>81104</v>
      </c>
      <c r="F4039" s="256" t="s">
        <v>17595</v>
      </c>
      <c r="G4039" s="256" t="s">
        <v>2761</v>
      </c>
      <c r="H4039" s="256" t="s">
        <v>2762</v>
      </c>
      <c r="I4039" s="256" t="s">
        <v>9665</v>
      </c>
    </row>
    <row r="4040" spans="1:9">
      <c r="A4040" s="256" t="s">
        <v>17596</v>
      </c>
      <c r="B4040" s="256" t="s">
        <v>17597</v>
      </c>
      <c r="C4040" s="256" t="s">
        <v>17598</v>
      </c>
      <c r="D4040" s="256" t="s">
        <v>100</v>
      </c>
      <c r="E4040" s="433">
        <v>3608</v>
      </c>
      <c r="F4040" s="256" t="s">
        <v>17599</v>
      </c>
      <c r="G4040" s="256" t="s">
        <v>2936</v>
      </c>
      <c r="H4040" s="256" t="s">
        <v>2937</v>
      </c>
      <c r="I4040" s="256" t="s">
        <v>15698</v>
      </c>
    </row>
    <row r="4041" spans="1:9">
      <c r="A4041" s="256" t="s">
        <v>17600</v>
      </c>
      <c r="B4041" s="256" t="s">
        <v>17601</v>
      </c>
      <c r="C4041" s="256" t="s">
        <v>17602</v>
      </c>
      <c r="D4041" s="256" t="s">
        <v>9220</v>
      </c>
      <c r="E4041" s="433">
        <v>4424</v>
      </c>
      <c r="F4041" s="256" t="s">
        <v>17603</v>
      </c>
      <c r="G4041" s="256" t="s">
        <v>2732</v>
      </c>
      <c r="H4041" s="256" t="s">
        <v>2733</v>
      </c>
      <c r="I4041" s="256" t="s">
        <v>14968</v>
      </c>
    </row>
    <row r="4042" spans="1:9">
      <c r="A4042" s="256" t="s">
        <v>17604</v>
      </c>
      <c r="B4042" s="256" t="s">
        <v>17605</v>
      </c>
      <c r="C4042" s="256" t="s">
        <v>17606</v>
      </c>
      <c r="D4042" s="256" t="s">
        <v>6903</v>
      </c>
      <c r="E4042" s="433">
        <v>8901</v>
      </c>
      <c r="F4042" s="256" t="s">
        <v>17607</v>
      </c>
      <c r="G4042" s="256" t="s">
        <v>2724</v>
      </c>
      <c r="H4042" s="256" t="s">
        <v>2812</v>
      </c>
      <c r="I4042" s="256" t="s">
        <v>12013</v>
      </c>
    </row>
    <row r="4043" spans="1:9">
      <c r="A4043" s="256" t="s">
        <v>17608</v>
      </c>
      <c r="B4043" s="256" t="s">
        <v>17609</v>
      </c>
      <c r="C4043" s="256" t="s">
        <v>17610</v>
      </c>
      <c r="D4043" s="256" t="s">
        <v>91</v>
      </c>
      <c r="E4043" s="433">
        <v>81109</v>
      </c>
      <c r="F4043" s="256" t="s">
        <v>17611</v>
      </c>
      <c r="G4043" s="256" t="s">
        <v>2732</v>
      </c>
      <c r="H4043" s="256" t="s">
        <v>2733</v>
      </c>
      <c r="I4043" s="256" t="s">
        <v>3769</v>
      </c>
    </row>
    <row r="4044" spans="1:9">
      <c r="A4044" s="256" t="s">
        <v>17612</v>
      </c>
      <c r="B4044" s="256" t="s">
        <v>17613</v>
      </c>
      <c r="C4044" s="256" t="s">
        <v>17614</v>
      </c>
      <c r="D4044" s="256" t="s">
        <v>11510</v>
      </c>
      <c r="E4044" s="433">
        <v>4419</v>
      </c>
      <c r="F4044" s="256" t="s">
        <v>17615</v>
      </c>
      <c r="G4044" s="256" t="s">
        <v>2724</v>
      </c>
      <c r="H4044" s="256" t="s">
        <v>2835</v>
      </c>
      <c r="I4044" s="256" t="s">
        <v>17616</v>
      </c>
    </row>
    <row r="4045" spans="1:9">
      <c r="A4045" s="256" t="s">
        <v>17617</v>
      </c>
      <c r="B4045" s="256" t="s">
        <v>17613</v>
      </c>
      <c r="C4045" s="256" t="s">
        <v>17614</v>
      </c>
      <c r="D4045" s="256" t="s">
        <v>11510</v>
      </c>
      <c r="E4045" s="433">
        <v>4419</v>
      </c>
      <c r="F4045" s="256" t="s">
        <v>17615</v>
      </c>
      <c r="G4045" s="256" t="s">
        <v>2724</v>
      </c>
      <c r="H4045" s="256" t="s">
        <v>2812</v>
      </c>
      <c r="I4045" s="256" t="s">
        <v>7711</v>
      </c>
    </row>
    <row r="4046" spans="1:9">
      <c r="A4046" s="256" t="s">
        <v>17618</v>
      </c>
      <c r="B4046" s="256" t="s">
        <v>17619</v>
      </c>
      <c r="C4046" s="256" t="s">
        <v>17620</v>
      </c>
      <c r="D4046" s="256" t="s">
        <v>2982</v>
      </c>
      <c r="E4046" s="433">
        <v>81108</v>
      </c>
      <c r="F4046" s="256" t="s">
        <v>3483</v>
      </c>
      <c r="G4046" s="256" t="s">
        <v>2732</v>
      </c>
      <c r="H4046" s="256" t="s">
        <v>2733</v>
      </c>
      <c r="I4046" s="256" t="s">
        <v>14989</v>
      </c>
    </row>
    <row r="4047" spans="1:9">
      <c r="A4047" s="256" t="s">
        <v>17621</v>
      </c>
      <c r="C4047" s="256" t="s">
        <v>17622</v>
      </c>
      <c r="D4047" s="256" t="s">
        <v>17022</v>
      </c>
      <c r="E4047" s="433">
        <v>94122</v>
      </c>
      <c r="F4047" s="256" t="s">
        <v>516</v>
      </c>
      <c r="G4047" s="256" t="s">
        <v>2732</v>
      </c>
      <c r="H4047" s="256" t="s">
        <v>2733</v>
      </c>
      <c r="I4047" s="256" t="s">
        <v>8299</v>
      </c>
    </row>
    <row r="4048" spans="1:9">
      <c r="A4048" s="256" t="s">
        <v>17623</v>
      </c>
      <c r="B4048" s="256" t="s">
        <v>17624</v>
      </c>
      <c r="C4048" s="256" t="s">
        <v>17625</v>
      </c>
      <c r="D4048" s="256" t="s">
        <v>97</v>
      </c>
      <c r="E4048" s="433">
        <v>4454</v>
      </c>
      <c r="F4048" s="256" t="s">
        <v>13265</v>
      </c>
      <c r="G4048" s="256" t="s">
        <v>2780</v>
      </c>
      <c r="H4048" s="256" t="s">
        <v>2781</v>
      </c>
      <c r="I4048" s="256" t="s">
        <v>7597</v>
      </c>
    </row>
    <row r="4049" spans="1:9">
      <c r="A4049" s="256" t="s">
        <v>17626</v>
      </c>
      <c r="B4049" s="256" t="s">
        <v>17627</v>
      </c>
      <c r="C4049" s="256" t="s">
        <v>17628</v>
      </c>
      <c r="D4049" s="256" t="s">
        <v>93</v>
      </c>
      <c r="E4049" s="433">
        <v>1176</v>
      </c>
      <c r="F4049" s="256" t="s">
        <v>17629</v>
      </c>
      <c r="G4049" s="256" t="s">
        <v>2732</v>
      </c>
      <c r="H4049" s="256" t="s">
        <v>2733</v>
      </c>
      <c r="I4049" s="256" t="s">
        <v>8959</v>
      </c>
    </row>
    <row r="4050" spans="1:9">
      <c r="A4050" s="256" t="s">
        <v>17630</v>
      </c>
      <c r="B4050" s="256" t="s">
        <v>17631</v>
      </c>
      <c r="C4050" s="256" t="s">
        <v>17632</v>
      </c>
      <c r="D4050" s="256" t="s">
        <v>7719</v>
      </c>
      <c r="E4050" s="433">
        <v>97271</v>
      </c>
      <c r="F4050" s="256" t="s">
        <v>17633</v>
      </c>
      <c r="G4050" s="256" t="s">
        <v>2732</v>
      </c>
      <c r="H4050" s="256" t="s">
        <v>2733</v>
      </c>
      <c r="I4050" s="256" t="s">
        <v>4321</v>
      </c>
    </row>
    <row r="4051" spans="1:9">
      <c r="A4051" s="256" t="s">
        <v>17634</v>
      </c>
      <c r="C4051" s="256" t="s">
        <v>17635</v>
      </c>
      <c r="D4051" s="256" t="s">
        <v>17636</v>
      </c>
      <c r="E4051" s="433">
        <v>20354</v>
      </c>
      <c r="F4051" s="256" t="s">
        <v>17637</v>
      </c>
      <c r="G4051" s="256" t="s">
        <v>2780</v>
      </c>
      <c r="H4051" s="256" t="s">
        <v>2847</v>
      </c>
      <c r="I4051" s="256" t="s">
        <v>17638</v>
      </c>
    </row>
    <row r="4052" spans="1:9">
      <c r="A4052" s="256" t="s">
        <v>17639</v>
      </c>
      <c r="C4052" s="256" t="s">
        <v>17635</v>
      </c>
      <c r="D4052" s="256" t="s">
        <v>17636</v>
      </c>
      <c r="E4052" s="433">
        <v>20354</v>
      </c>
      <c r="F4052" s="256" t="s">
        <v>17637</v>
      </c>
      <c r="G4052" s="256" t="s">
        <v>2732</v>
      </c>
      <c r="H4052" s="256" t="s">
        <v>2733</v>
      </c>
      <c r="I4052" s="256" t="s">
        <v>17640</v>
      </c>
    </row>
    <row r="4053" spans="1:9">
      <c r="A4053" s="256" t="s">
        <v>17641</v>
      </c>
      <c r="C4053" s="256" t="s">
        <v>17642</v>
      </c>
      <c r="D4053" s="256" t="s">
        <v>177</v>
      </c>
      <c r="E4053" s="433">
        <v>5801</v>
      </c>
      <c r="F4053" s="256" t="s">
        <v>17643</v>
      </c>
      <c r="G4053" s="256" t="s">
        <v>2732</v>
      </c>
      <c r="H4053" s="256" t="s">
        <v>2733</v>
      </c>
      <c r="I4053" s="256" t="s">
        <v>4384</v>
      </c>
    </row>
    <row r="4054" spans="1:9">
      <c r="A4054" s="256" t="s">
        <v>17644</v>
      </c>
      <c r="B4054" s="256" t="s">
        <v>17645</v>
      </c>
      <c r="C4054" s="256" t="s">
        <v>17646</v>
      </c>
      <c r="D4054" s="256" t="s">
        <v>17647</v>
      </c>
      <c r="E4054" s="433">
        <v>8212</v>
      </c>
      <c r="F4054" s="256" t="s">
        <v>1322</v>
      </c>
      <c r="G4054" s="256" t="s">
        <v>2761</v>
      </c>
      <c r="H4054" s="256" t="s">
        <v>2812</v>
      </c>
      <c r="I4054" s="256" t="s">
        <v>6021</v>
      </c>
    </row>
    <row r="4055" spans="1:9">
      <c r="A4055" s="256" t="s">
        <v>17648</v>
      </c>
      <c r="B4055" s="256" t="s">
        <v>17649</v>
      </c>
      <c r="C4055" s="256" t="s">
        <v>17650</v>
      </c>
      <c r="D4055" s="256" t="s">
        <v>5264</v>
      </c>
      <c r="E4055" s="433">
        <v>91904</v>
      </c>
      <c r="F4055" s="256" t="s">
        <v>17651</v>
      </c>
      <c r="G4055" s="256" t="s">
        <v>2761</v>
      </c>
      <c r="H4055" s="256" t="s">
        <v>2994</v>
      </c>
      <c r="I4055" s="256" t="s">
        <v>15598</v>
      </c>
    </row>
    <row r="4056" spans="1:9">
      <c r="A4056" s="256" t="s">
        <v>17652</v>
      </c>
      <c r="B4056" s="256" t="s">
        <v>17649</v>
      </c>
      <c r="C4056" s="256" t="s">
        <v>17650</v>
      </c>
      <c r="D4056" s="256" t="s">
        <v>5264</v>
      </c>
      <c r="E4056" s="433">
        <v>91904</v>
      </c>
      <c r="F4056" s="256" t="s">
        <v>17651</v>
      </c>
      <c r="G4056" s="256" t="s">
        <v>2724</v>
      </c>
      <c r="H4056" s="256" t="s">
        <v>2762</v>
      </c>
      <c r="I4056" s="256" t="s">
        <v>17653</v>
      </c>
    </row>
    <row r="4057" spans="1:9">
      <c r="A4057" s="256" t="s">
        <v>17654</v>
      </c>
      <c r="B4057" s="256" t="s">
        <v>17649</v>
      </c>
      <c r="C4057" s="256" t="s">
        <v>17650</v>
      </c>
      <c r="D4057" s="256" t="s">
        <v>5264</v>
      </c>
      <c r="E4057" s="433">
        <v>91904</v>
      </c>
      <c r="F4057" s="256" t="s">
        <v>17651</v>
      </c>
      <c r="G4057" s="256" t="s">
        <v>2761</v>
      </c>
      <c r="H4057" s="256" t="s">
        <v>2725</v>
      </c>
      <c r="I4057" s="256" t="s">
        <v>15598</v>
      </c>
    </row>
    <row r="4058" spans="1:9">
      <c r="A4058" s="256" t="s">
        <v>17655</v>
      </c>
      <c r="B4058" s="256" t="s">
        <v>17656</v>
      </c>
      <c r="C4058" s="256" t="s">
        <v>17657</v>
      </c>
      <c r="D4058" s="256" t="s">
        <v>3123</v>
      </c>
      <c r="E4058" s="433">
        <v>2955</v>
      </c>
      <c r="F4058" s="256" t="s">
        <v>17658</v>
      </c>
      <c r="G4058" s="256" t="s">
        <v>2732</v>
      </c>
      <c r="H4058" s="256" t="s">
        <v>2733</v>
      </c>
      <c r="I4058" s="256" t="s">
        <v>6756</v>
      </c>
    </row>
    <row r="4059" spans="1:9">
      <c r="A4059" s="256" t="s">
        <v>17659</v>
      </c>
      <c r="B4059" s="256" t="s">
        <v>17660</v>
      </c>
      <c r="C4059" s="256" t="s">
        <v>17661</v>
      </c>
      <c r="D4059" s="256" t="s">
        <v>2966</v>
      </c>
      <c r="E4059" s="433">
        <v>1401</v>
      </c>
      <c r="F4059" s="256" t="s">
        <v>2967</v>
      </c>
      <c r="G4059" s="256" t="s">
        <v>2732</v>
      </c>
      <c r="H4059" s="256" t="s">
        <v>2733</v>
      </c>
      <c r="I4059" s="256" t="s">
        <v>3426</v>
      </c>
    </row>
    <row r="4060" spans="1:9">
      <c r="A4060" s="256" t="s">
        <v>17662</v>
      </c>
      <c r="B4060" s="256" t="s">
        <v>17663</v>
      </c>
      <c r="C4060" s="256" t="s">
        <v>17664</v>
      </c>
      <c r="D4060" s="256" t="s">
        <v>2772</v>
      </c>
      <c r="E4060" s="433">
        <v>85101</v>
      </c>
      <c r="F4060" s="256" t="s">
        <v>4996</v>
      </c>
      <c r="G4060" s="256" t="s">
        <v>2780</v>
      </c>
      <c r="H4060" s="256" t="s">
        <v>2847</v>
      </c>
      <c r="I4060" s="256" t="s">
        <v>17665</v>
      </c>
    </row>
    <row r="4061" spans="1:9">
      <c r="A4061" s="256" t="s">
        <v>17666</v>
      </c>
      <c r="B4061" s="256" t="s">
        <v>17663</v>
      </c>
      <c r="C4061" s="256" t="s">
        <v>17664</v>
      </c>
      <c r="D4061" s="256" t="s">
        <v>2772</v>
      </c>
      <c r="E4061" s="433">
        <v>85101</v>
      </c>
      <c r="F4061" s="256" t="s">
        <v>4996</v>
      </c>
      <c r="G4061" s="256" t="s">
        <v>2732</v>
      </c>
      <c r="H4061" s="256" t="s">
        <v>2733</v>
      </c>
      <c r="I4061" s="256" t="s">
        <v>4310</v>
      </c>
    </row>
    <row r="4062" spans="1:9">
      <c r="A4062" s="256" t="s">
        <v>17667</v>
      </c>
      <c r="B4062" s="256" t="s">
        <v>17668</v>
      </c>
      <c r="C4062" s="256" t="s">
        <v>17669</v>
      </c>
      <c r="D4062" s="256" t="s">
        <v>9490</v>
      </c>
      <c r="E4062" s="433">
        <v>97223</v>
      </c>
      <c r="F4062" s="256" t="s">
        <v>17670</v>
      </c>
      <c r="G4062" s="256" t="s">
        <v>2732</v>
      </c>
      <c r="H4062" s="256" t="s">
        <v>2733</v>
      </c>
      <c r="I4062" s="256" t="s">
        <v>17671</v>
      </c>
    </row>
    <row r="4063" spans="1:9">
      <c r="A4063" s="256" t="s">
        <v>17672</v>
      </c>
      <c r="B4063" s="256" t="s">
        <v>17668</v>
      </c>
      <c r="C4063" s="256" t="s">
        <v>17669</v>
      </c>
      <c r="D4063" s="256" t="s">
        <v>9490</v>
      </c>
      <c r="E4063" s="433">
        <v>97223</v>
      </c>
      <c r="F4063" s="256" t="s">
        <v>17670</v>
      </c>
      <c r="G4063" s="256" t="s">
        <v>2780</v>
      </c>
      <c r="H4063" s="256" t="s">
        <v>2847</v>
      </c>
      <c r="I4063" s="256" t="s">
        <v>17671</v>
      </c>
    </row>
    <row r="4064" spans="1:9">
      <c r="A4064" s="256" t="s">
        <v>17673</v>
      </c>
      <c r="B4064" s="256" t="s">
        <v>17674</v>
      </c>
      <c r="C4064" s="256" t="s">
        <v>17675</v>
      </c>
      <c r="D4064" s="256" t="s">
        <v>100</v>
      </c>
      <c r="E4064" s="433">
        <v>3601</v>
      </c>
      <c r="F4064" s="256" t="s">
        <v>17676</v>
      </c>
      <c r="G4064" s="256" t="s">
        <v>2780</v>
      </c>
      <c r="H4064" s="256" t="s">
        <v>2847</v>
      </c>
      <c r="I4064" s="256" t="s">
        <v>12128</v>
      </c>
    </row>
    <row r="4065" spans="1:9">
      <c r="A4065" s="256" t="s">
        <v>17677</v>
      </c>
      <c r="B4065" s="256" t="s">
        <v>17674</v>
      </c>
      <c r="C4065" s="256" t="s">
        <v>17675</v>
      </c>
      <c r="D4065" s="256" t="s">
        <v>100</v>
      </c>
      <c r="E4065" s="433">
        <v>3601</v>
      </c>
      <c r="F4065" s="256" t="s">
        <v>17676</v>
      </c>
      <c r="G4065" s="256" t="s">
        <v>2732</v>
      </c>
      <c r="H4065" s="256" t="s">
        <v>2733</v>
      </c>
      <c r="I4065" s="256" t="s">
        <v>2922</v>
      </c>
    </row>
    <row r="4066" spans="1:9">
      <c r="A4066" s="256" t="s">
        <v>17678</v>
      </c>
      <c r="B4066" s="256" t="s">
        <v>17679</v>
      </c>
      <c r="C4066" s="256" t="s">
        <v>17680</v>
      </c>
      <c r="D4066" s="256" t="s">
        <v>3005</v>
      </c>
      <c r="E4066" s="433">
        <v>94002</v>
      </c>
      <c r="F4066" s="256" t="s">
        <v>17681</v>
      </c>
      <c r="G4066" s="256" t="s">
        <v>2724</v>
      </c>
      <c r="H4066" s="256" t="s">
        <v>2762</v>
      </c>
      <c r="I4066" s="256" t="s">
        <v>17682</v>
      </c>
    </row>
    <row r="4067" spans="1:9">
      <c r="A4067" s="256" t="s">
        <v>17683</v>
      </c>
      <c r="B4067" s="256" t="s">
        <v>17684</v>
      </c>
      <c r="C4067" s="256" t="s">
        <v>17685</v>
      </c>
      <c r="D4067" s="256" t="s">
        <v>91</v>
      </c>
      <c r="E4067" s="433">
        <v>82103</v>
      </c>
      <c r="F4067" s="256" t="s">
        <v>2731</v>
      </c>
      <c r="G4067" s="256" t="s">
        <v>2732</v>
      </c>
      <c r="H4067" s="256" t="s">
        <v>2733</v>
      </c>
      <c r="I4067" s="256" t="s">
        <v>6488</v>
      </c>
    </row>
    <row r="4068" spans="1:9">
      <c r="A4068" s="256" t="s">
        <v>17686</v>
      </c>
      <c r="B4068" s="256" t="s">
        <v>17687</v>
      </c>
      <c r="C4068" s="256" t="s">
        <v>17688</v>
      </c>
      <c r="D4068" s="256" t="s">
        <v>17689</v>
      </c>
      <c r="E4068" s="433">
        <v>96501</v>
      </c>
      <c r="F4068" s="256" t="s">
        <v>17690</v>
      </c>
      <c r="G4068" s="256" t="s">
        <v>2936</v>
      </c>
      <c r="H4068" s="256" t="s">
        <v>2937</v>
      </c>
      <c r="I4068" s="256" t="s">
        <v>14123</v>
      </c>
    </row>
    <row r="4069" spans="1:9">
      <c r="A4069" s="256" t="s">
        <v>17691</v>
      </c>
      <c r="B4069" s="256" t="s">
        <v>17692</v>
      </c>
      <c r="C4069" s="256" t="s">
        <v>17693</v>
      </c>
      <c r="D4069" s="256" t="s">
        <v>2982</v>
      </c>
      <c r="E4069" s="433">
        <v>81109</v>
      </c>
      <c r="F4069" s="256" t="s">
        <v>17694</v>
      </c>
      <c r="G4069" s="256" t="s">
        <v>2780</v>
      </c>
      <c r="H4069" s="256" t="s">
        <v>2847</v>
      </c>
      <c r="I4069" s="256" t="s">
        <v>17695</v>
      </c>
    </row>
    <row r="4070" spans="1:9">
      <c r="A4070" s="256" t="s">
        <v>17696</v>
      </c>
      <c r="B4070" s="256" t="s">
        <v>17692</v>
      </c>
      <c r="C4070" s="256" t="s">
        <v>17693</v>
      </c>
      <c r="D4070" s="256" t="s">
        <v>2982</v>
      </c>
      <c r="E4070" s="433">
        <v>81109</v>
      </c>
      <c r="F4070" s="256" t="s">
        <v>17694</v>
      </c>
      <c r="G4070" s="256" t="s">
        <v>2732</v>
      </c>
      <c r="H4070" s="256" t="s">
        <v>2733</v>
      </c>
      <c r="I4070" s="256" t="s">
        <v>17695</v>
      </c>
    </row>
    <row r="4071" spans="1:9">
      <c r="A4071" s="256" t="s">
        <v>17697</v>
      </c>
      <c r="B4071" s="256" t="s">
        <v>17698</v>
      </c>
      <c r="C4071" s="256" t="s">
        <v>17699</v>
      </c>
      <c r="D4071" s="256" t="s">
        <v>152</v>
      </c>
      <c r="E4071" s="433">
        <v>16000</v>
      </c>
      <c r="F4071" s="256" t="s">
        <v>17700</v>
      </c>
      <c r="G4071" s="256" t="s">
        <v>2780</v>
      </c>
      <c r="H4071" s="256" t="s">
        <v>2847</v>
      </c>
      <c r="I4071" s="256" t="s">
        <v>17701</v>
      </c>
    </row>
    <row r="4072" spans="1:9">
      <c r="A4072" s="256" t="s">
        <v>17702</v>
      </c>
      <c r="B4072" s="256" t="s">
        <v>17703</v>
      </c>
      <c r="C4072" s="256" t="s">
        <v>17704</v>
      </c>
      <c r="D4072" s="256" t="s">
        <v>99</v>
      </c>
      <c r="E4072" s="433">
        <v>94901</v>
      </c>
      <c r="F4072" s="256" t="s">
        <v>17705</v>
      </c>
      <c r="G4072" s="256" t="s">
        <v>2724</v>
      </c>
      <c r="H4072" s="256" t="s">
        <v>2762</v>
      </c>
      <c r="I4072" s="256" t="s">
        <v>14943</v>
      </c>
    </row>
    <row r="4073" spans="1:9">
      <c r="A4073" s="256" t="s">
        <v>17702</v>
      </c>
      <c r="B4073" s="256" t="s">
        <v>17703</v>
      </c>
      <c r="C4073" s="256" t="s">
        <v>17704</v>
      </c>
      <c r="D4073" s="256" t="s">
        <v>99</v>
      </c>
      <c r="E4073" s="433">
        <v>94901</v>
      </c>
      <c r="F4073" s="256" t="s">
        <v>17705</v>
      </c>
      <c r="G4073" s="256" t="s">
        <v>2761</v>
      </c>
      <c r="H4073" s="256" t="s">
        <v>2762</v>
      </c>
      <c r="I4073" s="256" t="s">
        <v>17706</v>
      </c>
    </row>
    <row r="4074" spans="1:9">
      <c r="A4074" s="256" t="s">
        <v>17707</v>
      </c>
      <c r="B4074" s="256" t="s">
        <v>17708</v>
      </c>
      <c r="C4074" s="256" t="s">
        <v>17709</v>
      </c>
      <c r="D4074" s="256" t="s">
        <v>17710</v>
      </c>
      <c r="E4074" s="433">
        <v>4013</v>
      </c>
      <c r="F4074" s="256" t="s">
        <v>17711</v>
      </c>
      <c r="G4074" s="256" t="s">
        <v>2732</v>
      </c>
      <c r="H4074" s="256" t="s">
        <v>2733</v>
      </c>
      <c r="I4074" s="256" t="s">
        <v>7181</v>
      </c>
    </row>
    <row r="4075" spans="1:9">
      <c r="A4075" s="256" t="s">
        <v>17712</v>
      </c>
      <c r="B4075" s="256" t="s">
        <v>17708</v>
      </c>
      <c r="C4075" s="256" t="s">
        <v>17709</v>
      </c>
      <c r="D4075" s="256" t="s">
        <v>17710</v>
      </c>
      <c r="E4075" s="433">
        <v>4013</v>
      </c>
      <c r="F4075" s="256" t="s">
        <v>17711</v>
      </c>
      <c r="G4075" s="256" t="s">
        <v>2780</v>
      </c>
      <c r="H4075" s="256" t="s">
        <v>2847</v>
      </c>
      <c r="I4075" s="256" t="s">
        <v>4709</v>
      </c>
    </row>
    <row r="4076" spans="1:9">
      <c r="A4076" s="256" t="s">
        <v>17713</v>
      </c>
      <c r="B4076" s="256" t="s">
        <v>17708</v>
      </c>
      <c r="C4076" s="256" t="s">
        <v>17709</v>
      </c>
      <c r="D4076" s="256" t="s">
        <v>17710</v>
      </c>
      <c r="E4076" s="433">
        <v>4013</v>
      </c>
      <c r="F4076" s="256" t="s">
        <v>17711</v>
      </c>
      <c r="G4076" s="256" t="s">
        <v>2780</v>
      </c>
      <c r="H4076" s="256" t="s">
        <v>2781</v>
      </c>
      <c r="I4076" s="256" t="s">
        <v>13136</v>
      </c>
    </row>
    <row r="4077" spans="1:9">
      <c r="A4077" s="256" t="s">
        <v>17714</v>
      </c>
      <c r="B4077" s="256" t="s">
        <v>17715</v>
      </c>
      <c r="C4077" s="256" t="s">
        <v>17716</v>
      </c>
      <c r="D4077" s="256" t="s">
        <v>2772</v>
      </c>
      <c r="E4077" s="433">
        <v>85101</v>
      </c>
      <c r="F4077" s="256" t="s">
        <v>4996</v>
      </c>
      <c r="G4077" s="256" t="s">
        <v>2780</v>
      </c>
      <c r="H4077" s="256" t="s">
        <v>2781</v>
      </c>
      <c r="I4077" s="256" t="s">
        <v>7117</v>
      </c>
    </row>
    <row r="4078" spans="1:9">
      <c r="A4078" s="256" t="s">
        <v>17717</v>
      </c>
      <c r="B4078" s="256" t="s">
        <v>17715</v>
      </c>
      <c r="C4078" s="256" t="s">
        <v>17716</v>
      </c>
      <c r="D4078" s="256" t="s">
        <v>2772</v>
      </c>
      <c r="E4078" s="433">
        <v>85101</v>
      </c>
      <c r="F4078" s="256" t="s">
        <v>4996</v>
      </c>
      <c r="G4078" s="256" t="s">
        <v>2732</v>
      </c>
      <c r="H4078" s="256" t="s">
        <v>3196</v>
      </c>
      <c r="I4078" s="256" t="s">
        <v>7117</v>
      </c>
    </row>
    <row r="4079" spans="1:9">
      <c r="A4079" s="256" t="s">
        <v>17718</v>
      </c>
      <c r="B4079" s="256" t="s">
        <v>17715</v>
      </c>
      <c r="C4079" s="256" t="s">
        <v>17716</v>
      </c>
      <c r="D4079" s="256" t="s">
        <v>2772</v>
      </c>
      <c r="E4079" s="433">
        <v>85101</v>
      </c>
      <c r="F4079" s="256" t="s">
        <v>4996</v>
      </c>
      <c r="G4079" s="256" t="s">
        <v>2732</v>
      </c>
      <c r="H4079" s="256" t="s">
        <v>2733</v>
      </c>
      <c r="I4079" s="256" t="s">
        <v>17719</v>
      </c>
    </row>
    <row r="4080" spans="1:9">
      <c r="A4080" s="256" t="s">
        <v>17720</v>
      </c>
      <c r="B4080" s="256" t="s">
        <v>17721</v>
      </c>
      <c r="C4080" s="256" t="s">
        <v>17722</v>
      </c>
      <c r="D4080" s="256" t="s">
        <v>2301</v>
      </c>
      <c r="E4080" s="433">
        <v>98401</v>
      </c>
      <c r="F4080" s="256" t="s">
        <v>17723</v>
      </c>
      <c r="G4080" s="256" t="s">
        <v>2780</v>
      </c>
      <c r="H4080" s="256" t="s">
        <v>2781</v>
      </c>
      <c r="I4080" s="256" t="s">
        <v>17724</v>
      </c>
    </row>
    <row r="4081" spans="1:9">
      <c r="A4081" s="256" t="s">
        <v>17725</v>
      </c>
      <c r="B4081" s="256" t="s">
        <v>17721</v>
      </c>
      <c r="C4081" s="256" t="s">
        <v>17722</v>
      </c>
      <c r="D4081" s="256" t="s">
        <v>2301</v>
      </c>
      <c r="E4081" s="433">
        <v>98401</v>
      </c>
      <c r="F4081" s="256" t="s">
        <v>17723</v>
      </c>
      <c r="G4081" s="256" t="s">
        <v>2732</v>
      </c>
      <c r="H4081" s="256" t="s">
        <v>2733</v>
      </c>
      <c r="I4081" s="256" t="s">
        <v>17724</v>
      </c>
    </row>
    <row r="4082" spans="1:9">
      <c r="A4082" s="256" t="s">
        <v>17726</v>
      </c>
      <c r="B4082" s="256" t="s">
        <v>17727</v>
      </c>
      <c r="C4082" s="256" t="s">
        <v>17728</v>
      </c>
      <c r="D4082" s="256" t="s">
        <v>2772</v>
      </c>
      <c r="E4082" s="433">
        <v>85101</v>
      </c>
      <c r="F4082" s="256" t="s">
        <v>4996</v>
      </c>
      <c r="G4082" s="256" t="s">
        <v>2732</v>
      </c>
      <c r="H4082" s="256" t="s">
        <v>2733</v>
      </c>
      <c r="I4082" s="256" t="s">
        <v>17729</v>
      </c>
    </row>
    <row r="4083" spans="1:9">
      <c r="A4083" s="256" t="s">
        <v>17730</v>
      </c>
      <c r="B4083" s="256" t="s">
        <v>17727</v>
      </c>
      <c r="C4083" s="256" t="s">
        <v>17728</v>
      </c>
      <c r="D4083" s="256" t="s">
        <v>2772</v>
      </c>
      <c r="E4083" s="433">
        <v>85101</v>
      </c>
      <c r="F4083" s="256" t="s">
        <v>4996</v>
      </c>
      <c r="G4083" s="256" t="s">
        <v>2780</v>
      </c>
      <c r="H4083" s="256" t="s">
        <v>2781</v>
      </c>
      <c r="I4083" s="256" t="s">
        <v>17731</v>
      </c>
    </row>
    <row r="4084" spans="1:9">
      <c r="A4084" s="256" t="s">
        <v>17732</v>
      </c>
      <c r="B4084" s="256" t="s">
        <v>17733</v>
      </c>
      <c r="C4084" s="256" t="s">
        <v>17734</v>
      </c>
      <c r="D4084" s="256" t="s">
        <v>97</v>
      </c>
      <c r="E4084" s="433">
        <v>4011</v>
      </c>
      <c r="F4084" s="256" t="s">
        <v>17735</v>
      </c>
      <c r="G4084" s="256" t="s">
        <v>2780</v>
      </c>
      <c r="H4084" s="256" t="s">
        <v>2781</v>
      </c>
      <c r="I4084" s="256" t="s">
        <v>10381</v>
      </c>
    </row>
    <row r="4085" spans="1:9">
      <c r="A4085" s="256" t="s">
        <v>17736</v>
      </c>
      <c r="B4085" s="256" t="s">
        <v>17733</v>
      </c>
      <c r="C4085" s="256" t="s">
        <v>17734</v>
      </c>
      <c r="D4085" s="256" t="s">
        <v>97</v>
      </c>
      <c r="E4085" s="433">
        <v>4011</v>
      </c>
      <c r="F4085" s="256" t="s">
        <v>17735</v>
      </c>
      <c r="G4085" s="256" t="s">
        <v>2732</v>
      </c>
      <c r="H4085" s="256" t="s">
        <v>2733</v>
      </c>
      <c r="I4085" s="256" t="s">
        <v>7117</v>
      </c>
    </row>
    <row r="4086" spans="1:9">
      <c r="A4086" s="256" t="s">
        <v>17737</v>
      </c>
      <c r="B4086" s="256" t="s">
        <v>17738</v>
      </c>
      <c r="C4086" s="256" t="s">
        <v>17739</v>
      </c>
      <c r="D4086" s="256" t="s">
        <v>2772</v>
      </c>
      <c r="E4086" s="433">
        <v>85101</v>
      </c>
      <c r="F4086" s="256" t="s">
        <v>4996</v>
      </c>
      <c r="G4086" s="256" t="s">
        <v>2732</v>
      </c>
      <c r="H4086" s="256" t="s">
        <v>2733</v>
      </c>
      <c r="I4086" s="256" t="s">
        <v>17740</v>
      </c>
    </row>
    <row r="4087" spans="1:9">
      <c r="A4087" s="256" t="s">
        <v>17741</v>
      </c>
      <c r="B4087" s="256" t="s">
        <v>17742</v>
      </c>
      <c r="C4087" s="256" t="s">
        <v>17743</v>
      </c>
      <c r="D4087" s="256" t="s">
        <v>500</v>
      </c>
      <c r="E4087" s="433">
        <v>93401</v>
      </c>
      <c r="F4087" s="256" t="s">
        <v>17744</v>
      </c>
      <c r="G4087" s="256" t="s">
        <v>2780</v>
      </c>
      <c r="H4087" s="256" t="s">
        <v>2847</v>
      </c>
      <c r="I4087" s="256" t="s">
        <v>4976</v>
      </c>
    </row>
    <row r="4088" spans="1:9">
      <c r="A4088" s="256" t="s">
        <v>17745</v>
      </c>
      <c r="B4088" s="256" t="s">
        <v>17746</v>
      </c>
      <c r="C4088" s="256" t="s">
        <v>17747</v>
      </c>
      <c r="D4088" s="256" t="s">
        <v>2778</v>
      </c>
      <c r="E4088" s="433">
        <v>96563</v>
      </c>
      <c r="F4088" s="256" t="s">
        <v>7448</v>
      </c>
      <c r="G4088" s="256" t="s">
        <v>2732</v>
      </c>
      <c r="H4088" s="256" t="s">
        <v>3196</v>
      </c>
      <c r="I4088" s="256" t="s">
        <v>3769</v>
      </c>
    </row>
    <row r="4089" spans="1:9">
      <c r="A4089" s="256" t="s">
        <v>17748</v>
      </c>
      <c r="B4089" s="256" t="s">
        <v>17746</v>
      </c>
      <c r="C4089" s="256" t="s">
        <v>17747</v>
      </c>
      <c r="D4089" s="256" t="s">
        <v>2778</v>
      </c>
      <c r="E4089" s="433">
        <v>96563</v>
      </c>
      <c r="F4089" s="256" t="s">
        <v>7448</v>
      </c>
      <c r="G4089" s="256" t="s">
        <v>2780</v>
      </c>
      <c r="H4089" s="256" t="s">
        <v>2781</v>
      </c>
      <c r="I4089" s="256" t="s">
        <v>3769</v>
      </c>
    </row>
    <row r="4090" spans="1:9">
      <c r="A4090" s="256" t="s">
        <v>17749</v>
      </c>
      <c r="B4090" s="256" t="s">
        <v>17746</v>
      </c>
      <c r="C4090" s="256" t="s">
        <v>17747</v>
      </c>
      <c r="D4090" s="256" t="s">
        <v>2778</v>
      </c>
      <c r="E4090" s="433">
        <v>96563</v>
      </c>
      <c r="F4090" s="256" t="s">
        <v>7448</v>
      </c>
      <c r="G4090" s="256" t="s">
        <v>2780</v>
      </c>
      <c r="H4090" s="256" t="s">
        <v>2847</v>
      </c>
      <c r="I4090" s="256" t="s">
        <v>3769</v>
      </c>
    </row>
    <row r="4091" spans="1:9">
      <c r="A4091" s="256" t="s">
        <v>17750</v>
      </c>
      <c r="B4091" s="256" t="s">
        <v>17746</v>
      </c>
      <c r="C4091" s="256" t="s">
        <v>17747</v>
      </c>
      <c r="D4091" s="256" t="s">
        <v>2778</v>
      </c>
      <c r="E4091" s="433">
        <v>96563</v>
      </c>
      <c r="F4091" s="256" t="s">
        <v>7448</v>
      </c>
      <c r="G4091" s="256" t="s">
        <v>2936</v>
      </c>
      <c r="H4091" s="256" t="s">
        <v>4186</v>
      </c>
      <c r="I4091" s="256" t="s">
        <v>17751</v>
      </c>
    </row>
    <row r="4092" spans="1:9">
      <c r="A4092" s="256" t="s">
        <v>17752</v>
      </c>
      <c r="B4092" s="256" t="s">
        <v>17746</v>
      </c>
      <c r="C4092" s="256" t="s">
        <v>17747</v>
      </c>
      <c r="D4092" s="256" t="s">
        <v>2778</v>
      </c>
      <c r="E4092" s="433">
        <v>96563</v>
      </c>
      <c r="F4092" s="256" t="s">
        <v>7448</v>
      </c>
      <c r="G4092" s="256" t="s">
        <v>2732</v>
      </c>
      <c r="H4092" s="256" t="s">
        <v>2733</v>
      </c>
      <c r="I4092" s="256" t="s">
        <v>3769</v>
      </c>
    </row>
    <row r="4093" spans="1:9">
      <c r="A4093" s="256" t="s">
        <v>17753</v>
      </c>
      <c r="B4093" s="256" t="s">
        <v>17754</v>
      </c>
      <c r="C4093" s="256" t="s">
        <v>17755</v>
      </c>
      <c r="D4093" s="256" t="s">
        <v>91</v>
      </c>
      <c r="E4093" s="433">
        <v>82102</v>
      </c>
      <c r="F4093" s="256" t="s">
        <v>17756</v>
      </c>
      <c r="G4093" s="256" t="s">
        <v>2732</v>
      </c>
      <c r="H4093" s="256" t="s">
        <v>2733</v>
      </c>
      <c r="I4093" s="256" t="s">
        <v>3143</v>
      </c>
    </row>
    <row r="4094" spans="1:9">
      <c r="A4094" s="256" t="s">
        <v>17757</v>
      </c>
      <c r="B4094" s="256" t="s">
        <v>17758</v>
      </c>
      <c r="C4094" s="256" t="s">
        <v>17759</v>
      </c>
      <c r="D4094" s="256" t="s">
        <v>579</v>
      </c>
      <c r="E4094" s="433">
        <v>91101</v>
      </c>
      <c r="F4094" s="256" t="s">
        <v>17760</v>
      </c>
      <c r="G4094" s="256" t="s">
        <v>2761</v>
      </c>
      <c r="H4094" s="256" t="s">
        <v>2762</v>
      </c>
      <c r="I4094" s="256" t="s">
        <v>17761</v>
      </c>
    </row>
    <row r="4095" spans="1:9">
      <c r="A4095" s="256" t="s">
        <v>17762</v>
      </c>
      <c r="C4095" s="256" t="s">
        <v>17763</v>
      </c>
      <c r="D4095" s="256" t="s">
        <v>8986</v>
      </c>
      <c r="E4095" s="433">
        <v>1010</v>
      </c>
      <c r="F4095" s="256" t="s">
        <v>17764</v>
      </c>
      <c r="G4095" s="256" t="s">
        <v>2732</v>
      </c>
      <c r="H4095" s="256" t="s">
        <v>2733</v>
      </c>
      <c r="I4095" s="256" t="s">
        <v>6493</v>
      </c>
    </row>
    <row r="4096" spans="1:9">
      <c r="A4096" s="256" t="s">
        <v>17765</v>
      </c>
      <c r="B4096" s="256" t="s">
        <v>17766</v>
      </c>
      <c r="C4096" s="256" t="s">
        <v>17767</v>
      </c>
      <c r="D4096" s="256" t="s">
        <v>2730</v>
      </c>
      <c r="E4096" s="433">
        <v>82105</v>
      </c>
      <c r="F4096" s="256" t="s">
        <v>17768</v>
      </c>
      <c r="G4096" s="256" t="s">
        <v>3938</v>
      </c>
      <c r="H4096" s="256" t="s">
        <v>2762</v>
      </c>
      <c r="I4096" s="256" t="s">
        <v>17769</v>
      </c>
    </row>
    <row r="4097" spans="1:9">
      <c r="A4097" s="256" t="s">
        <v>17765</v>
      </c>
      <c r="B4097" s="256" t="s">
        <v>17766</v>
      </c>
      <c r="C4097" s="256" t="s">
        <v>17767</v>
      </c>
      <c r="D4097" s="256" t="s">
        <v>2730</v>
      </c>
      <c r="E4097" s="433">
        <v>82105</v>
      </c>
      <c r="F4097" s="256" t="s">
        <v>17768</v>
      </c>
      <c r="G4097" s="256" t="s">
        <v>2724</v>
      </c>
      <c r="H4097" s="256" t="s">
        <v>2762</v>
      </c>
      <c r="I4097" s="256" t="s">
        <v>17770</v>
      </c>
    </row>
    <row r="4098" spans="1:9">
      <c r="A4098" s="256" t="s">
        <v>17765</v>
      </c>
      <c r="B4098" s="256" t="s">
        <v>17766</v>
      </c>
      <c r="C4098" s="256" t="s">
        <v>17767</v>
      </c>
      <c r="D4098" s="256" t="s">
        <v>2730</v>
      </c>
      <c r="E4098" s="433">
        <v>82105</v>
      </c>
      <c r="F4098" s="256" t="s">
        <v>17768</v>
      </c>
      <c r="G4098" s="256" t="s">
        <v>2794</v>
      </c>
      <c r="H4098" s="256" t="s">
        <v>2762</v>
      </c>
      <c r="I4098" s="256" t="s">
        <v>17771</v>
      </c>
    </row>
    <row r="4099" spans="1:9">
      <c r="A4099" s="256" t="s">
        <v>17765</v>
      </c>
      <c r="B4099" s="256" t="s">
        <v>17766</v>
      </c>
      <c r="C4099" s="256" t="s">
        <v>17767</v>
      </c>
      <c r="D4099" s="256" t="s">
        <v>2730</v>
      </c>
      <c r="E4099" s="433">
        <v>82105</v>
      </c>
      <c r="F4099" s="256" t="s">
        <v>17768</v>
      </c>
      <c r="G4099" s="256" t="s">
        <v>2761</v>
      </c>
      <c r="H4099" s="256" t="s">
        <v>2762</v>
      </c>
      <c r="I4099" s="256" t="s">
        <v>17771</v>
      </c>
    </row>
    <row r="4100" spans="1:9">
      <c r="A4100" s="256" t="s">
        <v>17772</v>
      </c>
      <c r="B4100" s="256" t="s">
        <v>17766</v>
      </c>
      <c r="C4100" s="256" t="s">
        <v>17767</v>
      </c>
      <c r="D4100" s="256" t="s">
        <v>2730</v>
      </c>
      <c r="E4100" s="433">
        <v>82105</v>
      </c>
      <c r="F4100" s="256" t="s">
        <v>17768</v>
      </c>
      <c r="G4100" s="256" t="s">
        <v>2761</v>
      </c>
      <c r="H4100" s="256" t="s">
        <v>5882</v>
      </c>
      <c r="I4100" s="256" t="s">
        <v>17773</v>
      </c>
    </row>
    <row r="4101" spans="1:9">
      <c r="A4101" s="256" t="s">
        <v>17772</v>
      </c>
      <c r="B4101" s="256" t="s">
        <v>17766</v>
      </c>
      <c r="C4101" s="256" t="s">
        <v>17767</v>
      </c>
      <c r="D4101" s="256" t="s">
        <v>2730</v>
      </c>
      <c r="E4101" s="433">
        <v>82105</v>
      </c>
      <c r="F4101" s="256" t="s">
        <v>17768</v>
      </c>
      <c r="G4101" s="256" t="s">
        <v>3938</v>
      </c>
      <c r="H4101" s="256" t="s">
        <v>5882</v>
      </c>
      <c r="I4101" s="256" t="s">
        <v>17773</v>
      </c>
    </row>
    <row r="4102" spans="1:9">
      <c r="A4102" s="256" t="s">
        <v>17772</v>
      </c>
      <c r="B4102" s="256" t="s">
        <v>17766</v>
      </c>
      <c r="C4102" s="256" t="s">
        <v>17767</v>
      </c>
      <c r="D4102" s="256" t="s">
        <v>2730</v>
      </c>
      <c r="E4102" s="433">
        <v>82105</v>
      </c>
      <c r="F4102" s="256" t="s">
        <v>17768</v>
      </c>
      <c r="G4102" s="256" t="s">
        <v>2724</v>
      </c>
      <c r="H4102" s="256" t="s">
        <v>5882</v>
      </c>
      <c r="I4102" s="256" t="s">
        <v>17773</v>
      </c>
    </row>
    <row r="4103" spans="1:9">
      <c r="A4103" s="256" t="s">
        <v>17772</v>
      </c>
      <c r="B4103" s="256" t="s">
        <v>17766</v>
      </c>
      <c r="C4103" s="256" t="s">
        <v>17767</v>
      </c>
      <c r="D4103" s="256" t="s">
        <v>2730</v>
      </c>
      <c r="E4103" s="433">
        <v>82105</v>
      </c>
      <c r="F4103" s="256" t="s">
        <v>17768</v>
      </c>
      <c r="G4103" s="256" t="s">
        <v>2794</v>
      </c>
      <c r="H4103" s="256" t="s">
        <v>5882</v>
      </c>
      <c r="I4103" s="256" t="s">
        <v>17773</v>
      </c>
    </row>
    <row r="4104" spans="1:9">
      <c r="A4104" s="256" t="s">
        <v>17774</v>
      </c>
      <c r="B4104" s="256" t="s">
        <v>17775</v>
      </c>
      <c r="C4104" s="256" t="s">
        <v>17776</v>
      </c>
      <c r="D4104" s="256" t="s">
        <v>5172</v>
      </c>
      <c r="E4104" s="433">
        <v>83103</v>
      </c>
      <c r="F4104" s="256" t="s">
        <v>17777</v>
      </c>
      <c r="G4104" s="256" t="s">
        <v>2732</v>
      </c>
      <c r="H4104" s="256" t="s">
        <v>2733</v>
      </c>
      <c r="I4104" s="256" t="s">
        <v>8631</v>
      </c>
    </row>
    <row r="4105" spans="1:9">
      <c r="A4105" s="256" t="s">
        <v>17778</v>
      </c>
      <c r="B4105" s="256" t="s">
        <v>17779</v>
      </c>
      <c r="C4105" s="256" t="s">
        <v>17780</v>
      </c>
      <c r="D4105" s="256" t="s">
        <v>17781</v>
      </c>
      <c r="E4105" s="433">
        <v>97222</v>
      </c>
      <c r="F4105" s="256" t="s">
        <v>17782</v>
      </c>
      <c r="G4105" s="256" t="s">
        <v>2724</v>
      </c>
      <c r="H4105" s="256" t="s">
        <v>2835</v>
      </c>
      <c r="I4105" s="256" t="s">
        <v>17783</v>
      </c>
    </row>
    <row r="4106" spans="1:9">
      <c r="A4106" s="256" t="s">
        <v>17784</v>
      </c>
      <c r="B4106" s="256" t="s">
        <v>17785</v>
      </c>
      <c r="C4106" s="256" t="s">
        <v>17786</v>
      </c>
      <c r="D4106" s="256" t="s">
        <v>4549</v>
      </c>
      <c r="E4106" s="433">
        <v>91441</v>
      </c>
      <c r="F4106" s="256" t="s">
        <v>17787</v>
      </c>
      <c r="G4106" s="256" t="s">
        <v>2732</v>
      </c>
      <c r="H4106" s="256" t="s">
        <v>2733</v>
      </c>
      <c r="I4106" s="256" t="s">
        <v>3197</v>
      </c>
    </row>
    <row r="4107" spans="1:9">
      <c r="A4107" s="256" t="s">
        <v>17788</v>
      </c>
      <c r="B4107" s="256" t="s">
        <v>17785</v>
      </c>
      <c r="C4107" s="256" t="s">
        <v>17786</v>
      </c>
      <c r="D4107" s="256" t="s">
        <v>4549</v>
      </c>
      <c r="E4107" s="433">
        <v>91441</v>
      </c>
      <c r="F4107" s="256" t="s">
        <v>17787</v>
      </c>
      <c r="G4107" s="256" t="s">
        <v>2780</v>
      </c>
      <c r="H4107" s="256" t="s">
        <v>2847</v>
      </c>
      <c r="I4107" s="256" t="s">
        <v>3197</v>
      </c>
    </row>
    <row r="4108" spans="1:9">
      <c r="A4108" s="256" t="s">
        <v>17789</v>
      </c>
      <c r="B4108" s="256" t="s">
        <v>17785</v>
      </c>
      <c r="C4108" s="256" t="s">
        <v>17786</v>
      </c>
      <c r="D4108" s="256" t="s">
        <v>4549</v>
      </c>
      <c r="E4108" s="433">
        <v>91441</v>
      </c>
      <c r="F4108" s="256" t="s">
        <v>17787</v>
      </c>
      <c r="G4108" s="256" t="s">
        <v>2780</v>
      </c>
      <c r="H4108" s="256" t="s">
        <v>2781</v>
      </c>
      <c r="I4108" s="256" t="s">
        <v>6068</v>
      </c>
    </row>
    <row r="4109" spans="1:9">
      <c r="A4109" s="256" t="s">
        <v>17790</v>
      </c>
      <c r="B4109" s="256" t="s">
        <v>17785</v>
      </c>
      <c r="C4109" s="256" t="s">
        <v>17786</v>
      </c>
      <c r="D4109" s="256" t="s">
        <v>4549</v>
      </c>
      <c r="E4109" s="433">
        <v>91441</v>
      </c>
      <c r="F4109" s="256" t="s">
        <v>17787</v>
      </c>
      <c r="G4109" s="256" t="s">
        <v>2732</v>
      </c>
      <c r="H4109" s="256" t="s">
        <v>3196</v>
      </c>
      <c r="I4109" s="256" t="s">
        <v>6068</v>
      </c>
    </row>
    <row r="4110" spans="1:9">
      <c r="A4110" s="256" t="s">
        <v>17791</v>
      </c>
      <c r="B4110" s="256" t="s">
        <v>17792</v>
      </c>
      <c r="C4110" s="256" t="s">
        <v>17793</v>
      </c>
      <c r="D4110" s="256" t="s">
        <v>2730</v>
      </c>
      <c r="E4110" s="433">
        <v>82104</v>
      </c>
      <c r="F4110" s="256" t="s">
        <v>3682</v>
      </c>
      <c r="G4110" s="256" t="s">
        <v>2732</v>
      </c>
      <c r="H4110" s="256" t="s">
        <v>3196</v>
      </c>
      <c r="I4110" s="256" t="s">
        <v>5812</v>
      </c>
    </row>
    <row r="4111" spans="1:9">
      <c r="A4111" s="256" t="s">
        <v>17794</v>
      </c>
      <c r="B4111" s="256" t="s">
        <v>17792</v>
      </c>
      <c r="C4111" s="256" t="s">
        <v>17793</v>
      </c>
      <c r="D4111" s="256" t="s">
        <v>2730</v>
      </c>
      <c r="E4111" s="433">
        <v>82104</v>
      </c>
      <c r="F4111" s="256" t="s">
        <v>3682</v>
      </c>
      <c r="G4111" s="256" t="s">
        <v>2732</v>
      </c>
      <c r="H4111" s="256" t="s">
        <v>2733</v>
      </c>
      <c r="I4111" s="256" t="s">
        <v>6451</v>
      </c>
    </row>
    <row r="4112" spans="1:9">
      <c r="A4112" s="256" t="s">
        <v>17795</v>
      </c>
      <c r="B4112" s="256" t="s">
        <v>17796</v>
      </c>
      <c r="C4112" s="256" t="s">
        <v>17797</v>
      </c>
      <c r="D4112" s="256" t="s">
        <v>97</v>
      </c>
      <c r="E4112" s="433">
        <v>4001</v>
      </c>
      <c r="F4112" s="256" t="s">
        <v>10482</v>
      </c>
      <c r="G4112" s="256" t="s">
        <v>2936</v>
      </c>
      <c r="H4112" s="256" t="s">
        <v>2937</v>
      </c>
      <c r="I4112" s="256" t="s">
        <v>5396</v>
      </c>
    </row>
    <row r="4113" spans="1:9">
      <c r="A4113" s="256" t="s">
        <v>17798</v>
      </c>
      <c r="B4113" s="256" t="s">
        <v>17799</v>
      </c>
      <c r="C4113" s="256" t="s">
        <v>17800</v>
      </c>
      <c r="D4113" s="256" t="s">
        <v>5145</v>
      </c>
      <c r="E4113" s="433">
        <v>91324</v>
      </c>
      <c r="F4113" s="256" t="s">
        <v>17801</v>
      </c>
      <c r="G4113" s="256" t="s">
        <v>2936</v>
      </c>
      <c r="H4113" s="256" t="s">
        <v>2937</v>
      </c>
      <c r="I4113" s="256" t="s">
        <v>17802</v>
      </c>
    </row>
    <row r="4114" spans="1:9">
      <c r="A4114" s="256" t="s">
        <v>17803</v>
      </c>
      <c r="B4114" s="256" t="s">
        <v>17804</v>
      </c>
      <c r="C4114" s="256" t="s">
        <v>17805</v>
      </c>
      <c r="D4114" s="256" t="s">
        <v>91</v>
      </c>
      <c r="E4114" s="433">
        <v>82105</v>
      </c>
      <c r="F4114" s="256" t="s">
        <v>17806</v>
      </c>
      <c r="G4114" s="256" t="s">
        <v>2761</v>
      </c>
      <c r="H4114" s="256" t="s">
        <v>2762</v>
      </c>
      <c r="I4114" s="256" t="s">
        <v>16028</v>
      </c>
    </row>
    <row r="4115" spans="1:9">
      <c r="A4115" s="256" t="s">
        <v>17807</v>
      </c>
      <c r="B4115" s="256" t="s">
        <v>17808</v>
      </c>
      <c r="C4115" s="256" t="s">
        <v>17809</v>
      </c>
      <c r="D4115" s="256" t="s">
        <v>17810</v>
      </c>
      <c r="E4115" s="433">
        <v>94136</v>
      </c>
      <c r="F4115" s="256" t="s">
        <v>464</v>
      </c>
      <c r="G4115" s="256" t="s">
        <v>2761</v>
      </c>
      <c r="H4115" s="256" t="s">
        <v>2762</v>
      </c>
      <c r="I4115" s="256" t="s">
        <v>17811</v>
      </c>
    </row>
    <row r="4116" spans="1:9">
      <c r="A4116" s="256" t="s">
        <v>17812</v>
      </c>
      <c r="B4116" s="256" t="s">
        <v>17808</v>
      </c>
      <c r="C4116" s="256" t="s">
        <v>17809</v>
      </c>
      <c r="D4116" s="256" t="s">
        <v>17810</v>
      </c>
      <c r="E4116" s="433">
        <v>94136</v>
      </c>
      <c r="F4116" s="256" t="s">
        <v>464</v>
      </c>
      <c r="G4116" s="256" t="s">
        <v>2761</v>
      </c>
      <c r="H4116" s="256" t="s">
        <v>2994</v>
      </c>
      <c r="I4116" s="256" t="s">
        <v>4079</v>
      </c>
    </row>
    <row r="4117" spans="1:9">
      <c r="A4117" s="256" t="s">
        <v>17813</v>
      </c>
      <c r="B4117" s="256" t="s">
        <v>17814</v>
      </c>
      <c r="C4117" s="256" t="s">
        <v>17815</v>
      </c>
      <c r="D4117" s="256" t="s">
        <v>7619</v>
      </c>
      <c r="E4117" s="433">
        <v>90042</v>
      </c>
      <c r="F4117" s="256" t="s">
        <v>17816</v>
      </c>
      <c r="G4117" s="256" t="s">
        <v>2724</v>
      </c>
      <c r="H4117" s="256" t="s">
        <v>2762</v>
      </c>
      <c r="I4117" s="256" t="s">
        <v>5111</v>
      </c>
    </row>
    <row r="4118" spans="1:9">
      <c r="A4118" s="256" t="s">
        <v>17817</v>
      </c>
      <c r="B4118" s="256" t="s">
        <v>17818</v>
      </c>
      <c r="C4118" s="256" t="s">
        <v>17819</v>
      </c>
      <c r="D4118" s="256" t="s">
        <v>4428</v>
      </c>
      <c r="E4118" s="433">
        <v>1841</v>
      </c>
      <c r="F4118" s="256" t="s">
        <v>17820</v>
      </c>
      <c r="G4118" s="256" t="s">
        <v>2761</v>
      </c>
      <c r="H4118" s="256" t="s">
        <v>2762</v>
      </c>
      <c r="I4118" s="256" t="s">
        <v>17821</v>
      </c>
    </row>
    <row r="4119" spans="1:9">
      <c r="A4119" s="256" t="s">
        <v>17822</v>
      </c>
      <c r="B4119" s="256" t="s">
        <v>17823</v>
      </c>
      <c r="C4119" s="256" t="s">
        <v>17824</v>
      </c>
      <c r="D4119" s="256" t="s">
        <v>17825</v>
      </c>
      <c r="E4119" s="433">
        <v>90062</v>
      </c>
      <c r="F4119" s="256" t="s">
        <v>17826</v>
      </c>
      <c r="G4119" s="256" t="s">
        <v>2732</v>
      </c>
      <c r="H4119" s="256" t="s">
        <v>2733</v>
      </c>
      <c r="I4119" s="256" t="s">
        <v>6354</v>
      </c>
    </row>
    <row r="4120" spans="1:9">
      <c r="A4120" s="256" t="s">
        <v>17827</v>
      </c>
      <c r="B4120" s="256" t="s">
        <v>17828</v>
      </c>
      <c r="C4120" s="256" t="s">
        <v>17829</v>
      </c>
      <c r="D4120" s="256" t="s">
        <v>5743</v>
      </c>
      <c r="E4120" s="433">
        <v>7301</v>
      </c>
      <c r="F4120" s="256" t="s">
        <v>14127</v>
      </c>
      <c r="G4120" s="256" t="s">
        <v>2724</v>
      </c>
      <c r="H4120" s="256" t="s">
        <v>2762</v>
      </c>
      <c r="I4120" s="256" t="s">
        <v>17830</v>
      </c>
    </row>
    <row r="4121" spans="1:9">
      <c r="A4121" s="256" t="s">
        <v>17831</v>
      </c>
      <c r="B4121" s="256" t="s">
        <v>17832</v>
      </c>
      <c r="C4121" s="256" t="s">
        <v>17833</v>
      </c>
      <c r="D4121" s="256" t="s">
        <v>17834</v>
      </c>
      <c r="E4121" s="433">
        <v>95803</v>
      </c>
      <c r="F4121" s="256" t="s">
        <v>17835</v>
      </c>
      <c r="G4121" s="256" t="s">
        <v>2732</v>
      </c>
      <c r="H4121" s="256" t="s">
        <v>2733</v>
      </c>
      <c r="I4121" s="256" t="s">
        <v>17836</v>
      </c>
    </row>
    <row r="4122" spans="1:9">
      <c r="A4122" s="256" t="s">
        <v>17837</v>
      </c>
      <c r="B4122" s="256" t="s">
        <v>17838</v>
      </c>
      <c r="C4122" s="256" t="s">
        <v>17839</v>
      </c>
      <c r="D4122" s="256" t="s">
        <v>2982</v>
      </c>
      <c r="E4122" s="433">
        <v>81101</v>
      </c>
      <c r="F4122" s="256" t="s">
        <v>17840</v>
      </c>
      <c r="G4122" s="256" t="s">
        <v>2732</v>
      </c>
      <c r="H4122" s="256" t="s">
        <v>2733</v>
      </c>
      <c r="I4122" s="256" t="s">
        <v>17174</v>
      </c>
    </row>
    <row r="4123" spans="1:9">
      <c r="A4123" s="256" t="s">
        <v>17841</v>
      </c>
      <c r="B4123" s="256" t="s">
        <v>17842</v>
      </c>
      <c r="C4123" s="256" t="s">
        <v>17843</v>
      </c>
      <c r="D4123" s="256" t="s">
        <v>6843</v>
      </c>
      <c r="E4123" s="433">
        <v>94302</v>
      </c>
      <c r="F4123" s="256" t="s">
        <v>17844</v>
      </c>
      <c r="G4123" s="256" t="s">
        <v>2936</v>
      </c>
      <c r="H4123" s="256" t="s">
        <v>2937</v>
      </c>
      <c r="I4123" s="256" t="s">
        <v>3744</v>
      </c>
    </row>
    <row r="4124" spans="1:9">
      <c r="A4124" s="256" t="s">
        <v>17845</v>
      </c>
      <c r="B4124" s="256" t="s">
        <v>17846</v>
      </c>
      <c r="C4124" s="256" t="s">
        <v>17847</v>
      </c>
      <c r="D4124" s="256" t="s">
        <v>4303</v>
      </c>
      <c r="E4124" s="433">
        <v>91501</v>
      </c>
      <c r="F4124" s="256" t="s">
        <v>17848</v>
      </c>
      <c r="G4124" s="256" t="s">
        <v>2761</v>
      </c>
      <c r="H4124" s="256" t="s">
        <v>2762</v>
      </c>
      <c r="I4124" s="256" t="s">
        <v>7283</v>
      </c>
    </row>
    <row r="4125" spans="1:9">
      <c r="A4125" s="256" t="s">
        <v>17849</v>
      </c>
      <c r="B4125" s="256" t="s">
        <v>17850</v>
      </c>
      <c r="C4125" s="256" t="s">
        <v>17851</v>
      </c>
      <c r="D4125" s="256" t="s">
        <v>3430</v>
      </c>
      <c r="E4125" s="433">
        <v>7501</v>
      </c>
      <c r="F4125" s="256" t="s">
        <v>17852</v>
      </c>
      <c r="G4125" s="256" t="s">
        <v>2732</v>
      </c>
      <c r="H4125" s="256" t="s">
        <v>2733</v>
      </c>
      <c r="I4125" s="256" t="s">
        <v>8729</v>
      </c>
    </row>
    <row r="4126" spans="1:9">
      <c r="A4126" s="256" t="s">
        <v>17853</v>
      </c>
      <c r="B4126" s="256" t="s">
        <v>17854</v>
      </c>
      <c r="C4126" s="256" t="s">
        <v>17855</v>
      </c>
      <c r="D4126" s="256" t="s">
        <v>3430</v>
      </c>
      <c r="E4126" s="433">
        <v>7501</v>
      </c>
      <c r="F4126" s="256" t="s">
        <v>17856</v>
      </c>
      <c r="G4126" s="256" t="s">
        <v>2732</v>
      </c>
      <c r="H4126" s="256" t="s">
        <v>2733</v>
      </c>
      <c r="I4126" s="256" t="s">
        <v>6416</v>
      </c>
    </row>
    <row r="4127" spans="1:9">
      <c r="A4127" s="256" t="s">
        <v>17857</v>
      </c>
      <c r="B4127" s="256" t="s">
        <v>17858</v>
      </c>
      <c r="C4127" s="256" t="s">
        <v>17859</v>
      </c>
      <c r="D4127" s="256" t="s">
        <v>13515</v>
      </c>
      <c r="E4127" s="433">
        <v>96204</v>
      </c>
      <c r="F4127" s="256" t="s">
        <v>17860</v>
      </c>
      <c r="G4127" s="256" t="s">
        <v>2936</v>
      </c>
      <c r="H4127" s="256" t="s">
        <v>2937</v>
      </c>
      <c r="I4127" s="256" t="s">
        <v>3520</v>
      </c>
    </row>
    <row r="4128" spans="1:9">
      <c r="A4128" s="256" t="s">
        <v>17861</v>
      </c>
      <c r="B4128" s="256" t="s">
        <v>17862</v>
      </c>
      <c r="C4128" s="256" t="s">
        <v>17863</v>
      </c>
      <c r="D4128" s="256" t="s">
        <v>4491</v>
      </c>
      <c r="E4128" s="433">
        <v>4001</v>
      </c>
      <c r="F4128" s="256" t="s">
        <v>17864</v>
      </c>
      <c r="G4128" s="256" t="s">
        <v>2761</v>
      </c>
      <c r="H4128" s="256" t="s">
        <v>2762</v>
      </c>
      <c r="I4128" s="256" t="s">
        <v>17865</v>
      </c>
    </row>
    <row r="4129" spans="1:9">
      <c r="A4129" s="256" t="s">
        <v>17866</v>
      </c>
      <c r="B4129" s="256" t="s">
        <v>17867</v>
      </c>
      <c r="C4129" s="256" t="s">
        <v>17868</v>
      </c>
      <c r="D4129" s="256" t="s">
        <v>99</v>
      </c>
      <c r="E4129" s="433">
        <v>94901</v>
      </c>
      <c r="F4129" s="256" t="s">
        <v>17869</v>
      </c>
      <c r="G4129" s="256" t="s">
        <v>2761</v>
      </c>
      <c r="H4129" s="256" t="s">
        <v>2725</v>
      </c>
      <c r="I4129" s="256" t="s">
        <v>15598</v>
      </c>
    </row>
    <row r="4130" spans="1:9">
      <c r="A4130" s="256" t="s">
        <v>17870</v>
      </c>
      <c r="B4130" s="256" t="s">
        <v>17867</v>
      </c>
      <c r="C4130" s="256" t="s">
        <v>17868</v>
      </c>
      <c r="D4130" s="256" t="s">
        <v>99</v>
      </c>
      <c r="E4130" s="433">
        <v>94901</v>
      </c>
      <c r="F4130" s="256" t="s">
        <v>17869</v>
      </c>
      <c r="G4130" s="256" t="s">
        <v>2761</v>
      </c>
      <c r="H4130" s="256" t="s">
        <v>2994</v>
      </c>
      <c r="I4130" s="256" t="s">
        <v>15598</v>
      </c>
    </row>
    <row r="4131" spans="1:9">
      <c r="A4131" s="256" t="s">
        <v>17871</v>
      </c>
      <c r="B4131" s="256" t="s">
        <v>17872</v>
      </c>
      <c r="C4131" s="256" t="s">
        <v>17873</v>
      </c>
      <c r="D4131" s="256" t="s">
        <v>579</v>
      </c>
      <c r="E4131" s="433">
        <v>91101</v>
      </c>
      <c r="F4131" s="256" t="s">
        <v>17874</v>
      </c>
      <c r="G4131" s="256" t="s">
        <v>2761</v>
      </c>
      <c r="H4131" s="256" t="s">
        <v>2762</v>
      </c>
      <c r="I4131" s="256" t="s">
        <v>17875</v>
      </c>
    </row>
    <row r="4132" spans="1:9">
      <c r="A4132" s="256" t="s">
        <v>17876</v>
      </c>
      <c r="B4132" s="256" t="s">
        <v>17877</v>
      </c>
      <c r="C4132" s="256" t="s">
        <v>17878</v>
      </c>
      <c r="D4132" s="256" t="s">
        <v>16053</v>
      </c>
      <c r="E4132" s="433">
        <v>95193</v>
      </c>
      <c r="F4132" s="256" t="s">
        <v>17879</v>
      </c>
      <c r="G4132" s="256" t="s">
        <v>2724</v>
      </c>
      <c r="H4132" s="256" t="s">
        <v>2812</v>
      </c>
      <c r="I4132" s="256" t="s">
        <v>17880</v>
      </c>
    </row>
    <row r="4133" spans="1:9">
      <c r="A4133" s="256" t="s">
        <v>17881</v>
      </c>
      <c r="B4133" s="256" t="s">
        <v>17877</v>
      </c>
      <c r="C4133" s="256" t="s">
        <v>17878</v>
      </c>
      <c r="D4133" s="256" t="s">
        <v>16053</v>
      </c>
      <c r="E4133" s="433">
        <v>95193</v>
      </c>
      <c r="F4133" s="256" t="s">
        <v>17879</v>
      </c>
      <c r="G4133" s="256" t="s">
        <v>2761</v>
      </c>
      <c r="H4133" s="256" t="s">
        <v>2994</v>
      </c>
      <c r="I4133" s="256" t="s">
        <v>3909</v>
      </c>
    </row>
    <row r="4134" spans="1:9">
      <c r="A4134" s="256" t="s">
        <v>17882</v>
      </c>
      <c r="B4134" s="256" t="s">
        <v>17877</v>
      </c>
      <c r="C4134" s="256" t="s">
        <v>17878</v>
      </c>
      <c r="D4134" s="256" t="s">
        <v>16053</v>
      </c>
      <c r="E4134" s="433">
        <v>95193</v>
      </c>
      <c r="F4134" s="256" t="s">
        <v>17879</v>
      </c>
      <c r="G4134" s="256" t="s">
        <v>2761</v>
      </c>
      <c r="H4134" s="256" t="s">
        <v>2762</v>
      </c>
      <c r="I4134" s="256" t="s">
        <v>17883</v>
      </c>
    </row>
    <row r="4135" spans="1:9">
      <c r="A4135" s="256" t="s">
        <v>17884</v>
      </c>
      <c r="B4135" s="256" t="s">
        <v>17877</v>
      </c>
      <c r="C4135" s="256" t="s">
        <v>17878</v>
      </c>
      <c r="D4135" s="256" t="s">
        <v>16053</v>
      </c>
      <c r="E4135" s="433">
        <v>95193</v>
      </c>
      <c r="F4135" s="256" t="s">
        <v>17879</v>
      </c>
      <c r="G4135" s="256" t="s">
        <v>2724</v>
      </c>
      <c r="H4135" s="256" t="s">
        <v>2835</v>
      </c>
      <c r="I4135" s="256" t="s">
        <v>17885</v>
      </c>
    </row>
    <row r="4136" spans="1:9">
      <c r="A4136" s="256" t="s">
        <v>17886</v>
      </c>
      <c r="B4136" s="256" t="s">
        <v>17877</v>
      </c>
      <c r="C4136" s="256" t="s">
        <v>17878</v>
      </c>
      <c r="D4136" s="256" t="s">
        <v>16053</v>
      </c>
      <c r="E4136" s="433">
        <v>95193</v>
      </c>
      <c r="F4136" s="256" t="s">
        <v>17879</v>
      </c>
      <c r="G4136" s="256" t="s">
        <v>2761</v>
      </c>
      <c r="H4136" s="256" t="s">
        <v>2725</v>
      </c>
      <c r="I4136" s="256" t="s">
        <v>3909</v>
      </c>
    </row>
    <row r="4137" spans="1:9">
      <c r="A4137" s="256" t="s">
        <v>17887</v>
      </c>
      <c r="B4137" s="256" t="s">
        <v>17888</v>
      </c>
      <c r="C4137" s="256" t="s">
        <v>17889</v>
      </c>
      <c r="D4137" s="256" t="s">
        <v>17890</v>
      </c>
      <c r="E4137" s="433">
        <v>90045</v>
      </c>
      <c r="F4137" s="256" t="s">
        <v>17891</v>
      </c>
      <c r="G4137" s="256" t="s">
        <v>2761</v>
      </c>
      <c r="H4137" s="256" t="s">
        <v>2762</v>
      </c>
      <c r="I4137" s="256" t="s">
        <v>16623</v>
      </c>
    </row>
    <row r="4138" spans="1:9">
      <c r="A4138" s="256" t="s">
        <v>17892</v>
      </c>
      <c r="B4138" s="256" t="s">
        <v>17893</v>
      </c>
      <c r="C4138" s="256" t="s">
        <v>17894</v>
      </c>
      <c r="D4138" s="256" t="s">
        <v>5492</v>
      </c>
      <c r="E4138" s="433">
        <v>97901</v>
      </c>
      <c r="F4138" s="256" t="s">
        <v>17895</v>
      </c>
      <c r="G4138" s="256" t="s">
        <v>2761</v>
      </c>
      <c r="H4138" s="256" t="s">
        <v>2725</v>
      </c>
      <c r="I4138" s="256" t="s">
        <v>2973</v>
      </c>
    </row>
    <row r="4139" spans="1:9">
      <c r="A4139" s="256" t="s">
        <v>17896</v>
      </c>
      <c r="B4139" s="256" t="s">
        <v>17893</v>
      </c>
      <c r="C4139" s="256" t="s">
        <v>17894</v>
      </c>
      <c r="D4139" s="256" t="s">
        <v>5492</v>
      </c>
      <c r="E4139" s="433">
        <v>97901</v>
      </c>
      <c r="F4139" s="256" t="s">
        <v>17895</v>
      </c>
      <c r="G4139" s="256" t="s">
        <v>2761</v>
      </c>
      <c r="H4139" s="256" t="s">
        <v>2812</v>
      </c>
      <c r="I4139" s="256" t="s">
        <v>14651</v>
      </c>
    </row>
    <row r="4140" spans="1:9">
      <c r="A4140" s="256" t="s">
        <v>17897</v>
      </c>
      <c r="B4140" s="256" t="s">
        <v>17893</v>
      </c>
      <c r="C4140" s="256" t="s">
        <v>17894</v>
      </c>
      <c r="D4140" s="256" t="s">
        <v>5492</v>
      </c>
      <c r="E4140" s="433">
        <v>97901</v>
      </c>
      <c r="F4140" s="256" t="s">
        <v>17895</v>
      </c>
      <c r="G4140" s="256" t="s">
        <v>2761</v>
      </c>
      <c r="H4140" s="256" t="s">
        <v>2994</v>
      </c>
      <c r="I4140" s="256" t="s">
        <v>10149</v>
      </c>
    </row>
    <row r="4141" spans="1:9">
      <c r="A4141" s="256" t="s">
        <v>17898</v>
      </c>
      <c r="B4141" s="256" t="s">
        <v>17899</v>
      </c>
      <c r="C4141" s="256" t="s">
        <v>17900</v>
      </c>
      <c r="D4141" s="256" t="s">
        <v>17901</v>
      </c>
      <c r="E4141" s="433">
        <v>91904</v>
      </c>
      <c r="F4141" s="256" t="s">
        <v>675</v>
      </c>
      <c r="G4141" s="256" t="s">
        <v>2761</v>
      </c>
      <c r="H4141" s="256" t="s">
        <v>2812</v>
      </c>
      <c r="I4141" s="256" t="s">
        <v>4699</v>
      </c>
    </row>
    <row r="4142" spans="1:9">
      <c r="A4142" s="256" t="s">
        <v>17902</v>
      </c>
      <c r="B4142" s="256" t="s">
        <v>17903</v>
      </c>
      <c r="C4142" s="256" t="s">
        <v>17904</v>
      </c>
      <c r="D4142" s="256" t="s">
        <v>17905</v>
      </c>
      <c r="E4142" s="433">
        <v>95134</v>
      </c>
      <c r="F4142" s="256" t="s">
        <v>17906</v>
      </c>
      <c r="G4142" s="256" t="s">
        <v>2761</v>
      </c>
      <c r="H4142" s="256" t="s">
        <v>2762</v>
      </c>
      <c r="I4142" s="256" t="s">
        <v>4507</v>
      </c>
    </row>
    <row r="4143" spans="1:9">
      <c r="A4143" s="256" t="s">
        <v>17907</v>
      </c>
      <c r="B4143" s="256" t="s">
        <v>17908</v>
      </c>
      <c r="C4143" s="256" t="s">
        <v>17909</v>
      </c>
      <c r="D4143" s="256" t="s">
        <v>496</v>
      </c>
      <c r="E4143" s="433">
        <v>92901</v>
      </c>
      <c r="F4143" s="256" t="s">
        <v>17910</v>
      </c>
      <c r="G4143" s="256" t="s">
        <v>2761</v>
      </c>
      <c r="H4143" s="256" t="s">
        <v>2762</v>
      </c>
      <c r="I4143" s="256" t="s">
        <v>17911</v>
      </c>
    </row>
    <row r="4144" spans="1:9">
      <c r="A4144" s="256" t="s">
        <v>17912</v>
      </c>
      <c r="B4144" s="256" t="s">
        <v>17913</v>
      </c>
      <c r="C4144" s="256" t="s">
        <v>17914</v>
      </c>
      <c r="D4144" s="256" t="s">
        <v>1081</v>
      </c>
      <c r="E4144" s="433">
        <v>90201</v>
      </c>
      <c r="F4144" s="256" t="s">
        <v>17915</v>
      </c>
      <c r="G4144" s="256" t="s">
        <v>2761</v>
      </c>
      <c r="H4144" s="256" t="s">
        <v>2762</v>
      </c>
      <c r="I4144" s="256" t="s">
        <v>17916</v>
      </c>
    </row>
    <row r="4145" spans="1:9">
      <c r="A4145" s="256" t="s">
        <v>17917</v>
      </c>
      <c r="B4145" s="256" t="s">
        <v>17918</v>
      </c>
      <c r="C4145" s="256" t="s">
        <v>17919</v>
      </c>
      <c r="D4145" s="256" t="s">
        <v>17920</v>
      </c>
      <c r="E4145" s="433">
        <v>90901</v>
      </c>
      <c r="F4145" s="256" t="s">
        <v>17921</v>
      </c>
      <c r="G4145" s="256" t="s">
        <v>2761</v>
      </c>
      <c r="H4145" s="256" t="s">
        <v>2994</v>
      </c>
      <c r="I4145" s="256" t="s">
        <v>3085</v>
      </c>
    </row>
    <row r="4146" spans="1:9">
      <c r="A4146" s="256" t="s">
        <v>17922</v>
      </c>
      <c r="B4146" s="256" t="s">
        <v>17923</v>
      </c>
      <c r="C4146" s="256" t="s">
        <v>17924</v>
      </c>
      <c r="D4146" s="256" t="s">
        <v>93</v>
      </c>
      <c r="E4146" s="433">
        <v>1001</v>
      </c>
      <c r="F4146" s="256" t="s">
        <v>17925</v>
      </c>
      <c r="G4146" s="256" t="s">
        <v>2761</v>
      </c>
      <c r="H4146" s="256" t="s">
        <v>2762</v>
      </c>
      <c r="I4146" s="256" t="s">
        <v>17926</v>
      </c>
    </row>
    <row r="4147" spans="1:9">
      <c r="A4147" s="256" t="s">
        <v>17927</v>
      </c>
      <c r="B4147" s="256" t="s">
        <v>17928</v>
      </c>
      <c r="C4147" s="256" t="s">
        <v>17929</v>
      </c>
      <c r="D4147" s="256" t="s">
        <v>2772</v>
      </c>
      <c r="E4147" s="433">
        <v>85102</v>
      </c>
      <c r="F4147" s="256" t="s">
        <v>17930</v>
      </c>
      <c r="G4147" s="256" t="s">
        <v>2761</v>
      </c>
      <c r="H4147" s="256" t="s">
        <v>2762</v>
      </c>
      <c r="I4147" s="256" t="s">
        <v>17931</v>
      </c>
    </row>
    <row r="4148" spans="1:9">
      <c r="A4148" s="256" t="s">
        <v>17932</v>
      </c>
      <c r="B4148" s="256" t="s">
        <v>17933</v>
      </c>
      <c r="C4148" s="256" t="s">
        <v>17934</v>
      </c>
      <c r="D4148" s="256" t="s">
        <v>99</v>
      </c>
      <c r="E4148" s="433">
        <v>94901</v>
      </c>
      <c r="F4148" s="256" t="s">
        <v>17935</v>
      </c>
      <c r="G4148" s="256" t="s">
        <v>2761</v>
      </c>
      <c r="H4148" s="256" t="s">
        <v>2762</v>
      </c>
      <c r="I4148" s="256" t="s">
        <v>17936</v>
      </c>
    </row>
    <row r="4149" spans="1:9">
      <c r="A4149" s="256" t="s">
        <v>17937</v>
      </c>
      <c r="B4149" s="256" t="s">
        <v>17938</v>
      </c>
      <c r="C4149" s="256" t="s">
        <v>17939</v>
      </c>
      <c r="D4149" s="256" t="s">
        <v>17940</v>
      </c>
      <c r="E4149" s="433">
        <v>90089</v>
      </c>
      <c r="F4149" s="256" t="s">
        <v>17941</v>
      </c>
      <c r="G4149" s="256" t="s">
        <v>2761</v>
      </c>
      <c r="H4149" s="256" t="s">
        <v>2725</v>
      </c>
      <c r="I4149" s="256" t="s">
        <v>6332</v>
      </c>
    </row>
    <row r="4150" spans="1:9">
      <c r="A4150" s="256" t="s">
        <v>17942</v>
      </c>
      <c r="B4150" s="256" t="s">
        <v>17938</v>
      </c>
      <c r="C4150" s="256" t="s">
        <v>17939</v>
      </c>
      <c r="D4150" s="256" t="s">
        <v>17940</v>
      </c>
      <c r="E4150" s="433">
        <v>90089</v>
      </c>
      <c r="F4150" s="256" t="s">
        <v>17941</v>
      </c>
      <c r="G4150" s="256" t="s">
        <v>2761</v>
      </c>
      <c r="H4150" s="256" t="s">
        <v>2994</v>
      </c>
      <c r="I4150" s="256" t="s">
        <v>6332</v>
      </c>
    </row>
    <row r="4151" spans="1:9">
      <c r="A4151" s="256" t="s">
        <v>17943</v>
      </c>
      <c r="B4151" s="256" t="s">
        <v>17938</v>
      </c>
      <c r="C4151" s="256" t="s">
        <v>17939</v>
      </c>
      <c r="D4151" s="256" t="s">
        <v>17940</v>
      </c>
      <c r="E4151" s="433">
        <v>90089</v>
      </c>
      <c r="F4151" s="256" t="s">
        <v>17941</v>
      </c>
      <c r="G4151" s="256" t="s">
        <v>2761</v>
      </c>
      <c r="H4151" s="256" t="s">
        <v>2762</v>
      </c>
      <c r="I4151" s="256" t="s">
        <v>17944</v>
      </c>
    </row>
    <row r="4152" spans="1:9">
      <c r="A4152" s="256" t="s">
        <v>17945</v>
      </c>
      <c r="B4152" s="256" t="s">
        <v>17946</v>
      </c>
      <c r="C4152" s="256" t="s">
        <v>17947</v>
      </c>
      <c r="D4152" s="256" t="s">
        <v>91</v>
      </c>
      <c r="E4152" s="433">
        <v>82102</v>
      </c>
      <c r="F4152" s="256" t="s">
        <v>17756</v>
      </c>
      <c r="G4152" s="256" t="s">
        <v>2761</v>
      </c>
      <c r="H4152" s="256" t="s">
        <v>2762</v>
      </c>
      <c r="I4152" s="256" t="s">
        <v>2763</v>
      </c>
    </row>
    <row r="4153" spans="1:9">
      <c r="A4153" s="256" t="s">
        <v>17945</v>
      </c>
      <c r="B4153" s="256" t="s">
        <v>17946</v>
      </c>
      <c r="C4153" s="256" t="s">
        <v>17947</v>
      </c>
      <c r="D4153" s="256" t="s">
        <v>91</v>
      </c>
      <c r="E4153" s="433">
        <v>82102</v>
      </c>
      <c r="F4153" s="256" t="s">
        <v>17756</v>
      </c>
      <c r="G4153" s="256" t="s">
        <v>2724</v>
      </c>
      <c r="H4153" s="256" t="s">
        <v>2762</v>
      </c>
      <c r="I4153" s="256" t="s">
        <v>17948</v>
      </c>
    </row>
    <row r="4154" spans="1:9">
      <c r="A4154" s="256" t="s">
        <v>17949</v>
      </c>
      <c r="B4154" s="256" t="s">
        <v>17950</v>
      </c>
      <c r="C4154" s="256" t="s">
        <v>17951</v>
      </c>
      <c r="D4154" s="256" t="s">
        <v>1081</v>
      </c>
      <c r="E4154" s="433">
        <v>90201</v>
      </c>
      <c r="F4154" s="256" t="s">
        <v>17952</v>
      </c>
      <c r="G4154" s="256" t="s">
        <v>2761</v>
      </c>
      <c r="H4154" s="256" t="s">
        <v>2762</v>
      </c>
      <c r="I4154" s="256" t="s">
        <v>17953</v>
      </c>
    </row>
    <row r="4155" spans="1:9">
      <c r="A4155" s="256" t="s">
        <v>17954</v>
      </c>
      <c r="B4155" s="256" t="s">
        <v>17950</v>
      </c>
      <c r="C4155" s="256" t="s">
        <v>17951</v>
      </c>
      <c r="D4155" s="256" t="s">
        <v>1081</v>
      </c>
      <c r="E4155" s="433">
        <v>90201</v>
      </c>
      <c r="F4155" s="256" t="s">
        <v>17952</v>
      </c>
      <c r="G4155" s="256" t="s">
        <v>2761</v>
      </c>
      <c r="H4155" s="256" t="s">
        <v>2994</v>
      </c>
      <c r="I4155" s="256" t="s">
        <v>6332</v>
      </c>
    </row>
    <row r="4156" spans="1:9">
      <c r="A4156" s="256" t="s">
        <v>17955</v>
      </c>
      <c r="B4156" s="256" t="s">
        <v>17950</v>
      </c>
      <c r="C4156" s="256" t="s">
        <v>17951</v>
      </c>
      <c r="D4156" s="256" t="s">
        <v>1081</v>
      </c>
      <c r="E4156" s="433">
        <v>90201</v>
      </c>
      <c r="F4156" s="256" t="s">
        <v>17952</v>
      </c>
      <c r="G4156" s="256" t="s">
        <v>2761</v>
      </c>
      <c r="H4156" s="256" t="s">
        <v>2725</v>
      </c>
      <c r="I4156" s="256" t="s">
        <v>5137</v>
      </c>
    </row>
    <row r="4157" spans="1:9">
      <c r="A4157" s="256" t="s">
        <v>17956</v>
      </c>
      <c r="B4157" s="256" t="s">
        <v>17950</v>
      </c>
      <c r="C4157" s="256" t="s">
        <v>17951</v>
      </c>
      <c r="D4157" s="256" t="s">
        <v>1081</v>
      </c>
      <c r="E4157" s="433">
        <v>90201</v>
      </c>
      <c r="F4157" s="256" t="s">
        <v>17952</v>
      </c>
      <c r="G4157" s="256" t="s">
        <v>2724</v>
      </c>
      <c r="H4157" s="256" t="s">
        <v>2812</v>
      </c>
      <c r="I4157" s="256" t="s">
        <v>17957</v>
      </c>
    </row>
    <row r="4158" spans="1:9">
      <c r="A4158" s="256" t="s">
        <v>17958</v>
      </c>
      <c r="B4158" s="256" t="s">
        <v>17959</v>
      </c>
      <c r="C4158" s="256" t="s">
        <v>17960</v>
      </c>
      <c r="D4158" s="256" t="s">
        <v>96</v>
      </c>
      <c r="E4158" s="433">
        <v>91701</v>
      </c>
      <c r="F4158" s="256" t="s">
        <v>17961</v>
      </c>
      <c r="G4158" s="256" t="s">
        <v>2761</v>
      </c>
      <c r="H4158" s="256" t="s">
        <v>2994</v>
      </c>
      <c r="I4158" s="256" t="s">
        <v>15598</v>
      </c>
    </row>
    <row r="4159" spans="1:9">
      <c r="A4159" s="256" t="s">
        <v>17962</v>
      </c>
      <c r="B4159" s="256" t="s">
        <v>17959</v>
      </c>
      <c r="C4159" s="256" t="s">
        <v>17960</v>
      </c>
      <c r="D4159" s="256" t="s">
        <v>96</v>
      </c>
      <c r="E4159" s="433">
        <v>91701</v>
      </c>
      <c r="F4159" s="256" t="s">
        <v>17961</v>
      </c>
      <c r="G4159" s="256" t="s">
        <v>2761</v>
      </c>
      <c r="H4159" s="256" t="s">
        <v>2725</v>
      </c>
      <c r="I4159" s="256" t="s">
        <v>6332</v>
      </c>
    </row>
    <row r="4160" spans="1:9">
      <c r="A4160" s="256" t="s">
        <v>17963</v>
      </c>
      <c r="B4160" s="256" t="s">
        <v>17964</v>
      </c>
      <c r="C4160" s="256" t="s">
        <v>17965</v>
      </c>
      <c r="D4160" s="256" t="s">
        <v>574</v>
      </c>
      <c r="E4160" s="433">
        <v>99001</v>
      </c>
      <c r="F4160" s="256" t="s">
        <v>3644</v>
      </c>
      <c r="G4160" s="256" t="s">
        <v>2761</v>
      </c>
      <c r="H4160" s="256" t="s">
        <v>2994</v>
      </c>
      <c r="I4160" s="256" t="s">
        <v>6354</v>
      </c>
    </row>
    <row r="4161" spans="1:9">
      <c r="A4161" s="256" t="s">
        <v>17966</v>
      </c>
      <c r="B4161" s="256" t="s">
        <v>17967</v>
      </c>
      <c r="C4161" s="256" t="s">
        <v>17968</v>
      </c>
      <c r="D4161" s="256" t="s">
        <v>99</v>
      </c>
      <c r="E4161" s="433">
        <v>94901</v>
      </c>
      <c r="F4161" s="256" t="s">
        <v>17969</v>
      </c>
      <c r="G4161" s="256" t="s">
        <v>2761</v>
      </c>
      <c r="H4161" s="256" t="s">
        <v>2994</v>
      </c>
      <c r="I4161" s="256" t="s">
        <v>3909</v>
      </c>
    </row>
    <row r="4162" spans="1:9">
      <c r="A4162" s="256" t="s">
        <v>17970</v>
      </c>
      <c r="B4162" s="256" t="s">
        <v>17967</v>
      </c>
      <c r="C4162" s="256" t="s">
        <v>17968</v>
      </c>
      <c r="D4162" s="256" t="s">
        <v>99</v>
      </c>
      <c r="E4162" s="433">
        <v>94901</v>
      </c>
      <c r="F4162" s="256" t="s">
        <v>17969</v>
      </c>
      <c r="G4162" s="256" t="s">
        <v>2761</v>
      </c>
      <c r="H4162" s="256" t="s">
        <v>2725</v>
      </c>
      <c r="I4162" s="256" t="s">
        <v>3909</v>
      </c>
    </row>
    <row r="4163" spans="1:9">
      <c r="A4163" s="256" t="s">
        <v>17971</v>
      </c>
      <c r="B4163" s="256" t="s">
        <v>17967</v>
      </c>
      <c r="C4163" s="256" t="s">
        <v>17968</v>
      </c>
      <c r="D4163" s="256" t="s">
        <v>99</v>
      </c>
      <c r="E4163" s="433">
        <v>94901</v>
      </c>
      <c r="F4163" s="256" t="s">
        <v>17969</v>
      </c>
      <c r="G4163" s="256" t="s">
        <v>2761</v>
      </c>
      <c r="H4163" s="256" t="s">
        <v>2812</v>
      </c>
      <c r="I4163" s="256" t="s">
        <v>6234</v>
      </c>
    </row>
    <row r="4164" spans="1:9">
      <c r="A4164" s="256" t="s">
        <v>17972</v>
      </c>
      <c r="B4164" s="256" t="s">
        <v>17973</v>
      </c>
      <c r="C4164" s="256" t="s">
        <v>17974</v>
      </c>
      <c r="D4164" s="256" t="s">
        <v>17975</v>
      </c>
      <c r="E4164" s="433">
        <v>96265</v>
      </c>
      <c r="F4164" s="256" t="s">
        <v>17976</v>
      </c>
      <c r="G4164" s="256" t="s">
        <v>2761</v>
      </c>
      <c r="H4164" s="256" t="s">
        <v>2762</v>
      </c>
      <c r="I4164" s="256" t="s">
        <v>17977</v>
      </c>
    </row>
    <row r="4165" spans="1:9">
      <c r="A4165" s="256" t="s">
        <v>17978</v>
      </c>
      <c r="B4165" s="256" t="s">
        <v>17979</v>
      </c>
      <c r="C4165" s="256" t="s">
        <v>17980</v>
      </c>
      <c r="D4165" s="256" t="s">
        <v>1081</v>
      </c>
      <c r="E4165" s="433">
        <v>90201</v>
      </c>
      <c r="F4165" s="256" t="s">
        <v>17981</v>
      </c>
      <c r="G4165" s="256" t="s">
        <v>2761</v>
      </c>
      <c r="H4165" s="256" t="s">
        <v>2725</v>
      </c>
      <c r="I4165" s="256" t="s">
        <v>4965</v>
      </c>
    </row>
    <row r="4166" spans="1:9">
      <c r="A4166" s="256" t="s">
        <v>17982</v>
      </c>
      <c r="B4166" s="256" t="s">
        <v>17979</v>
      </c>
      <c r="C4166" s="256" t="s">
        <v>17980</v>
      </c>
      <c r="D4166" s="256" t="s">
        <v>1081</v>
      </c>
      <c r="E4166" s="433">
        <v>90201</v>
      </c>
      <c r="F4166" s="256" t="s">
        <v>17981</v>
      </c>
      <c r="G4166" s="256" t="s">
        <v>2724</v>
      </c>
      <c r="H4166" s="256" t="s">
        <v>2812</v>
      </c>
      <c r="I4166" s="256" t="s">
        <v>17983</v>
      </c>
    </row>
    <row r="4167" spans="1:9">
      <c r="A4167" s="256" t="s">
        <v>17984</v>
      </c>
      <c r="B4167" s="256" t="s">
        <v>17979</v>
      </c>
      <c r="C4167" s="256" t="s">
        <v>17980</v>
      </c>
      <c r="D4167" s="256" t="s">
        <v>1081</v>
      </c>
      <c r="E4167" s="433">
        <v>90201</v>
      </c>
      <c r="F4167" s="256" t="s">
        <v>17981</v>
      </c>
      <c r="G4167" s="256" t="s">
        <v>2761</v>
      </c>
      <c r="H4167" s="256" t="s">
        <v>2994</v>
      </c>
      <c r="I4167" s="256" t="s">
        <v>4965</v>
      </c>
    </row>
    <row r="4168" spans="1:9">
      <c r="A4168" s="256" t="s">
        <v>17985</v>
      </c>
      <c r="B4168" s="256" t="s">
        <v>17986</v>
      </c>
      <c r="C4168" s="256" t="s">
        <v>17987</v>
      </c>
      <c r="D4168" s="256" t="s">
        <v>17988</v>
      </c>
      <c r="E4168" s="433">
        <v>90614</v>
      </c>
      <c r="F4168" s="256" t="s">
        <v>17989</v>
      </c>
      <c r="G4168" s="256" t="s">
        <v>2761</v>
      </c>
      <c r="H4168" s="256" t="s">
        <v>2762</v>
      </c>
      <c r="I4168" s="256" t="s">
        <v>17990</v>
      </c>
    </row>
    <row r="4169" spans="1:9">
      <c r="A4169" s="256" t="s">
        <v>17991</v>
      </c>
      <c r="B4169" s="256" t="s">
        <v>17986</v>
      </c>
      <c r="C4169" s="256" t="s">
        <v>17987</v>
      </c>
      <c r="D4169" s="256" t="s">
        <v>17988</v>
      </c>
      <c r="E4169" s="433">
        <v>90614</v>
      </c>
      <c r="F4169" s="256" t="s">
        <v>17989</v>
      </c>
      <c r="G4169" s="256" t="s">
        <v>2794</v>
      </c>
      <c r="H4169" s="256" t="s">
        <v>2725</v>
      </c>
      <c r="I4169" s="256" t="s">
        <v>17992</v>
      </c>
    </row>
    <row r="4170" spans="1:9">
      <c r="A4170" s="256" t="s">
        <v>17993</v>
      </c>
      <c r="B4170" s="256" t="s">
        <v>17994</v>
      </c>
      <c r="C4170" s="256" t="s">
        <v>17995</v>
      </c>
      <c r="D4170" s="256" t="s">
        <v>17996</v>
      </c>
      <c r="E4170" s="433">
        <v>93034</v>
      </c>
      <c r="F4170" s="256" t="s">
        <v>17997</v>
      </c>
      <c r="G4170" s="256" t="s">
        <v>2761</v>
      </c>
      <c r="H4170" s="256" t="s">
        <v>2994</v>
      </c>
      <c r="I4170" s="256" t="s">
        <v>2798</v>
      </c>
    </row>
    <row r="4171" spans="1:9">
      <c r="A4171" s="256" t="s">
        <v>17998</v>
      </c>
      <c r="B4171" s="256" t="s">
        <v>17994</v>
      </c>
      <c r="C4171" s="256" t="s">
        <v>17995</v>
      </c>
      <c r="D4171" s="256" t="s">
        <v>17996</v>
      </c>
      <c r="E4171" s="433">
        <v>93034</v>
      </c>
      <c r="F4171" s="256" t="s">
        <v>17997</v>
      </c>
      <c r="G4171" s="256" t="s">
        <v>2724</v>
      </c>
      <c r="H4171" s="256" t="s">
        <v>2762</v>
      </c>
      <c r="I4171" s="256" t="s">
        <v>17999</v>
      </c>
    </row>
    <row r="4172" spans="1:9">
      <c r="A4172" s="256" t="s">
        <v>17998</v>
      </c>
      <c r="B4172" s="256" t="s">
        <v>17994</v>
      </c>
      <c r="C4172" s="256" t="s">
        <v>17995</v>
      </c>
      <c r="D4172" s="256" t="s">
        <v>17996</v>
      </c>
      <c r="E4172" s="433">
        <v>93034</v>
      </c>
      <c r="F4172" s="256" t="s">
        <v>17997</v>
      </c>
      <c r="G4172" s="256" t="s">
        <v>2761</v>
      </c>
      <c r="H4172" s="256" t="s">
        <v>2762</v>
      </c>
      <c r="I4172" s="256" t="s">
        <v>16724</v>
      </c>
    </row>
    <row r="4173" spans="1:9">
      <c r="A4173" s="256" t="s">
        <v>18000</v>
      </c>
      <c r="B4173" s="256" t="s">
        <v>18001</v>
      </c>
      <c r="C4173" s="256" t="s">
        <v>18002</v>
      </c>
      <c r="D4173" s="256" t="s">
        <v>9208</v>
      </c>
      <c r="E4173" s="433">
        <v>94107</v>
      </c>
      <c r="F4173" s="256" t="s">
        <v>18003</v>
      </c>
      <c r="G4173" s="256" t="s">
        <v>2761</v>
      </c>
      <c r="H4173" s="256" t="s">
        <v>2994</v>
      </c>
      <c r="I4173" s="256" t="s">
        <v>3756</v>
      </c>
    </row>
    <row r="4174" spans="1:9">
      <c r="A4174" s="256" t="s">
        <v>18004</v>
      </c>
      <c r="B4174" s="256" t="s">
        <v>18005</v>
      </c>
      <c r="C4174" s="256" t="s">
        <v>18006</v>
      </c>
      <c r="D4174" s="256" t="s">
        <v>496</v>
      </c>
      <c r="E4174" s="433">
        <v>92901</v>
      </c>
      <c r="F4174" s="256" t="s">
        <v>18007</v>
      </c>
      <c r="G4174" s="256" t="s">
        <v>2761</v>
      </c>
      <c r="H4174" s="256" t="s">
        <v>2762</v>
      </c>
      <c r="I4174" s="256" t="s">
        <v>18008</v>
      </c>
    </row>
    <row r="4175" spans="1:9">
      <c r="A4175" s="256" t="s">
        <v>18009</v>
      </c>
      <c r="B4175" s="256" t="s">
        <v>18005</v>
      </c>
      <c r="C4175" s="256" t="s">
        <v>18006</v>
      </c>
      <c r="D4175" s="256" t="s">
        <v>496</v>
      </c>
      <c r="E4175" s="433">
        <v>92901</v>
      </c>
      <c r="F4175" s="256" t="s">
        <v>18007</v>
      </c>
      <c r="G4175" s="256" t="s">
        <v>2761</v>
      </c>
      <c r="H4175" s="256" t="s">
        <v>2725</v>
      </c>
      <c r="I4175" s="256" t="s">
        <v>6543</v>
      </c>
    </row>
    <row r="4176" spans="1:9">
      <c r="A4176" s="256" t="s">
        <v>18010</v>
      </c>
      <c r="B4176" s="256" t="s">
        <v>18011</v>
      </c>
      <c r="C4176" s="256" t="s">
        <v>18012</v>
      </c>
      <c r="D4176" s="256" t="s">
        <v>18013</v>
      </c>
      <c r="E4176" s="433">
        <v>93012</v>
      </c>
      <c r="F4176" s="256" t="s">
        <v>18014</v>
      </c>
      <c r="G4176" s="256" t="s">
        <v>2761</v>
      </c>
      <c r="H4176" s="256" t="s">
        <v>2762</v>
      </c>
      <c r="I4176" s="256" t="s">
        <v>18015</v>
      </c>
    </row>
    <row r="4177" spans="1:9">
      <c r="A4177" s="256" t="s">
        <v>18016</v>
      </c>
      <c r="B4177" s="256" t="s">
        <v>18017</v>
      </c>
      <c r="C4177" s="256" t="s">
        <v>18018</v>
      </c>
      <c r="D4177" s="256" t="s">
        <v>91</v>
      </c>
      <c r="E4177" s="433">
        <v>82108</v>
      </c>
      <c r="F4177" s="256" t="s">
        <v>18019</v>
      </c>
      <c r="G4177" s="256" t="s">
        <v>2761</v>
      </c>
      <c r="H4177" s="256" t="s">
        <v>2762</v>
      </c>
      <c r="I4177" s="256" t="s">
        <v>18020</v>
      </c>
    </row>
    <row r="4178" spans="1:9">
      <c r="A4178" s="256" t="s">
        <v>18021</v>
      </c>
      <c r="B4178" s="256" t="s">
        <v>18022</v>
      </c>
      <c r="C4178" s="256" t="s">
        <v>18023</v>
      </c>
      <c r="D4178" s="256" t="s">
        <v>2862</v>
      </c>
      <c r="E4178" s="433">
        <v>83101</v>
      </c>
      <c r="F4178" s="256" t="s">
        <v>18024</v>
      </c>
      <c r="G4178" s="256" t="s">
        <v>2761</v>
      </c>
      <c r="H4178" s="256" t="s">
        <v>2725</v>
      </c>
      <c r="I4178" s="256" t="s">
        <v>4052</v>
      </c>
    </row>
    <row r="4179" spans="1:9">
      <c r="A4179" s="256" t="s">
        <v>18025</v>
      </c>
      <c r="B4179" s="256" t="s">
        <v>18022</v>
      </c>
      <c r="C4179" s="256" t="s">
        <v>18023</v>
      </c>
      <c r="D4179" s="256" t="s">
        <v>2862</v>
      </c>
      <c r="E4179" s="433">
        <v>83101</v>
      </c>
      <c r="F4179" s="256" t="s">
        <v>18024</v>
      </c>
      <c r="G4179" s="256" t="s">
        <v>2761</v>
      </c>
      <c r="H4179" s="256" t="s">
        <v>2762</v>
      </c>
      <c r="I4179" s="256" t="s">
        <v>18026</v>
      </c>
    </row>
    <row r="4180" spans="1:9">
      <c r="A4180" s="256" t="s">
        <v>18027</v>
      </c>
      <c r="B4180" s="256" t="s">
        <v>18022</v>
      </c>
      <c r="C4180" s="256" t="s">
        <v>18023</v>
      </c>
      <c r="D4180" s="256" t="s">
        <v>2862</v>
      </c>
      <c r="E4180" s="433">
        <v>83101</v>
      </c>
      <c r="F4180" s="256" t="s">
        <v>18024</v>
      </c>
      <c r="G4180" s="256" t="s">
        <v>2761</v>
      </c>
      <c r="H4180" s="256" t="s">
        <v>2994</v>
      </c>
      <c r="I4180" s="256" t="s">
        <v>4052</v>
      </c>
    </row>
    <row r="4181" spans="1:9">
      <c r="A4181" s="256" t="s">
        <v>18028</v>
      </c>
      <c r="B4181" s="256" t="s">
        <v>18029</v>
      </c>
      <c r="C4181" s="256" t="s">
        <v>18030</v>
      </c>
      <c r="D4181" s="256" t="s">
        <v>8782</v>
      </c>
      <c r="E4181" s="433">
        <v>85110</v>
      </c>
      <c r="F4181" s="256" t="s">
        <v>18031</v>
      </c>
      <c r="G4181" s="256" t="s">
        <v>2761</v>
      </c>
      <c r="H4181" s="256" t="s">
        <v>2762</v>
      </c>
      <c r="I4181" s="256" t="s">
        <v>12897</v>
      </c>
    </row>
    <row r="4182" spans="1:9">
      <c r="A4182" s="256" t="s">
        <v>18032</v>
      </c>
      <c r="B4182" s="256" t="s">
        <v>18033</v>
      </c>
      <c r="C4182" s="256" t="s">
        <v>18034</v>
      </c>
      <c r="D4182" s="256" t="s">
        <v>2982</v>
      </c>
      <c r="E4182" s="433">
        <v>81108</v>
      </c>
      <c r="F4182" s="256" t="s">
        <v>7405</v>
      </c>
      <c r="G4182" s="256" t="s">
        <v>2761</v>
      </c>
      <c r="H4182" s="256" t="s">
        <v>2994</v>
      </c>
      <c r="I4182" s="256" t="s">
        <v>10285</v>
      </c>
    </row>
    <row r="4183" spans="1:9">
      <c r="A4183" s="256" t="s">
        <v>18035</v>
      </c>
      <c r="B4183" s="256" t="s">
        <v>18033</v>
      </c>
      <c r="C4183" s="256" t="s">
        <v>18034</v>
      </c>
      <c r="D4183" s="256" t="s">
        <v>2982</v>
      </c>
      <c r="E4183" s="433">
        <v>81108</v>
      </c>
      <c r="F4183" s="256" t="s">
        <v>7405</v>
      </c>
      <c r="G4183" s="256" t="s">
        <v>2761</v>
      </c>
      <c r="H4183" s="256" t="s">
        <v>2725</v>
      </c>
      <c r="I4183" s="256" t="s">
        <v>10285</v>
      </c>
    </row>
    <row r="4184" spans="1:9">
      <c r="A4184" s="256" t="s">
        <v>18036</v>
      </c>
      <c r="B4184" s="256" t="s">
        <v>18037</v>
      </c>
      <c r="C4184" s="256" t="s">
        <v>18038</v>
      </c>
      <c r="D4184" s="256" t="s">
        <v>3046</v>
      </c>
      <c r="E4184" s="433">
        <v>95301</v>
      </c>
      <c r="F4184" s="256" t="s">
        <v>18039</v>
      </c>
      <c r="G4184" s="256" t="s">
        <v>2732</v>
      </c>
      <c r="H4184" s="256" t="s">
        <v>2733</v>
      </c>
      <c r="I4184" s="256" t="s">
        <v>8815</v>
      </c>
    </row>
    <row r="4185" spans="1:9">
      <c r="A4185" s="256" t="s">
        <v>18040</v>
      </c>
      <c r="B4185" s="256" t="s">
        <v>18041</v>
      </c>
      <c r="C4185" s="256" t="s">
        <v>18042</v>
      </c>
      <c r="D4185" s="256" t="s">
        <v>3046</v>
      </c>
      <c r="E4185" s="433">
        <v>95301</v>
      </c>
      <c r="F4185" s="256" t="s">
        <v>18039</v>
      </c>
      <c r="G4185" s="256" t="s">
        <v>2732</v>
      </c>
      <c r="H4185" s="256" t="s">
        <v>2733</v>
      </c>
      <c r="I4185" s="256" t="s">
        <v>7597</v>
      </c>
    </row>
    <row r="4186" spans="1:9">
      <c r="A4186" s="256" t="s">
        <v>18043</v>
      </c>
      <c r="B4186" s="256" t="s">
        <v>18044</v>
      </c>
      <c r="C4186" s="256" t="s">
        <v>18045</v>
      </c>
      <c r="D4186" s="256" t="s">
        <v>18046</v>
      </c>
      <c r="E4186" s="433">
        <v>94651</v>
      </c>
      <c r="F4186" s="256" t="s">
        <v>18047</v>
      </c>
      <c r="G4186" s="256" t="s">
        <v>2761</v>
      </c>
      <c r="H4186" s="256" t="s">
        <v>2812</v>
      </c>
      <c r="I4186" s="256" t="s">
        <v>2866</v>
      </c>
    </row>
    <row r="4187" spans="1:9">
      <c r="A4187" s="256" t="s">
        <v>18048</v>
      </c>
      <c r="C4187" s="256" t="s">
        <v>18049</v>
      </c>
      <c r="D4187" s="256" t="s">
        <v>18050</v>
      </c>
      <c r="E4187" s="433">
        <v>9415</v>
      </c>
      <c r="F4187" s="256" t="s">
        <v>1604</v>
      </c>
      <c r="G4187" s="256" t="s">
        <v>2732</v>
      </c>
      <c r="H4187" s="256" t="s">
        <v>2733</v>
      </c>
      <c r="I4187" s="256" t="s">
        <v>4037</v>
      </c>
    </row>
    <row r="4188" spans="1:9">
      <c r="A4188" s="256" t="s">
        <v>18051</v>
      </c>
      <c r="B4188" s="256" t="s">
        <v>18052</v>
      </c>
      <c r="C4188" s="256" t="s">
        <v>18053</v>
      </c>
      <c r="D4188" s="256" t="s">
        <v>91</v>
      </c>
      <c r="E4188" s="433">
        <v>82108</v>
      </c>
      <c r="F4188" s="256" t="s">
        <v>7039</v>
      </c>
      <c r="G4188" s="256" t="s">
        <v>2780</v>
      </c>
      <c r="H4188" s="256" t="s">
        <v>2847</v>
      </c>
      <c r="I4188" s="256" t="s">
        <v>7836</v>
      </c>
    </row>
    <row r="4189" spans="1:9">
      <c r="A4189" s="256" t="s">
        <v>18054</v>
      </c>
      <c r="B4189" s="256" t="s">
        <v>18052</v>
      </c>
      <c r="C4189" s="256" t="s">
        <v>18053</v>
      </c>
      <c r="D4189" s="256" t="s">
        <v>91</v>
      </c>
      <c r="E4189" s="433">
        <v>82108</v>
      </c>
      <c r="F4189" s="256" t="s">
        <v>7039</v>
      </c>
      <c r="G4189" s="256" t="s">
        <v>2732</v>
      </c>
      <c r="H4189" s="256" t="s">
        <v>2733</v>
      </c>
      <c r="I4189" s="256" t="s">
        <v>10090</v>
      </c>
    </row>
    <row r="4190" spans="1:9">
      <c r="A4190" s="256" t="s">
        <v>18055</v>
      </c>
      <c r="B4190" s="256" t="s">
        <v>18056</v>
      </c>
      <c r="C4190" s="256" t="s">
        <v>18057</v>
      </c>
      <c r="D4190" s="256" t="s">
        <v>496</v>
      </c>
      <c r="E4190" s="433">
        <v>92901</v>
      </c>
      <c r="F4190" s="256" t="s">
        <v>18058</v>
      </c>
      <c r="G4190" s="256" t="s">
        <v>2761</v>
      </c>
      <c r="H4190" s="256" t="s">
        <v>2762</v>
      </c>
      <c r="I4190" s="256" t="s">
        <v>18059</v>
      </c>
    </row>
    <row r="4191" spans="1:9">
      <c r="A4191" s="256" t="s">
        <v>18060</v>
      </c>
      <c r="B4191" s="256" t="s">
        <v>18061</v>
      </c>
      <c r="C4191" s="256" t="s">
        <v>18062</v>
      </c>
      <c r="D4191" s="256" t="s">
        <v>18063</v>
      </c>
      <c r="E4191" s="433">
        <v>95621</v>
      </c>
      <c r="F4191" s="256" t="s">
        <v>18064</v>
      </c>
      <c r="G4191" s="256" t="s">
        <v>2724</v>
      </c>
      <c r="H4191" s="256" t="s">
        <v>2812</v>
      </c>
      <c r="I4191" s="256" t="s">
        <v>18065</v>
      </c>
    </row>
    <row r="4192" spans="1:9">
      <c r="A4192" s="256" t="s">
        <v>18066</v>
      </c>
      <c r="C4192" s="256" t="s">
        <v>18067</v>
      </c>
      <c r="D4192" s="256" t="s">
        <v>11952</v>
      </c>
      <c r="E4192" s="256" t="s">
        <v>18068</v>
      </c>
      <c r="F4192" s="256" t="s">
        <v>18069</v>
      </c>
      <c r="G4192" s="256" t="s">
        <v>2732</v>
      </c>
      <c r="H4192" s="256" t="s">
        <v>2733</v>
      </c>
      <c r="I4192" s="256" t="s">
        <v>18070</v>
      </c>
    </row>
    <row r="4193" spans="1:9">
      <c r="A4193" s="256" t="s">
        <v>18071</v>
      </c>
      <c r="C4193" s="256" t="s">
        <v>18067</v>
      </c>
      <c r="D4193" s="256" t="s">
        <v>11952</v>
      </c>
      <c r="E4193" s="256" t="s">
        <v>18068</v>
      </c>
      <c r="F4193" s="256" t="s">
        <v>18069</v>
      </c>
      <c r="G4193" s="256" t="s">
        <v>2780</v>
      </c>
      <c r="H4193" s="256" t="s">
        <v>2847</v>
      </c>
      <c r="I4193" s="256" t="s">
        <v>18072</v>
      </c>
    </row>
    <row r="4194" spans="1:9">
      <c r="A4194" s="256" t="s">
        <v>18073</v>
      </c>
      <c r="B4194" s="256" t="s">
        <v>18074</v>
      </c>
      <c r="C4194" s="256" t="s">
        <v>18075</v>
      </c>
      <c r="D4194" s="256" t="s">
        <v>574</v>
      </c>
      <c r="E4194" s="433">
        <v>99001</v>
      </c>
      <c r="F4194" s="256" t="s">
        <v>18076</v>
      </c>
      <c r="G4194" s="256" t="s">
        <v>2761</v>
      </c>
      <c r="H4194" s="256" t="s">
        <v>2762</v>
      </c>
      <c r="I4194" s="256" t="s">
        <v>18077</v>
      </c>
    </row>
    <row r="4195" spans="1:9">
      <c r="A4195" s="256" t="s">
        <v>18078</v>
      </c>
      <c r="B4195" s="256" t="s">
        <v>18079</v>
      </c>
      <c r="C4195" s="256" t="s">
        <v>18080</v>
      </c>
      <c r="D4195" s="256" t="s">
        <v>18081</v>
      </c>
      <c r="E4195" s="433">
        <v>91922</v>
      </c>
      <c r="F4195" s="256" t="s">
        <v>18082</v>
      </c>
      <c r="G4195" s="256" t="s">
        <v>2936</v>
      </c>
      <c r="H4195" s="256" t="s">
        <v>2937</v>
      </c>
      <c r="I4195" s="256" t="s">
        <v>10784</v>
      </c>
    </row>
    <row r="4196" spans="1:9">
      <c r="A4196" s="256" t="s">
        <v>18083</v>
      </c>
      <c r="B4196" s="256" t="s">
        <v>18084</v>
      </c>
      <c r="C4196" s="256" t="s">
        <v>18085</v>
      </c>
      <c r="D4196" s="256" t="s">
        <v>9283</v>
      </c>
      <c r="E4196" s="433">
        <v>95844</v>
      </c>
      <c r="F4196" s="256" t="s">
        <v>18086</v>
      </c>
      <c r="G4196" s="256" t="s">
        <v>2732</v>
      </c>
      <c r="H4196" s="256" t="s">
        <v>2733</v>
      </c>
      <c r="I4196" s="256" t="s">
        <v>18087</v>
      </c>
    </row>
    <row r="4197" spans="1:9">
      <c r="A4197" s="256" t="s">
        <v>18088</v>
      </c>
      <c r="B4197" s="256" t="s">
        <v>18089</v>
      </c>
      <c r="C4197" s="256" t="s">
        <v>18090</v>
      </c>
      <c r="D4197" s="256" t="s">
        <v>18091</v>
      </c>
      <c r="E4197" s="433">
        <v>1813</v>
      </c>
      <c r="F4197" s="256" t="s">
        <v>18092</v>
      </c>
      <c r="G4197" s="256" t="s">
        <v>2724</v>
      </c>
      <c r="H4197" s="256" t="s">
        <v>2835</v>
      </c>
      <c r="I4197" s="256" t="s">
        <v>18093</v>
      </c>
    </row>
    <row r="4198" spans="1:9">
      <c r="A4198" s="256" t="s">
        <v>18094</v>
      </c>
      <c r="B4198" s="256" t="s">
        <v>18095</v>
      </c>
      <c r="C4198" s="256" t="s">
        <v>18096</v>
      </c>
      <c r="D4198" s="256" t="s">
        <v>18097</v>
      </c>
      <c r="E4198" s="433">
        <v>8212</v>
      </c>
      <c r="F4198" s="256" t="s">
        <v>18098</v>
      </c>
      <c r="G4198" s="256" t="s">
        <v>2724</v>
      </c>
      <c r="H4198" s="256" t="s">
        <v>2835</v>
      </c>
      <c r="I4198" s="256" t="s">
        <v>6988</v>
      </c>
    </row>
    <row r="4199" spans="1:9">
      <c r="A4199" s="256" t="s">
        <v>18099</v>
      </c>
      <c r="B4199" s="256" t="s">
        <v>18100</v>
      </c>
      <c r="C4199" s="256" t="s">
        <v>18101</v>
      </c>
      <c r="D4199" s="256" t="s">
        <v>18102</v>
      </c>
      <c r="E4199" s="433">
        <v>97213</v>
      </c>
      <c r="F4199" s="256" t="s">
        <v>18103</v>
      </c>
      <c r="G4199" s="256" t="s">
        <v>2732</v>
      </c>
      <c r="H4199" s="256" t="s">
        <v>2733</v>
      </c>
      <c r="I4199" s="256" t="s">
        <v>2916</v>
      </c>
    </row>
    <row r="4200" spans="1:9">
      <c r="A4200" s="256" t="s">
        <v>18104</v>
      </c>
      <c r="B4200" s="256" t="s">
        <v>18105</v>
      </c>
      <c r="C4200" s="256" t="s">
        <v>18106</v>
      </c>
      <c r="D4200" s="256" t="s">
        <v>9483</v>
      </c>
      <c r="E4200" s="433">
        <v>2732</v>
      </c>
      <c r="F4200" s="256" t="s">
        <v>18107</v>
      </c>
      <c r="G4200" s="256" t="s">
        <v>2732</v>
      </c>
      <c r="H4200" s="256" t="s">
        <v>2733</v>
      </c>
      <c r="I4200" s="256" t="s">
        <v>9485</v>
      </c>
    </row>
    <row r="4201" spans="1:9">
      <c r="A4201" s="256" t="s">
        <v>18108</v>
      </c>
      <c r="B4201" s="256" t="s">
        <v>18105</v>
      </c>
      <c r="C4201" s="256" t="s">
        <v>18106</v>
      </c>
      <c r="D4201" s="256" t="s">
        <v>9483</v>
      </c>
      <c r="E4201" s="433">
        <v>2732</v>
      </c>
      <c r="F4201" s="256" t="s">
        <v>18107</v>
      </c>
      <c r="G4201" s="256" t="s">
        <v>2732</v>
      </c>
      <c r="H4201" s="256" t="s">
        <v>3196</v>
      </c>
      <c r="I4201" s="256" t="s">
        <v>9485</v>
      </c>
    </row>
    <row r="4202" spans="1:9">
      <c r="A4202" s="256" t="s">
        <v>18109</v>
      </c>
      <c r="B4202" s="256" t="s">
        <v>18110</v>
      </c>
      <c r="C4202" s="256" t="s">
        <v>18111</v>
      </c>
      <c r="D4202" s="256" t="s">
        <v>10361</v>
      </c>
      <c r="E4202" s="433">
        <v>2314</v>
      </c>
      <c r="F4202" s="256" t="s">
        <v>18112</v>
      </c>
      <c r="G4202" s="256" t="s">
        <v>2794</v>
      </c>
      <c r="H4202" s="256" t="s">
        <v>2725</v>
      </c>
      <c r="I4202" s="256" t="s">
        <v>16486</v>
      </c>
    </row>
    <row r="4203" spans="1:9">
      <c r="A4203" s="256" t="s">
        <v>18113</v>
      </c>
      <c r="B4203" s="256" t="s">
        <v>18114</v>
      </c>
      <c r="C4203" s="256" t="s">
        <v>18115</v>
      </c>
      <c r="D4203" s="256" t="s">
        <v>2960</v>
      </c>
      <c r="E4203" s="433">
        <v>11000</v>
      </c>
      <c r="F4203" s="256" t="s">
        <v>18116</v>
      </c>
      <c r="G4203" s="256" t="s">
        <v>2780</v>
      </c>
      <c r="H4203" s="256" t="s">
        <v>2847</v>
      </c>
      <c r="I4203" s="256" t="s">
        <v>18117</v>
      </c>
    </row>
    <row r="4204" spans="1:9">
      <c r="A4204" s="256" t="s">
        <v>18118</v>
      </c>
      <c r="B4204" s="256" t="s">
        <v>18119</v>
      </c>
      <c r="C4204" s="256" t="s">
        <v>18120</v>
      </c>
      <c r="D4204" s="256" t="s">
        <v>3327</v>
      </c>
      <c r="E4204" s="433">
        <v>3406</v>
      </c>
      <c r="F4204" s="256" t="s">
        <v>18121</v>
      </c>
      <c r="G4204" s="256" t="s">
        <v>2732</v>
      </c>
      <c r="H4204" s="256" t="s">
        <v>2733</v>
      </c>
      <c r="I4204" s="256" t="s">
        <v>4074</v>
      </c>
    </row>
    <row r="4205" spans="1:9">
      <c r="A4205" s="256" t="s">
        <v>18122</v>
      </c>
      <c r="B4205" s="256" t="s">
        <v>18123</v>
      </c>
      <c r="C4205" s="256" t="s">
        <v>18124</v>
      </c>
      <c r="D4205" s="256" t="s">
        <v>97</v>
      </c>
      <c r="E4205" s="433">
        <v>4001</v>
      </c>
      <c r="F4205" s="256" t="s">
        <v>5584</v>
      </c>
      <c r="G4205" s="256" t="s">
        <v>2732</v>
      </c>
      <c r="H4205" s="256" t="s">
        <v>2733</v>
      </c>
      <c r="I4205" s="256" t="s">
        <v>4775</v>
      </c>
    </row>
    <row r="4206" spans="1:9">
      <c r="A4206" s="256" t="s">
        <v>18125</v>
      </c>
      <c r="B4206" s="256" t="s">
        <v>18126</v>
      </c>
      <c r="C4206" s="256" t="s">
        <v>18127</v>
      </c>
      <c r="D4206" s="256" t="s">
        <v>91</v>
      </c>
      <c r="E4206" s="433">
        <v>84204</v>
      </c>
      <c r="F4206" s="256" t="s">
        <v>18128</v>
      </c>
      <c r="G4206" s="256" t="s">
        <v>2732</v>
      </c>
      <c r="H4206" s="256" t="s">
        <v>2733</v>
      </c>
      <c r="I4206" s="256" t="s">
        <v>6068</v>
      </c>
    </row>
    <row r="4207" spans="1:9">
      <c r="A4207" s="256" t="s">
        <v>18129</v>
      </c>
      <c r="B4207" s="256" t="s">
        <v>18130</v>
      </c>
      <c r="C4207" s="256" t="s">
        <v>18131</v>
      </c>
      <c r="D4207" s="256" t="s">
        <v>18132</v>
      </c>
      <c r="E4207" s="433">
        <v>93039</v>
      </c>
      <c r="F4207" s="256" t="s">
        <v>18133</v>
      </c>
      <c r="G4207" s="256" t="s">
        <v>2761</v>
      </c>
      <c r="H4207" s="256" t="s">
        <v>2762</v>
      </c>
      <c r="I4207" s="256" t="s">
        <v>18134</v>
      </c>
    </row>
    <row r="4208" spans="1:9">
      <c r="A4208" s="256" t="s">
        <v>18135</v>
      </c>
      <c r="C4208" s="256" t="s">
        <v>18136</v>
      </c>
      <c r="D4208" s="256" t="s">
        <v>5529</v>
      </c>
      <c r="E4208" s="433">
        <v>10178</v>
      </c>
      <c r="F4208" s="256" t="s">
        <v>18137</v>
      </c>
      <c r="G4208" s="256" t="s">
        <v>2732</v>
      </c>
      <c r="H4208" s="256" t="s">
        <v>2733</v>
      </c>
      <c r="I4208" s="256" t="s">
        <v>18138</v>
      </c>
    </row>
    <row r="4209" spans="1:9">
      <c r="A4209" s="256" t="s">
        <v>18139</v>
      </c>
      <c r="B4209" s="256" t="s">
        <v>18140</v>
      </c>
      <c r="C4209" s="256" t="s">
        <v>18141</v>
      </c>
      <c r="D4209" s="256" t="s">
        <v>91</v>
      </c>
      <c r="E4209" s="433">
        <v>84302</v>
      </c>
      <c r="F4209" s="256" t="s">
        <v>18142</v>
      </c>
      <c r="G4209" s="256" t="s">
        <v>2780</v>
      </c>
      <c r="H4209" s="256" t="s">
        <v>2847</v>
      </c>
      <c r="I4209" s="256" t="s">
        <v>17948</v>
      </c>
    </row>
    <row r="4210" spans="1:9">
      <c r="A4210" s="256" t="s">
        <v>18143</v>
      </c>
      <c r="B4210" s="256" t="s">
        <v>18140</v>
      </c>
      <c r="C4210" s="256" t="s">
        <v>18141</v>
      </c>
      <c r="D4210" s="256" t="s">
        <v>91</v>
      </c>
      <c r="E4210" s="433">
        <v>84302</v>
      </c>
      <c r="F4210" s="256" t="s">
        <v>18142</v>
      </c>
      <c r="G4210" s="256" t="s">
        <v>2824</v>
      </c>
      <c r="H4210" s="256" t="s">
        <v>2762</v>
      </c>
      <c r="I4210" s="256" t="s">
        <v>18144</v>
      </c>
    </row>
    <row r="4211" spans="1:9">
      <c r="A4211" s="256" t="s">
        <v>18145</v>
      </c>
      <c r="B4211" s="256" t="s">
        <v>18140</v>
      </c>
      <c r="C4211" s="256" t="s">
        <v>18141</v>
      </c>
      <c r="D4211" s="256" t="s">
        <v>91</v>
      </c>
      <c r="E4211" s="433">
        <v>84302</v>
      </c>
      <c r="F4211" s="256" t="s">
        <v>18142</v>
      </c>
      <c r="G4211" s="256" t="s">
        <v>2732</v>
      </c>
      <c r="H4211" s="256" t="s">
        <v>3196</v>
      </c>
      <c r="I4211" s="256" t="s">
        <v>9741</v>
      </c>
    </row>
    <row r="4212" spans="1:9">
      <c r="A4212" s="256" t="s">
        <v>18146</v>
      </c>
      <c r="B4212" s="256" t="s">
        <v>18147</v>
      </c>
      <c r="C4212" s="256" t="s">
        <v>18148</v>
      </c>
      <c r="D4212" s="256" t="s">
        <v>93</v>
      </c>
      <c r="E4212" s="433">
        <v>1001</v>
      </c>
      <c r="F4212" s="256" t="s">
        <v>18149</v>
      </c>
      <c r="G4212" s="256" t="s">
        <v>2780</v>
      </c>
      <c r="H4212" s="256" t="s">
        <v>2781</v>
      </c>
      <c r="I4212" s="256" t="s">
        <v>17009</v>
      </c>
    </row>
    <row r="4213" spans="1:9">
      <c r="A4213" s="256" t="s">
        <v>18150</v>
      </c>
      <c r="B4213" s="256" t="s">
        <v>18147</v>
      </c>
      <c r="C4213" s="256" t="s">
        <v>18148</v>
      </c>
      <c r="D4213" s="256" t="s">
        <v>93</v>
      </c>
      <c r="E4213" s="433">
        <v>1001</v>
      </c>
      <c r="F4213" s="256" t="s">
        <v>18149</v>
      </c>
      <c r="G4213" s="256" t="s">
        <v>2732</v>
      </c>
      <c r="H4213" s="256" t="s">
        <v>3196</v>
      </c>
      <c r="I4213" s="256" t="s">
        <v>17009</v>
      </c>
    </row>
    <row r="4214" spans="1:9">
      <c r="A4214" s="256" t="s">
        <v>18151</v>
      </c>
      <c r="B4214" s="256" t="s">
        <v>18152</v>
      </c>
      <c r="C4214" s="256" t="s">
        <v>18153</v>
      </c>
      <c r="D4214" s="256" t="s">
        <v>93</v>
      </c>
      <c r="E4214" s="433">
        <v>1001</v>
      </c>
      <c r="F4214" s="256" t="s">
        <v>18154</v>
      </c>
      <c r="G4214" s="256" t="s">
        <v>2824</v>
      </c>
      <c r="H4214" s="256" t="s">
        <v>2762</v>
      </c>
      <c r="I4214" s="256" t="s">
        <v>18155</v>
      </c>
    </row>
    <row r="4215" spans="1:9">
      <c r="A4215" s="256" t="s">
        <v>18156</v>
      </c>
      <c r="B4215" s="256" t="s">
        <v>18157</v>
      </c>
      <c r="C4215" s="256" t="s">
        <v>18158</v>
      </c>
      <c r="D4215" s="256" t="s">
        <v>91</v>
      </c>
      <c r="E4215" s="433">
        <v>84103</v>
      </c>
      <c r="F4215" s="256" t="s">
        <v>18159</v>
      </c>
      <c r="G4215" s="256" t="s">
        <v>2732</v>
      </c>
      <c r="H4215" s="256" t="s">
        <v>2733</v>
      </c>
      <c r="I4215" s="256" t="s">
        <v>15865</v>
      </c>
    </row>
    <row r="4216" spans="1:9">
      <c r="A4216" s="256" t="s">
        <v>18160</v>
      </c>
      <c r="B4216" s="256" t="s">
        <v>18161</v>
      </c>
      <c r="C4216" s="256" t="s">
        <v>18162</v>
      </c>
      <c r="D4216" s="256" t="s">
        <v>5498</v>
      </c>
      <c r="E4216" s="433">
        <v>82102</v>
      </c>
      <c r="F4216" s="256" t="s">
        <v>18163</v>
      </c>
      <c r="G4216" s="256" t="s">
        <v>2732</v>
      </c>
      <c r="H4216" s="256" t="s">
        <v>2733</v>
      </c>
      <c r="I4216" s="256" t="s">
        <v>10037</v>
      </c>
    </row>
    <row r="4217" spans="1:9">
      <c r="A4217" s="256" t="s">
        <v>18164</v>
      </c>
      <c r="B4217" s="256" t="s">
        <v>18165</v>
      </c>
      <c r="C4217" s="256" t="s">
        <v>18166</v>
      </c>
      <c r="D4217" s="256" t="s">
        <v>4670</v>
      </c>
      <c r="E4217" s="433">
        <v>4471</v>
      </c>
      <c r="F4217" s="256" t="s">
        <v>18167</v>
      </c>
      <c r="G4217" s="256" t="s">
        <v>2732</v>
      </c>
      <c r="H4217" s="256" t="s">
        <v>2733</v>
      </c>
      <c r="I4217" s="256" t="s">
        <v>4020</v>
      </c>
    </row>
    <row r="4218" spans="1:9">
      <c r="A4218" s="256" t="s">
        <v>18168</v>
      </c>
      <c r="B4218" s="256" t="s">
        <v>18169</v>
      </c>
      <c r="C4218" s="256" t="s">
        <v>18170</v>
      </c>
      <c r="D4218" s="256" t="s">
        <v>4670</v>
      </c>
      <c r="E4218" s="433">
        <v>4471</v>
      </c>
      <c r="F4218" s="256" t="s">
        <v>18167</v>
      </c>
      <c r="G4218" s="256" t="s">
        <v>2732</v>
      </c>
      <c r="H4218" s="256" t="s">
        <v>2733</v>
      </c>
      <c r="I4218" s="256" t="s">
        <v>4020</v>
      </c>
    </row>
    <row r="4219" spans="1:9">
      <c r="A4219" s="256" t="s">
        <v>18171</v>
      </c>
      <c r="B4219" s="256" t="s">
        <v>18172</v>
      </c>
      <c r="C4219" s="256" t="s">
        <v>18173</v>
      </c>
      <c r="D4219" s="256" t="s">
        <v>4670</v>
      </c>
      <c r="E4219" s="433">
        <v>4471</v>
      </c>
      <c r="F4219" s="256" t="s">
        <v>18167</v>
      </c>
      <c r="G4219" s="256" t="s">
        <v>2732</v>
      </c>
      <c r="H4219" s="256" t="s">
        <v>2733</v>
      </c>
      <c r="I4219" s="256" t="s">
        <v>4020</v>
      </c>
    </row>
    <row r="4220" spans="1:9">
      <c r="A4220" s="256" t="s">
        <v>18174</v>
      </c>
      <c r="C4220" s="256" t="s">
        <v>18175</v>
      </c>
      <c r="D4220" s="256" t="s">
        <v>4670</v>
      </c>
      <c r="E4220" s="433">
        <v>4471</v>
      </c>
      <c r="F4220" s="256" t="s">
        <v>18176</v>
      </c>
      <c r="G4220" s="256" t="s">
        <v>2732</v>
      </c>
      <c r="H4220" s="256" t="s">
        <v>2733</v>
      </c>
      <c r="I4220" s="256" t="s">
        <v>4020</v>
      </c>
    </row>
    <row r="4221" spans="1:9">
      <c r="A4221" s="256" t="s">
        <v>18177</v>
      </c>
      <c r="C4221" s="256" t="s">
        <v>18178</v>
      </c>
      <c r="D4221" s="256" t="s">
        <v>6373</v>
      </c>
      <c r="E4221" s="433">
        <v>85101</v>
      </c>
      <c r="F4221" s="256" t="s">
        <v>18179</v>
      </c>
      <c r="G4221" s="256" t="s">
        <v>2732</v>
      </c>
      <c r="H4221" s="256" t="s">
        <v>2733</v>
      </c>
      <c r="I4221" s="256" t="s">
        <v>6411</v>
      </c>
    </row>
    <row r="4222" spans="1:9">
      <c r="A4222" s="256" t="s">
        <v>18180</v>
      </c>
      <c r="B4222" s="256" t="s">
        <v>18181</v>
      </c>
      <c r="C4222" s="256" t="s">
        <v>18182</v>
      </c>
      <c r="D4222" s="256" t="s">
        <v>4640</v>
      </c>
      <c r="E4222" s="433">
        <v>81102</v>
      </c>
      <c r="F4222" s="256" t="s">
        <v>18183</v>
      </c>
      <c r="G4222" s="256" t="s">
        <v>2761</v>
      </c>
      <c r="H4222" s="256" t="s">
        <v>2762</v>
      </c>
      <c r="I4222" s="256" t="s">
        <v>8608</v>
      </c>
    </row>
    <row r="4223" spans="1:9">
      <c r="A4223" s="256" t="s">
        <v>18184</v>
      </c>
      <c r="C4223" s="256" t="s">
        <v>18185</v>
      </c>
      <c r="D4223" s="256" t="s">
        <v>18186</v>
      </c>
      <c r="E4223" s="433">
        <v>44286</v>
      </c>
      <c r="F4223" s="256" t="s">
        <v>18187</v>
      </c>
      <c r="G4223" s="256" t="s">
        <v>2936</v>
      </c>
      <c r="H4223" s="256" t="s">
        <v>2937</v>
      </c>
      <c r="I4223" s="256" t="s">
        <v>18188</v>
      </c>
    </row>
    <row r="4224" spans="1:9">
      <c r="A4224" s="256" t="s">
        <v>18189</v>
      </c>
      <c r="B4224" s="256" t="s">
        <v>18190</v>
      </c>
      <c r="C4224" s="256" t="s">
        <v>18191</v>
      </c>
      <c r="D4224" s="256" t="s">
        <v>93</v>
      </c>
      <c r="E4224" s="433">
        <v>1001</v>
      </c>
      <c r="F4224" s="256" t="s">
        <v>18192</v>
      </c>
      <c r="G4224" s="256" t="s">
        <v>2936</v>
      </c>
      <c r="H4224" s="256" t="s">
        <v>2937</v>
      </c>
      <c r="I4224" s="256" t="s">
        <v>18193</v>
      </c>
    </row>
    <row r="4225" spans="1:9">
      <c r="A4225" s="256" t="s">
        <v>18194</v>
      </c>
      <c r="B4225" s="256" t="s">
        <v>18195</v>
      </c>
      <c r="C4225" s="256" t="s">
        <v>18196</v>
      </c>
      <c r="D4225" s="256" t="s">
        <v>97</v>
      </c>
      <c r="E4225" s="433">
        <v>4291</v>
      </c>
      <c r="F4225" s="256" t="s">
        <v>4464</v>
      </c>
      <c r="G4225" s="256" t="s">
        <v>2780</v>
      </c>
      <c r="H4225" s="256" t="s">
        <v>2847</v>
      </c>
      <c r="I4225" s="256" t="s">
        <v>18197</v>
      </c>
    </row>
    <row r="4226" spans="1:9">
      <c r="A4226" s="256" t="s">
        <v>18198</v>
      </c>
      <c r="B4226" s="256" t="s">
        <v>18195</v>
      </c>
      <c r="C4226" s="256" t="s">
        <v>18196</v>
      </c>
      <c r="D4226" s="256" t="s">
        <v>97</v>
      </c>
      <c r="E4226" s="433">
        <v>4291</v>
      </c>
      <c r="F4226" s="256" t="s">
        <v>4464</v>
      </c>
      <c r="G4226" s="256" t="s">
        <v>2732</v>
      </c>
      <c r="H4226" s="256" t="s">
        <v>2733</v>
      </c>
      <c r="I4226" s="256" t="s">
        <v>10219</v>
      </c>
    </row>
    <row r="4227" spans="1:9">
      <c r="A4227" s="256" t="s">
        <v>18199</v>
      </c>
      <c r="B4227" s="256" t="s">
        <v>18195</v>
      </c>
      <c r="C4227" s="256" t="s">
        <v>18196</v>
      </c>
      <c r="D4227" s="256" t="s">
        <v>97</v>
      </c>
      <c r="E4227" s="433">
        <v>4291</v>
      </c>
      <c r="F4227" s="256" t="s">
        <v>4464</v>
      </c>
      <c r="G4227" s="256" t="s">
        <v>2780</v>
      </c>
      <c r="H4227" s="256" t="s">
        <v>2781</v>
      </c>
      <c r="I4227" s="256" t="s">
        <v>18200</v>
      </c>
    </row>
    <row r="4228" spans="1:9">
      <c r="A4228" s="256" t="s">
        <v>18201</v>
      </c>
      <c r="B4228" s="256" t="s">
        <v>18202</v>
      </c>
      <c r="C4228" s="256" t="s">
        <v>18203</v>
      </c>
      <c r="D4228" s="256" t="s">
        <v>177</v>
      </c>
      <c r="E4228" s="433">
        <v>5803</v>
      </c>
      <c r="F4228" s="256" t="s">
        <v>18204</v>
      </c>
      <c r="G4228" s="256" t="s">
        <v>2732</v>
      </c>
      <c r="H4228" s="256" t="s">
        <v>2733</v>
      </c>
      <c r="I4228" s="256" t="s">
        <v>18205</v>
      </c>
    </row>
    <row r="4229" spans="1:9">
      <c r="A4229" s="256" t="s">
        <v>18206</v>
      </c>
      <c r="B4229" s="256" t="s">
        <v>18207</v>
      </c>
      <c r="C4229" s="256" t="s">
        <v>18208</v>
      </c>
      <c r="D4229" s="256" t="s">
        <v>2730</v>
      </c>
      <c r="E4229" s="433">
        <v>82102</v>
      </c>
      <c r="F4229" s="256" t="s">
        <v>18209</v>
      </c>
      <c r="G4229" s="256" t="s">
        <v>2732</v>
      </c>
      <c r="H4229" s="256" t="s">
        <v>2733</v>
      </c>
      <c r="I4229" s="256" t="s">
        <v>18210</v>
      </c>
    </row>
    <row r="4230" spans="1:9">
      <c r="A4230" s="256" t="s">
        <v>18211</v>
      </c>
      <c r="B4230" s="256" t="s">
        <v>18212</v>
      </c>
      <c r="C4230" s="256" t="s">
        <v>18213</v>
      </c>
      <c r="D4230" s="256" t="s">
        <v>3400</v>
      </c>
      <c r="E4230" s="433">
        <v>1701</v>
      </c>
      <c r="F4230" s="256" t="s">
        <v>6557</v>
      </c>
      <c r="G4230" s="256" t="s">
        <v>2780</v>
      </c>
      <c r="H4230" s="256" t="s">
        <v>2781</v>
      </c>
      <c r="I4230" s="256" t="s">
        <v>18214</v>
      </c>
    </row>
    <row r="4231" spans="1:9">
      <c r="A4231" s="256" t="s">
        <v>18215</v>
      </c>
      <c r="B4231" s="256" t="s">
        <v>18212</v>
      </c>
      <c r="C4231" s="256" t="s">
        <v>18213</v>
      </c>
      <c r="D4231" s="256" t="s">
        <v>3400</v>
      </c>
      <c r="E4231" s="433">
        <v>1701</v>
      </c>
      <c r="F4231" s="256" t="s">
        <v>6557</v>
      </c>
      <c r="G4231" s="256" t="s">
        <v>2732</v>
      </c>
      <c r="H4231" s="256" t="s">
        <v>2733</v>
      </c>
      <c r="I4231" s="256" t="s">
        <v>6502</v>
      </c>
    </row>
    <row r="4232" spans="1:9">
      <c r="A4232" s="256" t="s">
        <v>18216</v>
      </c>
      <c r="B4232" s="256" t="s">
        <v>18212</v>
      </c>
      <c r="C4232" s="256" t="s">
        <v>18213</v>
      </c>
      <c r="D4232" s="256" t="s">
        <v>3400</v>
      </c>
      <c r="E4232" s="433">
        <v>1701</v>
      </c>
      <c r="F4232" s="256" t="s">
        <v>6557</v>
      </c>
      <c r="G4232" s="256" t="s">
        <v>2780</v>
      </c>
      <c r="H4232" s="256" t="s">
        <v>2847</v>
      </c>
      <c r="I4232" s="256" t="s">
        <v>6502</v>
      </c>
    </row>
    <row r="4233" spans="1:9">
      <c r="A4233" s="256" t="s">
        <v>18217</v>
      </c>
      <c r="B4233" s="256" t="s">
        <v>18218</v>
      </c>
      <c r="C4233" s="256" t="s">
        <v>18219</v>
      </c>
      <c r="D4233" s="256" t="s">
        <v>93</v>
      </c>
      <c r="E4233" s="433">
        <v>1009</v>
      </c>
      <c r="F4233" s="256" t="s">
        <v>18220</v>
      </c>
      <c r="G4233" s="256" t="s">
        <v>2936</v>
      </c>
      <c r="H4233" s="256" t="s">
        <v>2937</v>
      </c>
      <c r="I4233" s="256" t="s">
        <v>18221</v>
      </c>
    </row>
    <row r="4234" spans="1:9">
      <c r="A4234" s="256" t="s">
        <v>18222</v>
      </c>
      <c r="B4234" s="256" t="s">
        <v>18223</v>
      </c>
      <c r="C4234" s="256" t="s">
        <v>18224</v>
      </c>
      <c r="D4234" s="256" t="s">
        <v>2778</v>
      </c>
      <c r="E4234" s="433">
        <v>96563</v>
      </c>
      <c r="F4234" s="256" t="s">
        <v>7448</v>
      </c>
      <c r="G4234" s="256" t="s">
        <v>2732</v>
      </c>
      <c r="H4234" s="256" t="s">
        <v>3196</v>
      </c>
      <c r="I4234" s="256" t="s">
        <v>16555</v>
      </c>
    </row>
    <row r="4235" spans="1:9">
      <c r="A4235" s="256" t="s">
        <v>18225</v>
      </c>
      <c r="B4235" s="256" t="s">
        <v>18223</v>
      </c>
      <c r="C4235" s="256" t="s">
        <v>18224</v>
      </c>
      <c r="D4235" s="256" t="s">
        <v>2778</v>
      </c>
      <c r="E4235" s="433">
        <v>96563</v>
      </c>
      <c r="F4235" s="256" t="s">
        <v>7448</v>
      </c>
      <c r="G4235" s="256" t="s">
        <v>2780</v>
      </c>
      <c r="H4235" s="256" t="s">
        <v>2781</v>
      </c>
      <c r="I4235" s="256" t="s">
        <v>5075</v>
      </c>
    </row>
    <row r="4236" spans="1:9">
      <c r="A4236" s="256" t="s">
        <v>18226</v>
      </c>
      <c r="B4236" s="256" t="s">
        <v>18223</v>
      </c>
      <c r="C4236" s="256" t="s">
        <v>18224</v>
      </c>
      <c r="D4236" s="256" t="s">
        <v>2778</v>
      </c>
      <c r="E4236" s="433">
        <v>96563</v>
      </c>
      <c r="F4236" s="256" t="s">
        <v>7448</v>
      </c>
      <c r="G4236" s="256" t="s">
        <v>2936</v>
      </c>
      <c r="H4236" s="256" t="s">
        <v>4186</v>
      </c>
      <c r="I4236" s="256" t="s">
        <v>5075</v>
      </c>
    </row>
    <row r="4237" spans="1:9">
      <c r="A4237" s="256" t="s">
        <v>18227</v>
      </c>
      <c r="B4237" s="256" t="s">
        <v>18223</v>
      </c>
      <c r="C4237" s="256" t="s">
        <v>18224</v>
      </c>
      <c r="D4237" s="256" t="s">
        <v>2778</v>
      </c>
      <c r="E4237" s="433">
        <v>96563</v>
      </c>
      <c r="F4237" s="256" t="s">
        <v>7448</v>
      </c>
      <c r="G4237" s="256" t="s">
        <v>2936</v>
      </c>
      <c r="H4237" s="256" t="s">
        <v>2937</v>
      </c>
      <c r="I4237" s="256" t="s">
        <v>5075</v>
      </c>
    </row>
    <row r="4238" spans="1:9">
      <c r="A4238" s="256" t="s">
        <v>18228</v>
      </c>
      <c r="B4238" s="256" t="s">
        <v>18229</v>
      </c>
      <c r="C4238" s="256" t="s">
        <v>18230</v>
      </c>
      <c r="D4238" s="256" t="s">
        <v>96</v>
      </c>
      <c r="E4238" s="433">
        <v>91701</v>
      </c>
      <c r="F4238" s="256" t="s">
        <v>5811</v>
      </c>
      <c r="G4238" s="256" t="s">
        <v>2936</v>
      </c>
      <c r="H4238" s="256" t="s">
        <v>2937</v>
      </c>
      <c r="I4238" s="256" t="s">
        <v>6276</v>
      </c>
    </row>
    <row r="4239" spans="1:9">
      <c r="A4239" s="256" t="s">
        <v>18231</v>
      </c>
      <c r="B4239" s="256" t="s">
        <v>18229</v>
      </c>
      <c r="C4239" s="256" t="s">
        <v>18230</v>
      </c>
      <c r="D4239" s="256" t="s">
        <v>96</v>
      </c>
      <c r="E4239" s="433">
        <v>91701</v>
      </c>
      <c r="F4239" s="256" t="s">
        <v>5811</v>
      </c>
      <c r="G4239" s="256" t="s">
        <v>2936</v>
      </c>
      <c r="H4239" s="256" t="s">
        <v>4186</v>
      </c>
      <c r="I4239" s="256" t="s">
        <v>6276</v>
      </c>
    </row>
    <row r="4240" spans="1:9">
      <c r="A4240" s="256" t="s">
        <v>18232</v>
      </c>
      <c r="B4240" s="256" t="s">
        <v>18233</v>
      </c>
      <c r="C4240" s="256" t="s">
        <v>18234</v>
      </c>
      <c r="D4240" s="256" t="s">
        <v>18235</v>
      </c>
      <c r="E4240" s="433">
        <v>82003</v>
      </c>
      <c r="F4240" s="256" t="s">
        <v>18236</v>
      </c>
      <c r="G4240" s="256" t="s">
        <v>2824</v>
      </c>
      <c r="H4240" s="256" t="s">
        <v>2994</v>
      </c>
      <c r="I4240" s="256" t="s">
        <v>10285</v>
      </c>
    </row>
    <row r="4241" spans="1:9">
      <c r="A4241" s="256" t="s">
        <v>18237</v>
      </c>
      <c r="B4241" s="256" t="s">
        <v>18233</v>
      </c>
      <c r="C4241" s="256" t="s">
        <v>18234</v>
      </c>
      <c r="D4241" s="256" t="s">
        <v>18235</v>
      </c>
      <c r="E4241" s="433">
        <v>82003</v>
      </c>
      <c r="F4241" s="256" t="s">
        <v>18236</v>
      </c>
      <c r="G4241" s="256" t="s">
        <v>2824</v>
      </c>
      <c r="H4241" s="256" t="s">
        <v>2812</v>
      </c>
      <c r="I4241" s="256" t="s">
        <v>7301</v>
      </c>
    </row>
    <row r="4242" spans="1:9">
      <c r="A4242" s="256" t="s">
        <v>18238</v>
      </c>
      <c r="B4242" s="256" t="s">
        <v>18239</v>
      </c>
      <c r="C4242" s="256" t="s">
        <v>18240</v>
      </c>
      <c r="D4242" s="256" t="s">
        <v>4136</v>
      </c>
      <c r="E4242" s="433">
        <v>97701</v>
      </c>
      <c r="F4242" s="256" t="s">
        <v>18241</v>
      </c>
      <c r="G4242" s="256" t="s">
        <v>2732</v>
      </c>
      <c r="H4242" s="256" t="s">
        <v>2733</v>
      </c>
      <c r="I4242" s="256" t="s">
        <v>8654</v>
      </c>
    </row>
    <row r="4243" spans="1:9">
      <c r="A4243" s="256" t="s">
        <v>18242</v>
      </c>
      <c r="B4243" s="256" t="s">
        <v>18243</v>
      </c>
      <c r="C4243" s="256" t="s">
        <v>18244</v>
      </c>
      <c r="D4243" s="256" t="s">
        <v>18245</v>
      </c>
      <c r="E4243" s="433">
        <v>94131</v>
      </c>
      <c r="F4243" s="256" t="s">
        <v>18246</v>
      </c>
      <c r="G4243" s="256" t="s">
        <v>2761</v>
      </c>
      <c r="H4243" s="256" t="s">
        <v>2994</v>
      </c>
      <c r="I4243" s="256" t="s">
        <v>5026</v>
      </c>
    </row>
    <row r="4244" spans="1:9">
      <c r="A4244" s="256" t="s">
        <v>18247</v>
      </c>
      <c r="B4244" s="256" t="s">
        <v>18248</v>
      </c>
      <c r="C4244" s="256" t="s">
        <v>18249</v>
      </c>
      <c r="D4244" s="256" t="s">
        <v>18250</v>
      </c>
      <c r="E4244" s="433">
        <v>92242</v>
      </c>
      <c r="F4244" s="256" t="s">
        <v>18251</v>
      </c>
      <c r="G4244" s="256" t="s">
        <v>2732</v>
      </c>
      <c r="H4244" s="256" t="s">
        <v>2733</v>
      </c>
      <c r="I4244" s="256" t="s">
        <v>4321</v>
      </c>
    </row>
    <row r="4245" spans="1:9">
      <c r="A4245" s="256" t="s">
        <v>18252</v>
      </c>
      <c r="B4245" s="256" t="s">
        <v>18253</v>
      </c>
      <c r="C4245" s="256" t="s">
        <v>18254</v>
      </c>
      <c r="D4245" s="256" t="s">
        <v>97</v>
      </c>
      <c r="E4245" s="433">
        <v>4291</v>
      </c>
      <c r="F4245" s="256" t="s">
        <v>4464</v>
      </c>
      <c r="G4245" s="256" t="s">
        <v>2732</v>
      </c>
      <c r="H4245" s="256" t="s">
        <v>2733</v>
      </c>
      <c r="I4245" s="256" t="s">
        <v>18255</v>
      </c>
    </row>
    <row r="4246" spans="1:9">
      <c r="A4246" s="256" t="s">
        <v>18256</v>
      </c>
      <c r="B4246" s="256" t="s">
        <v>18257</v>
      </c>
      <c r="C4246" s="256" t="s">
        <v>18258</v>
      </c>
      <c r="D4246" s="256" t="s">
        <v>97</v>
      </c>
      <c r="E4246" s="433">
        <v>4291</v>
      </c>
      <c r="F4246" s="256" t="s">
        <v>4464</v>
      </c>
      <c r="G4246" s="256" t="s">
        <v>2732</v>
      </c>
      <c r="H4246" s="256" t="s">
        <v>2733</v>
      </c>
      <c r="I4246" s="256" t="s">
        <v>18259</v>
      </c>
    </row>
    <row r="4247" spans="1:9">
      <c r="A4247" s="256" t="s">
        <v>18260</v>
      </c>
      <c r="B4247" s="256" t="s">
        <v>18257</v>
      </c>
      <c r="C4247" s="256" t="s">
        <v>18258</v>
      </c>
      <c r="D4247" s="256" t="s">
        <v>97</v>
      </c>
      <c r="E4247" s="433">
        <v>4291</v>
      </c>
      <c r="F4247" s="256" t="s">
        <v>4464</v>
      </c>
      <c r="G4247" s="256" t="s">
        <v>2780</v>
      </c>
      <c r="H4247" s="256" t="s">
        <v>2847</v>
      </c>
      <c r="I4247" s="256" t="s">
        <v>12637</v>
      </c>
    </row>
    <row r="4248" spans="1:9">
      <c r="A4248" s="256" t="s">
        <v>18261</v>
      </c>
      <c r="B4248" s="256" t="s">
        <v>18262</v>
      </c>
      <c r="C4248" s="256" t="s">
        <v>18263</v>
      </c>
      <c r="D4248" s="256" t="s">
        <v>97</v>
      </c>
      <c r="E4248" s="433">
        <v>4248</v>
      </c>
      <c r="F4248" s="256" t="s">
        <v>18264</v>
      </c>
      <c r="G4248" s="256" t="s">
        <v>2780</v>
      </c>
      <c r="H4248" s="256" t="s">
        <v>2781</v>
      </c>
      <c r="I4248" s="256" t="s">
        <v>3964</v>
      </c>
    </row>
    <row r="4249" spans="1:9">
      <c r="A4249" s="256" t="s">
        <v>18265</v>
      </c>
      <c r="B4249" s="256" t="s">
        <v>18262</v>
      </c>
      <c r="C4249" s="256" t="s">
        <v>18263</v>
      </c>
      <c r="D4249" s="256" t="s">
        <v>97</v>
      </c>
      <c r="E4249" s="433">
        <v>4248</v>
      </c>
      <c r="F4249" s="256" t="s">
        <v>18264</v>
      </c>
      <c r="G4249" s="256" t="s">
        <v>2780</v>
      </c>
      <c r="H4249" s="256" t="s">
        <v>2847</v>
      </c>
      <c r="I4249" s="256" t="s">
        <v>4709</v>
      </c>
    </row>
    <row r="4250" spans="1:9">
      <c r="A4250" s="256" t="s">
        <v>18266</v>
      </c>
      <c r="B4250" s="256" t="s">
        <v>18262</v>
      </c>
      <c r="C4250" s="256" t="s">
        <v>18263</v>
      </c>
      <c r="D4250" s="256" t="s">
        <v>97</v>
      </c>
      <c r="E4250" s="433">
        <v>4248</v>
      </c>
      <c r="F4250" s="256" t="s">
        <v>18264</v>
      </c>
      <c r="G4250" s="256" t="s">
        <v>2732</v>
      </c>
      <c r="H4250" s="256" t="s">
        <v>2733</v>
      </c>
      <c r="I4250" s="256" t="s">
        <v>5396</v>
      </c>
    </row>
    <row r="4251" spans="1:9">
      <c r="A4251" s="256" t="s">
        <v>18267</v>
      </c>
      <c r="B4251" s="256" t="s">
        <v>18268</v>
      </c>
      <c r="C4251" s="256" t="s">
        <v>18269</v>
      </c>
      <c r="D4251" s="256" t="s">
        <v>10857</v>
      </c>
      <c r="E4251" s="433">
        <v>82108</v>
      </c>
      <c r="F4251" s="256" t="s">
        <v>18270</v>
      </c>
      <c r="G4251" s="256" t="s">
        <v>2732</v>
      </c>
      <c r="H4251" s="256" t="s">
        <v>2733</v>
      </c>
      <c r="I4251" s="256" t="s">
        <v>2797</v>
      </c>
    </row>
    <row r="4252" spans="1:9">
      <c r="A4252" s="256" t="s">
        <v>18271</v>
      </c>
      <c r="B4252" s="256" t="s">
        <v>18272</v>
      </c>
      <c r="C4252" s="256" t="s">
        <v>18273</v>
      </c>
      <c r="D4252" s="256" t="s">
        <v>2416</v>
      </c>
      <c r="E4252" s="433">
        <v>8006</v>
      </c>
      <c r="F4252" s="256" t="s">
        <v>18274</v>
      </c>
      <c r="G4252" s="256" t="s">
        <v>2724</v>
      </c>
      <c r="H4252" s="256" t="s">
        <v>2762</v>
      </c>
      <c r="I4252" s="256" t="s">
        <v>18275</v>
      </c>
    </row>
    <row r="4253" spans="1:9">
      <c r="A4253" s="256" t="s">
        <v>18276</v>
      </c>
      <c r="B4253" s="256" t="s">
        <v>18277</v>
      </c>
      <c r="C4253" s="256" t="s">
        <v>18278</v>
      </c>
      <c r="D4253" s="256" t="s">
        <v>91</v>
      </c>
      <c r="E4253" s="433">
        <v>83103</v>
      </c>
      <c r="F4253" s="256" t="s">
        <v>18279</v>
      </c>
      <c r="G4253" s="256" t="s">
        <v>2732</v>
      </c>
      <c r="H4253" s="256" t="s">
        <v>2733</v>
      </c>
      <c r="I4253" s="256" t="s">
        <v>18280</v>
      </c>
    </row>
    <row r="4254" spans="1:9">
      <c r="A4254" s="256" t="s">
        <v>18281</v>
      </c>
      <c r="B4254" s="256" t="s">
        <v>18282</v>
      </c>
      <c r="C4254" s="256" t="s">
        <v>18283</v>
      </c>
      <c r="D4254" s="256" t="s">
        <v>7678</v>
      </c>
      <c r="E4254" s="433">
        <v>94603</v>
      </c>
      <c r="F4254" s="256" t="s">
        <v>18284</v>
      </c>
      <c r="G4254" s="256" t="s">
        <v>2732</v>
      </c>
      <c r="H4254" s="256" t="s">
        <v>2733</v>
      </c>
      <c r="I4254" s="256" t="s">
        <v>18285</v>
      </c>
    </row>
    <row r="4255" spans="1:9">
      <c r="A4255" s="256" t="s">
        <v>18286</v>
      </c>
      <c r="B4255" s="256" t="s">
        <v>18287</v>
      </c>
      <c r="C4255" s="256" t="s">
        <v>18288</v>
      </c>
      <c r="D4255" s="256" t="s">
        <v>91</v>
      </c>
      <c r="E4255" s="433">
        <v>83103</v>
      </c>
      <c r="F4255" s="256" t="s">
        <v>18289</v>
      </c>
      <c r="G4255" s="256" t="s">
        <v>2824</v>
      </c>
      <c r="H4255" s="256" t="s">
        <v>2762</v>
      </c>
      <c r="I4255" s="256" t="s">
        <v>8558</v>
      </c>
    </row>
    <row r="4256" spans="1:9">
      <c r="A4256" s="256" t="s">
        <v>18290</v>
      </c>
      <c r="B4256" s="256" t="s">
        <v>18291</v>
      </c>
      <c r="C4256" s="256" t="s">
        <v>18292</v>
      </c>
      <c r="D4256" s="256" t="s">
        <v>18293</v>
      </c>
      <c r="E4256" s="433">
        <v>92203</v>
      </c>
      <c r="F4256" s="256" t="s">
        <v>18294</v>
      </c>
      <c r="G4256" s="256" t="s">
        <v>2761</v>
      </c>
      <c r="H4256" s="256" t="s">
        <v>2994</v>
      </c>
      <c r="I4256" s="256" t="s">
        <v>5137</v>
      </c>
    </row>
    <row r="4257" spans="1:9">
      <c r="A4257" s="256" t="s">
        <v>18295</v>
      </c>
      <c r="B4257" s="256" t="s">
        <v>18291</v>
      </c>
      <c r="C4257" s="256" t="s">
        <v>18292</v>
      </c>
      <c r="D4257" s="256" t="s">
        <v>18293</v>
      </c>
      <c r="E4257" s="433">
        <v>92203</v>
      </c>
      <c r="F4257" s="256" t="s">
        <v>18294</v>
      </c>
      <c r="G4257" s="256" t="s">
        <v>2794</v>
      </c>
      <c r="H4257" s="256" t="s">
        <v>2762</v>
      </c>
      <c r="I4257" s="256" t="s">
        <v>18296</v>
      </c>
    </row>
    <row r="4258" spans="1:9">
      <c r="A4258" s="256" t="s">
        <v>18295</v>
      </c>
      <c r="B4258" s="256" t="s">
        <v>18291</v>
      </c>
      <c r="C4258" s="256" t="s">
        <v>18292</v>
      </c>
      <c r="D4258" s="256" t="s">
        <v>18293</v>
      </c>
      <c r="E4258" s="433">
        <v>92203</v>
      </c>
      <c r="F4258" s="256" t="s">
        <v>18294</v>
      </c>
      <c r="G4258" s="256" t="s">
        <v>2724</v>
      </c>
      <c r="H4258" s="256" t="s">
        <v>2762</v>
      </c>
      <c r="I4258" s="256" t="s">
        <v>17701</v>
      </c>
    </row>
    <row r="4259" spans="1:9">
      <c r="A4259" s="256" t="s">
        <v>18297</v>
      </c>
      <c r="B4259" s="256" t="s">
        <v>18291</v>
      </c>
      <c r="C4259" s="256" t="s">
        <v>18292</v>
      </c>
      <c r="D4259" s="256" t="s">
        <v>18293</v>
      </c>
      <c r="E4259" s="433">
        <v>92203</v>
      </c>
      <c r="F4259" s="256" t="s">
        <v>18294</v>
      </c>
      <c r="G4259" s="256" t="s">
        <v>2761</v>
      </c>
      <c r="H4259" s="256" t="s">
        <v>2812</v>
      </c>
      <c r="I4259" s="256" t="s">
        <v>17164</v>
      </c>
    </row>
    <row r="4260" spans="1:9">
      <c r="A4260" s="256" t="s">
        <v>18298</v>
      </c>
      <c r="B4260" s="256" t="s">
        <v>18299</v>
      </c>
      <c r="C4260" s="256" t="s">
        <v>18300</v>
      </c>
      <c r="D4260" s="256" t="s">
        <v>95</v>
      </c>
      <c r="E4260" s="433">
        <v>92101</v>
      </c>
      <c r="F4260" s="256" t="s">
        <v>18301</v>
      </c>
      <c r="G4260" s="256" t="s">
        <v>3938</v>
      </c>
      <c r="H4260" s="256" t="s">
        <v>2812</v>
      </c>
      <c r="I4260" s="256" t="s">
        <v>9671</v>
      </c>
    </row>
    <row r="4261" spans="1:9">
      <c r="A4261" s="256" t="s">
        <v>18302</v>
      </c>
      <c r="B4261" s="256" t="s">
        <v>18303</v>
      </c>
      <c r="C4261" s="256" t="s">
        <v>18304</v>
      </c>
      <c r="D4261" s="256" t="s">
        <v>91</v>
      </c>
      <c r="E4261" s="433">
        <v>83103</v>
      </c>
      <c r="F4261" s="256" t="s">
        <v>18305</v>
      </c>
      <c r="G4261" s="256" t="s">
        <v>2724</v>
      </c>
      <c r="H4261" s="256" t="s">
        <v>2762</v>
      </c>
      <c r="I4261" s="256" t="s">
        <v>18306</v>
      </c>
    </row>
    <row r="4262" spans="1:9">
      <c r="A4262" s="256" t="s">
        <v>18302</v>
      </c>
      <c r="B4262" s="256" t="s">
        <v>18303</v>
      </c>
      <c r="C4262" s="256" t="s">
        <v>18304</v>
      </c>
      <c r="D4262" s="256" t="s">
        <v>91</v>
      </c>
      <c r="E4262" s="433">
        <v>83103</v>
      </c>
      <c r="F4262" s="256" t="s">
        <v>18305</v>
      </c>
      <c r="G4262" s="256" t="s">
        <v>2761</v>
      </c>
      <c r="H4262" s="256" t="s">
        <v>2762</v>
      </c>
      <c r="I4262" s="256" t="s">
        <v>18306</v>
      </c>
    </row>
    <row r="4263" spans="1:9">
      <c r="A4263" s="256" t="s">
        <v>18307</v>
      </c>
      <c r="B4263" s="256" t="s">
        <v>18308</v>
      </c>
      <c r="C4263" s="256" t="s">
        <v>18309</v>
      </c>
      <c r="D4263" s="256" t="s">
        <v>93</v>
      </c>
      <c r="E4263" s="433">
        <v>1007</v>
      </c>
      <c r="F4263" s="256" t="s">
        <v>18310</v>
      </c>
      <c r="G4263" s="256" t="s">
        <v>2936</v>
      </c>
      <c r="H4263" s="256" t="s">
        <v>2937</v>
      </c>
      <c r="I4263" s="256" t="s">
        <v>18311</v>
      </c>
    </row>
    <row r="4264" spans="1:9">
      <c r="A4264" s="256" t="s">
        <v>18312</v>
      </c>
      <c r="B4264" s="256" t="s">
        <v>18313</v>
      </c>
      <c r="C4264" s="256" t="s">
        <v>18314</v>
      </c>
      <c r="D4264" s="256" t="s">
        <v>4491</v>
      </c>
      <c r="E4264" s="433">
        <v>4001</v>
      </c>
      <c r="F4264" s="256" t="s">
        <v>18315</v>
      </c>
      <c r="G4264" s="256" t="s">
        <v>2732</v>
      </c>
      <c r="H4264" s="256" t="s">
        <v>2733</v>
      </c>
      <c r="I4264" s="256" t="s">
        <v>18316</v>
      </c>
    </row>
    <row r="4265" spans="1:9">
      <c r="A4265" s="256" t="s">
        <v>18317</v>
      </c>
      <c r="B4265" s="256" t="s">
        <v>18318</v>
      </c>
      <c r="C4265" s="256" t="s">
        <v>18319</v>
      </c>
      <c r="D4265" s="256" t="s">
        <v>177</v>
      </c>
      <c r="E4265" s="433">
        <v>5801</v>
      </c>
      <c r="F4265" s="256" t="s">
        <v>18320</v>
      </c>
      <c r="G4265" s="256" t="s">
        <v>2732</v>
      </c>
      <c r="H4265" s="256" t="s">
        <v>2733</v>
      </c>
      <c r="I4265" s="256" t="s">
        <v>18321</v>
      </c>
    </row>
    <row r="4266" spans="1:9">
      <c r="A4266" s="256" t="s">
        <v>18322</v>
      </c>
      <c r="B4266" s="256" t="s">
        <v>18323</v>
      </c>
      <c r="C4266" s="256" t="s">
        <v>18324</v>
      </c>
      <c r="D4266" s="256" t="s">
        <v>10361</v>
      </c>
      <c r="E4266" s="433">
        <v>2314</v>
      </c>
      <c r="F4266" s="256" t="s">
        <v>18325</v>
      </c>
      <c r="G4266" s="256" t="s">
        <v>2732</v>
      </c>
      <c r="H4266" s="256" t="s">
        <v>2733</v>
      </c>
      <c r="I4266" s="256" t="s">
        <v>3473</v>
      </c>
    </row>
    <row r="4267" spans="1:9">
      <c r="A4267" s="256" t="s">
        <v>18326</v>
      </c>
      <c r="B4267" s="256" t="s">
        <v>18327</v>
      </c>
      <c r="C4267" s="256" t="s">
        <v>18328</v>
      </c>
      <c r="D4267" s="256" t="s">
        <v>17423</v>
      </c>
      <c r="E4267" s="433">
        <v>1003</v>
      </c>
      <c r="F4267" s="256" t="s">
        <v>17424</v>
      </c>
      <c r="G4267" s="256" t="s">
        <v>2732</v>
      </c>
      <c r="H4267" s="256" t="s">
        <v>2733</v>
      </c>
      <c r="I4267" s="256" t="s">
        <v>10906</v>
      </c>
    </row>
    <row r="4268" spans="1:9">
      <c r="A4268" s="256" t="s">
        <v>18329</v>
      </c>
      <c r="B4268" s="256" t="s">
        <v>18327</v>
      </c>
      <c r="C4268" s="256" t="s">
        <v>18328</v>
      </c>
      <c r="D4268" s="256" t="s">
        <v>17423</v>
      </c>
      <c r="E4268" s="433">
        <v>1003</v>
      </c>
      <c r="F4268" s="256" t="s">
        <v>17424</v>
      </c>
      <c r="G4268" s="256" t="s">
        <v>2732</v>
      </c>
      <c r="H4268" s="256" t="s">
        <v>3196</v>
      </c>
      <c r="I4268" s="256" t="s">
        <v>7250</v>
      </c>
    </row>
    <row r="4269" spans="1:9">
      <c r="A4269" s="256" t="s">
        <v>18330</v>
      </c>
      <c r="C4269" s="256" t="s">
        <v>18331</v>
      </c>
      <c r="D4269" s="256" t="s">
        <v>12415</v>
      </c>
      <c r="E4269" s="433">
        <v>1134</v>
      </c>
      <c r="F4269" s="256" t="s">
        <v>18332</v>
      </c>
      <c r="G4269" s="256" t="s">
        <v>2780</v>
      </c>
      <c r="H4269" s="256" t="s">
        <v>2847</v>
      </c>
      <c r="I4269" s="256" t="s">
        <v>18333</v>
      </c>
    </row>
    <row r="4270" spans="1:9">
      <c r="A4270" s="256" t="s">
        <v>18334</v>
      </c>
      <c r="B4270" s="256" t="s">
        <v>18335</v>
      </c>
      <c r="C4270" s="256" t="s">
        <v>18336</v>
      </c>
      <c r="D4270" s="256" t="s">
        <v>18337</v>
      </c>
      <c r="E4270" s="433">
        <v>9403</v>
      </c>
      <c r="F4270" s="256" t="s">
        <v>18338</v>
      </c>
      <c r="G4270" s="256" t="s">
        <v>2936</v>
      </c>
      <c r="H4270" s="256" t="s">
        <v>2937</v>
      </c>
      <c r="I4270" s="256" t="s">
        <v>10608</v>
      </c>
    </row>
    <row r="4271" spans="1:9">
      <c r="A4271" s="256" t="s">
        <v>18339</v>
      </c>
      <c r="B4271" s="256" t="s">
        <v>18340</v>
      </c>
      <c r="C4271" s="256" t="s">
        <v>18341</v>
      </c>
      <c r="D4271" s="256" t="s">
        <v>3046</v>
      </c>
      <c r="E4271" s="433">
        <v>95301</v>
      </c>
      <c r="F4271" s="256" t="s">
        <v>18342</v>
      </c>
      <c r="G4271" s="256" t="s">
        <v>2732</v>
      </c>
      <c r="H4271" s="256" t="s">
        <v>3196</v>
      </c>
      <c r="I4271" s="256" t="s">
        <v>6286</v>
      </c>
    </row>
    <row r="4272" spans="1:9">
      <c r="A4272" s="256" t="s">
        <v>18343</v>
      </c>
      <c r="B4272" s="256" t="s">
        <v>18340</v>
      </c>
      <c r="C4272" s="256" t="s">
        <v>18341</v>
      </c>
      <c r="D4272" s="256" t="s">
        <v>3046</v>
      </c>
      <c r="E4272" s="433">
        <v>95301</v>
      </c>
      <c r="F4272" s="256" t="s">
        <v>18342</v>
      </c>
      <c r="G4272" s="256" t="s">
        <v>2780</v>
      </c>
      <c r="H4272" s="256" t="s">
        <v>2847</v>
      </c>
      <c r="I4272" s="256" t="s">
        <v>11015</v>
      </c>
    </row>
    <row r="4273" spans="1:9">
      <c r="A4273" s="256" t="s">
        <v>18344</v>
      </c>
      <c r="B4273" s="256" t="s">
        <v>18340</v>
      </c>
      <c r="C4273" s="256" t="s">
        <v>18341</v>
      </c>
      <c r="D4273" s="256" t="s">
        <v>3046</v>
      </c>
      <c r="E4273" s="433">
        <v>95301</v>
      </c>
      <c r="F4273" s="256" t="s">
        <v>18342</v>
      </c>
      <c r="G4273" s="256" t="s">
        <v>2936</v>
      </c>
      <c r="H4273" s="256" t="s">
        <v>2937</v>
      </c>
      <c r="I4273" s="256" t="s">
        <v>18345</v>
      </c>
    </row>
    <row r="4274" spans="1:9">
      <c r="A4274" s="256" t="s">
        <v>18346</v>
      </c>
      <c r="B4274" s="256" t="s">
        <v>18340</v>
      </c>
      <c r="C4274" s="256" t="s">
        <v>18341</v>
      </c>
      <c r="D4274" s="256" t="s">
        <v>3046</v>
      </c>
      <c r="E4274" s="433">
        <v>95301</v>
      </c>
      <c r="F4274" s="256" t="s">
        <v>18342</v>
      </c>
      <c r="G4274" s="256" t="s">
        <v>2936</v>
      </c>
      <c r="H4274" s="256" t="s">
        <v>4186</v>
      </c>
      <c r="I4274" s="256" t="s">
        <v>18347</v>
      </c>
    </row>
    <row r="4275" spans="1:9">
      <c r="A4275" s="256" t="s">
        <v>18348</v>
      </c>
      <c r="B4275" s="256" t="s">
        <v>18340</v>
      </c>
      <c r="C4275" s="256" t="s">
        <v>18341</v>
      </c>
      <c r="D4275" s="256" t="s">
        <v>3046</v>
      </c>
      <c r="E4275" s="433">
        <v>95301</v>
      </c>
      <c r="F4275" s="256" t="s">
        <v>18342</v>
      </c>
      <c r="G4275" s="256" t="s">
        <v>2780</v>
      </c>
      <c r="H4275" s="256" t="s">
        <v>2781</v>
      </c>
      <c r="I4275" s="256" t="s">
        <v>6286</v>
      </c>
    </row>
    <row r="4276" spans="1:9">
      <c r="A4276" s="256" t="s">
        <v>18349</v>
      </c>
      <c r="B4276" s="256" t="s">
        <v>18350</v>
      </c>
      <c r="C4276" s="256" t="s">
        <v>18351</v>
      </c>
      <c r="D4276" s="256" t="s">
        <v>2888</v>
      </c>
      <c r="E4276" s="433">
        <v>2001</v>
      </c>
      <c r="F4276" s="256" t="s">
        <v>18352</v>
      </c>
      <c r="G4276" s="256" t="s">
        <v>2732</v>
      </c>
      <c r="H4276" s="256" t="s">
        <v>2733</v>
      </c>
      <c r="I4276" s="256" t="s">
        <v>3484</v>
      </c>
    </row>
    <row r="4277" spans="1:9">
      <c r="A4277" s="256" t="s">
        <v>18353</v>
      </c>
      <c r="B4277" s="256" t="s">
        <v>18354</v>
      </c>
      <c r="C4277" s="256" t="s">
        <v>18355</v>
      </c>
      <c r="D4277" s="256" t="s">
        <v>7678</v>
      </c>
      <c r="E4277" s="433">
        <v>94603</v>
      </c>
      <c r="F4277" s="256" t="s">
        <v>18356</v>
      </c>
      <c r="G4277" s="256" t="s">
        <v>2761</v>
      </c>
      <c r="H4277" s="256" t="s">
        <v>2762</v>
      </c>
      <c r="I4277" s="256" t="s">
        <v>6145</v>
      </c>
    </row>
    <row r="4278" spans="1:9">
      <c r="A4278" s="256" t="s">
        <v>18357</v>
      </c>
      <c r="B4278" s="256" t="s">
        <v>18358</v>
      </c>
      <c r="C4278" s="256" t="s">
        <v>18359</v>
      </c>
      <c r="D4278" s="256" t="s">
        <v>9573</v>
      </c>
      <c r="E4278" s="433">
        <v>83106</v>
      </c>
      <c r="F4278" s="256" t="s">
        <v>4288</v>
      </c>
      <c r="G4278" s="256" t="s">
        <v>2761</v>
      </c>
      <c r="H4278" s="256" t="s">
        <v>2762</v>
      </c>
      <c r="I4278" s="256" t="s">
        <v>15692</v>
      </c>
    </row>
    <row r="4279" spans="1:9">
      <c r="A4279" s="256" t="s">
        <v>18360</v>
      </c>
      <c r="B4279" s="256" t="s">
        <v>18361</v>
      </c>
      <c r="C4279" s="256" t="s">
        <v>18362</v>
      </c>
      <c r="D4279" s="256" t="s">
        <v>3477</v>
      </c>
      <c r="E4279" s="433">
        <v>81103</v>
      </c>
      <c r="F4279" s="256" t="s">
        <v>13801</v>
      </c>
      <c r="G4279" s="256" t="s">
        <v>2761</v>
      </c>
      <c r="H4279" s="256" t="s">
        <v>2725</v>
      </c>
      <c r="I4279" s="256" t="s">
        <v>2726</v>
      </c>
    </row>
    <row r="4280" spans="1:9">
      <c r="A4280" s="256" t="s">
        <v>18363</v>
      </c>
      <c r="B4280" s="256" t="s">
        <v>18361</v>
      </c>
      <c r="C4280" s="256" t="s">
        <v>18362</v>
      </c>
      <c r="D4280" s="256" t="s">
        <v>3477</v>
      </c>
      <c r="E4280" s="433">
        <v>81103</v>
      </c>
      <c r="F4280" s="256" t="s">
        <v>13801</v>
      </c>
      <c r="G4280" s="256" t="s">
        <v>2761</v>
      </c>
      <c r="H4280" s="256" t="s">
        <v>2994</v>
      </c>
      <c r="I4280" s="256" t="s">
        <v>2726</v>
      </c>
    </row>
    <row r="4281" spans="1:9">
      <c r="A4281" s="256" t="s">
        <v>18364</v>
      </c>
      <c r="B4281" s="256" t="s">
        <v>18365</v>
      </c>
      <c r="C4281" s="256" t="s">
        <v>18366</v>
      </c>
      <c r="D4281" s="256" t="s">
        <v>91</v>
      </c>
      <c r="E4281" s="433">
        <v>84106</v>
      </c>
      <c r="F4281" s="256" t="s">
        <v>18367</v>
      </c>
      <c r="G4281" s="256" t="s">
        <v>2724</v>
      </c>
      <c r="H4281" s="256" t="s">
        <v>2762</v>
      </c>
      <c r="I4281" s="256" t="s">
        <v>4716</v>
      </c>
    </row>
    <row r="4282" spans="1:9">
      <c r="A4282" s="256" t="s">
        <v>18368</v>
      </c>
      <c r="B4282" s="256" t="s">
        <v>18365</v>
      </c>
      <c r="C4282" s="256" t="s">
        <v>18366</v>
      </c>
      <c r="D4282" s="256" t="s">
        <v>91</v>
      </c>
      <c r="E4282" s="433">
        <v>84106</v>
      </c>
      <c r="F4282" s="256" t="s">
        <v>18367</v>
      </c>
      <c r="G4282" s="256" t="s">
        <v>2724</v>
      </c>
      <c r="H4282" s="256" t="s">
        <v>6078</v>
      </c>
      <c r="I4282" s="256" t="s">
        <v>4716</v>
      </c>
    </row>
    <row r="4283" spans="1:9">
      <c r="A4283" s="256" t="s">
        <v>18364</v>
      </c>
      <c r="B4283" s="256" t="s">
        <v>18365</v>
      </c>
      <c r="C4283" s="256" t="s">
        <v>18366</v>
      </c>
      <c r="D4283" s="256" t="s">
        <v>91</v>
      </c>
      <c r="E4283" s="433">
        <v>84106</v>
      </c>
      <c r="F4283" s="256" t="s">
        <v>18367</v>
      </c>
      <c r="G4283" s="256" t="s">
        <v>2794</v>
      </c>
      <c r="H4283" s="256" t="s">
        <v>2762</v>
      </c>
      <c r="I4283" s="256" t="s">
        <v>2957</v>
      </c>
    </row>
    <row r="4284" spans="1:9">
      <c r="A4284" s="256" t="s">
        <v>18368</v>
      </c>
      <c r="B4284" s="256" t="s">
        <v>18365</v>
      </c>
      <c r="C4284" s="256" t="s">
        <v>18366</v>
      </c>
      <c r="D4284" s="256" t="s">
        <v>91</v>
      </c>
      <c r="E4284" s="433">
        <v>84106</v>
      </c>
      <c r="F4284" s="256" t="s">
        <v>18367</v>
      </c>
      <c r="G4284" s="256" t="s">
        <v>2794</v>
      </c>
      <c r="H4284" s="256" t="s">
        <v>6078</v>
      </c>
      <c r="I4284" s="256" t="s">
        <v>2957</v>
      </c>
    </row>
    <row r="4285" spans="1:9">
      <c r="A4285" s="256" t="s">
        <v>18369</v>
      </c>
      <c r="B4285" s="256" t="s">
        <v>18370</v>
      </c>
      <c r="C4285" s="256" t="s">
        <v>18371</v>
      </c>
      <c r="D4285" s="256" t="s">
        <v>2982</v>
      </c>
      <c r="E4285" s="433">
        <v>81102</v>
      </c>
      <c r="F4285" s="256" t="s">
        <v>18372</v>
      </c>
      <c r="G4285" s="256" t="s">
        <v>2761</v>
      </c>
      <c r="H4285" s="256" t="s">
        <v>2762</v>
      </c>
      <c r="I4285" s="256" t="s">
        <v>16635</v>
      </c>
    </row>
    <row r="4286" spans="1:9">
      <c r="A4286" s="256" t="s">
        <v>18373</v>
      </c>
      <c r="B4286" s="256" t="s">
        <v>18374</v>
      </c>
      <c r="C4286" s="256" t="s">
        <v>18375</v>
      </c>
      <c r="D4286" s="256" t="s">
        <v>91</v>
      </c>
      <c r="E4286" s="433">
        <v>81108</v>
      </c>
      <c r="F4286" s="256" t="s">
        <v>18376</v>
      </c>
      <c r="G4286" s="256" t="s">
        <v>2761</v>
      </c>
      <c r="H4286" s="256" t="s">
        <v>2762</v>
      </c>
      <c r="I4286" s="256" t="s">
        <v>18377</v>
      </c>
    </row>
    <row r="4287" spans="1:9">
      <c r="A4287" s="256" t="s">
        <v>18373</v>
      </c>
      <c r="B4287" s="256" t="s">
        <v>18374</v>
      </c>
      <c r="C4287" s="256" t="s">
        <v>18375</v>
      </c>
      <c r="D4287" s="256" t="s">
        <v>91</v>
      </c>
      <c r="E4287" s="433">
        <v>81108</v>
      </c>
      <c r="F4287" s="256" t="s">
        <v>18376</v>
      </c>
      <c r="G4287" s="256" t="s">
        <v>2724</v>
      </c>
      <c r="H4287" s="256" t="s">
        <v>2762</v>
      </c>
      <c r="I4287" s="256" t="s">
        <v>18378</v>
      </c>
    </row>
    <row r="4288" spans="1:9">
      <c r="A4288" s="256" t="s">
        <v>18379</v>
      </c>
      <c r="B4288" s="256" t="s">
        <v>18380</v>
      </c>
      <c r="C4288" s="256" t="s">
        <v>18381</v>
      </c>
      <c r="D4288" s="256" t="s">
        <v>91</v>
      </c>
      <c r="E4288" s="433">
        <v>81101</v>
      </c>
      <c r="F4288" s="256" t="s">
        <v>18382</v>
      </c>
      <c r="G4288" s="256" t="s">
        <v>2761</v>
      </c>
      <c r="H4288" s="256" t="s">
        <v>2762</v>
      </c>
      <c r="I4288" s="256" t="s">
        <v>18383</v>
      </c>
    </row>
    <row r="4289" spans="1:9">
      <c r="A4289" s="256" t="s">
        <v>18384</v>
      </c>
      <c r="B4289" s="256" t="s">
        <v>18385</v>
      </c>
      <c r="C4289" s="256" t="s">
        <v>18386</v>
      </c>
      <c r="D4289" s="256" t="s">
        <v>18387</v>
      </c>
      <c r="E4289" s="433">
        <v>9433</v>
      </c>
      <c r="F4289" s="256" t="s">
        <v>12498</v>
      </c>
      <c r="G4289" s="256" t="s">
        <v>2761</v>
      </c>
      <c r="H4289" s="256" t="s">
        <v>2762</v>
      </c>
      <c r="I4289" s="256" t="s">
        <v>5632</v>
      </c>
    </row>
    <row r="4290" spans="1:9">
      <c r="A4290" s="256" t="s">
        <v>18388</v>
      </c>
      <c r="B4290" s="256" t="s">
        <v>18389</v>
      </c>
      <c r="C4290" s="256" t="s">
        <v>18390</v>
      </c>
      <c r="D4290" s="256" t="s">
        <v>98</v>
      </c>
      <c r="E4290" s="433">
        <v>8001</v>
      </c>
      <c r="F4290" s="256" t="s">
        <v>18391</v>
      </c>
      <c r="G4290" s="256" t="s">
        <v>2761</v>
      </c>
      <c r="H4290" s="256" t="s">
        <v>2762</v>
      </c>
      <c r="I4290" s="256" t="s">
        <v>18392</v>
      </c>
    </row>
    <row r="4291" spans="1:9">
      <c r="A4291" s="256" t="s">
        <v>18393</v>
      </c>
      <c r="B4291" s="256" t="s">
        <v>18394</v>
      </c>
      <c r="C4291" s="256" t="s">
        <v>18395</v>
      </c>
      <c r="D4291" s="256" t="s">
        <v>2982</v>
      </c>
      <c r="E4291" s="433">
        <v>81109</v>
      </c>
      <c r="F4291" s="256" t="s">
        <v>3158</v>
      </c>
      <c r="G4291" s="256" t="s">
        <v>2761</v>
      </c>
      <c r="H4291" s="256" t="s">
        <v>2762</v>
      </c>
      <c r="I4291" s="256" t="s">
        <v>18396</v>
      </c>
    </row>
    <row r="4292" spans="1:9">
      <c r="A4292" s="256" t="s">
        <v>18397</v>
      </c>
      <c r="B4292" s="256" t="s">
        <v>18398</v>
      </c>
      <c r="C4292" s="256" t="s">
        <v>18399</v>
      </c>
      <c r="D4292" s="256" t="s">
        <v>2772</v>
      </c>
      <c r="E4292" s="433">
        <v>85106</v>
      </c>
      <c r="F4292" s="256" t="s">
        <v>18400</v>
      </c>
      <c r="G4292" s="256" t="s">
        <v>2761</v>
      </c>
      <c r="H4292" s="256" t="s">
        <v>2762</v>
      </c>
      <c r="I4292" s="256" t="s">
        <v>18401</v>
      </c>
    </row>
    <row r="4293" spans="1:9">
      <c r="A4293" s="256" t="s">
        <v>18402</v>
      </c>
      <c r="B4293" s="256" t="s">
        <v>18403</v>
      </c>
      <c r="C4293" s="256" t="s">
        <v>18404</v>
      </c>
      <c r="D4293" s="256" t="s">
        <v>5199</v>
      </c>
      <c r="E4293" s="433">
        <v>83106</v>
      </c>
      <c r="F4293" s="256" t="s">
        <v>7276</v>
      </c>
      <c r="G4293" s="256" t="s">
        <v>2761</v>
      </c>
      <c r="H4293" s="256" t="s">
        <v>2762</v>
      </c>
      <c r="I4293" s="256" t="s">
        <v>18405</v>
      </c>
    </row>
    <row r="4294" spans="1:9">
      <c r="A4294" s="256" t="s">
        <v>18406</v>
      </c>
      <c r="B4294" s="256" t="s">
        <v>18403</v>
      </c>
      <c r="C4294" s="256" t="s">
        <v>18404</v>
      </c>
      <c r="D4294" s="256" t="s">
        <v>5199</v>
      </c>
      <c r="E4294" s="433">
        <v>83106</v>
      </c>
      <c r="F4294" s="256" t="s">
        <v>7276</v>
      </c>
      <c r="G4294" s="256" t="s">
        <v>2761</v>
      </c>
      <c r="H4294" s="256" t="s">
        <v>2725</v>
      </c>
      <c r="I4294" s="256" t="s">
        <v>8959</v>
      </c>
    </row>
    <row r="4295" spans="1:9">
      <c r="A4295" s="256" t="s">
        <v>18407</v>
      </c>
      <c r="B4295" s="256" t="s">
        <v>18403</v>
      </c>
      <c r="C4295" s="256" t="s">
        <v>18404</v>
      </c>
      <c r="D4295" s="256" t="s">
        <v>5199</v>
      </c>
      <c r="E4295" s="433">
        <v>83106</v>
      </c>
      <c r="F4295" s="256" t="s">
        <v>7276</v>
      </c>
      <c r="G4295" s="256" t="s">
        <v>2761</v>
      </c>
      <c r="H4295" s="256" t="s">
        <v>2994</v>
      </c>
      <c r="I4295" s="256" t="s">
        <v>18408</v>
      </c>
    </row>
    <row r="4296" spans="1:9">
      <c r="A4296" s="256" t="s">
        <v>18409</v>
      </c>
      <c r="B4296" s="256" t="s">
        <v>18410</v>
      </c>
      <c r="C4296" s="256" t="s">
        <v>18411</v>
      </c>
      <c r="D4296" s="256" t="s">
        <v>91</v>
      </c>
      <c r="E4296" s="433">
        <v>81102</v>
      </c>
      <c r="F4296" s="256" t="s">
        <v>13722</v>
      </c>
      <c r="G4296" s="256" t="s">
        <v>2724</v>
      </c>
      <c r="H4296" s="256" t="s">
        <v>2762</v>
      </c>
      <c r="I4296" s="256" t="s">
        <v>18412</v>
      </c>
    </row>
    <row r="4297" spans="1:9">
      <c r="A4297" s="256" t="s">
        <v>18409</v>
      </c>
      <c r="B4297" s="256" t="s">
        <v>18410</v>
      </c>
      <c r="C4297" s="256" t="s">
        <v>18411</v>
      </c>
      <c r="D4297" s="256" t="s">
        <v>91</v>
      </c>
      <c r="E4297" s="433">
        <v>81102</v>
      </c>
      <c r="F4297" s="256" t="s">
        <v>13722</v>
      </c>
      <c r="G4297" s="256" t="s">
        <v>2761</v>
      </c>
      <c r="H4297" s="256" t="s">
        <v>2762</v>
      </c>
      <c r="I4297" s="256" t="s">
        <v>10883</v>
      </c>
    </row>
    <row r="4298" spans="1:9">
      <c r="A4298" s="256" t="s">
        <v>18413</v>
      </c>
      <c r="B4298" s="256" t="s">
        <v>18414</v>
      </c>
      <c r="C4298" s="256" t="s">
        <v>18415</v>
      </c>
      <c r="D4298" s="256" t="s">
        <v>98</v>
      </c>
      <c r="E4298" s="433">
        <v>8001</v>
      </c>
      <c r="F4298" s="256" t="s">
        <v>18416</v>
      </c>
      <c r="G4298" s="256" t="s">
        <v>2761</v>
      </c>
      <c r="H4298" s="256" t="s">
        <v>2762</v>
      </c>
      <c r="I4298" s="256" t="s">
        <v>16334</v>
      </c>
    </row>
    <row r="4299" spans="1:9">
      <c r="A4299" s="256" t="s">
        <v>18417</v>
      </c>
      <c r="B4299" s="256" t="s">
        <v>18418</v>
      </c>
      <c r="C4299" s="256" t="s">
        <v>18419</v>
      </c>
      <c r="D4299" s="256" t="s">
        <v>2982</v>
      </c>
      <c r="E4299" s="433">
        <v>81106</v>
      </c>
      <c r="F4299" s="256" t="s">
        <v>18420</v>
      </c>
      <c r="G4299" s="256" t="s">
        <v>2761</v>
      </c>
      <c r="H4299" s="256" t="s">
        <v>2762</v>
      </c>
      <c r="I4299" s="256" t="s">
        <v>18421</v>
      </c>
    </row>
    <row r="4300" spans="1:9">
      <c r="A4300" s="256" t="s">
        <v>18422</v>
      </c>
      <c r="B4300" s="256" t="s">
        <v>18423</v>
      </c>
      <c r="C4300" s="256" t="s">
        <v>18424</v>
      </c>
      <c r="D4300" s="256" t="s">
        <v>5055</v>
      </c>
      <c r="E4300" s="433">
        <v>93101</v>
      </c>
      <c r="F4300" s="256" t="s">
        <v>18425</v>
      </c>
      <c r="G4300" s="256" t="s">
        <v>2732</v>
      </c>
      <c r="H4300" s="256" t="s">
        <v>2733</v>
      </c>
      <c r="I4300" s="256" t="s">
        <v>18275</v>
      </c>
    </row>
    <row r="4301" spans="1:9">
      <c r="A4301" s="256" t="s">
        <v>18426</v>
      </c>
      <c r="B4301" s="256" t="s">
        <v>18427</v>
      </c>
      <c r="C4301" s="256" t="s">
        <v>18428</v>
      </c>
      <c r="D4301" s="256" t="s">
        <v>91</v>
      </c>
      <c r="E4301" s="433">
        <v>81102</v>
      </c>
      <c r="F4301" s="256" t="s">
        <v>18429</v>
      </c>
      <c r="G4301" s="256" t="s">
        <v>2732</v>
      </c>
      <c r="H4301" s="256" t="s">
        <v>2733</v>
      </c>
      <c r="I4301" s="256" t="s">
        <v>18430</v>
      </c>
    </row>
    <row r="4302" spans="1:9">
      <c r="A4302" s="256" t="s">
        <v>18431</v>
      </c>
      <c r="B4302" s="256" t="s">
        <v>18432</v>
      </c>
      <c r="C4302" s="256" t="s">
        <v>18433</v>
      </c>
      <c r="D4302" s="256" t="s">
        <v>13232</v>
      </c>
      <c r="E4302" s="433">
        <v>96223</v>
      </c>
      <c r="F4302" s="256" t="s">
        <v>18434</v>
      </c>
      <c r="G4302" s="256" t="s">
        <v>2724</v>
      </c>
      <c r="H4302" s="256" t="s">
        <v>2835</v>
      </c>
      <c r="I4302" s="256" t="s">
        <v>3105</v>
      </c>
    </row>
    <row r="4303" spans="1:9">
      <c r="A4303" s="256" t="s">
        <v>18435</v>
      </c>
      <c r="B4303" s="256" t="s">
        <v>18432</v>
      </c>
      <c r="C4303" s="256" t="s">
        <v>18433</v>
      </c>
      <c r="D4303" s="256" t="s">
        <v>13232</v>
      </c>
      <c r="E4303" s="433">
        <v>96223</v>
      </c>
      <c r="F4303" s="256" t="s">
        <v>18434</v>
      </c>
      <c r="G4303" s="256" t="s">
        <v>2724</v>
      </c>
      <c r="H4303" s="256" t="s">
        <v>2812</v>
      </c>
      <c r="I4303" s="256" t="s">
        <v>18436</v>
      </c>
    </row>
    <row r="4304" spans="1:9">
      <c r="A4304" s="256" t="s">
        <v>18437</v>
      </c>
      <c r="B4304" s="256" t="s">
        <v>18438</v>
      </c>
      <c r="C4304" s="256" t="s">
        <v>18439</v>
      </c>
      <c r="D4304" s="256" t="s">
        <v>2982</v>
      </c>
      <c r="E4304" s="433">
        <v>81105</v>
      </c>
      <c r="F4304" s="256" t="s">
        <v>18440</v>
      </c>
      <c r="G4304" s="256" t="s">
        <v>2732</v>
      </c>
      <c r="H4304" s="256" t="s">
        <v>3196</v>
      </c>
      <c r="I4304" s="256" t="s">
        <v>18441</v>
      </c>
    </row>
    <row r="4305" spans="1:9">
      <c r="A4305" s="256" t="s">
        <v>18442</v>
      </c>
      <c r="B4305" s="256" t="s">
        <v>18438</v>
      </c>
      <c r="C4305" s="256" t="s">
        <v>18439</v>
      </c>
      <c r="D4305" s="256" t="s">
        <v>2982</v>
      </c>
      <c r="E4305" s="433">
        <v>81105</v>
      </c>
      <c r="F4305" s="256" t="s">
        <v>18440</v>
      </c>
      <c r="G4305" s="256" t="s">
        <v>2936</v>
      </c>
      <c r="H4305" s="256" t="s">
        <v>2937</v>
      </c>
      <c r="I4305" s="256" t="s">
        <v>18443</v>
      </c>
    </row>
    <row r="4306" spans="1:9">
      <c r="A4306" s="256" t="s">
        <v>18444</v>
      </c>
      <c r="B4306" s="256" t="s">
        <v>18445</v>
      </c>
      <c r="C4306" s="256" t="s">
        <v>18446</v>
      </c>
      <c r="D4306" s="256" t="s">
        <v>574</v>
      </c>
      <c r="E4306" s="433">
        <v>99001</v>
      </c>
      <c r="F4306" s="256" t="s">
        <v>18447</v>
      </c>
      <c r="G4306" s="256" t="s">
        <v>2724</v>
      </c>
      <c r="H4306" s="256" t="s">
        <v>2835</v>
      </c>
      <c r="I4306" s="256" t="s">
        <v>18448</v>
      </c>
    </row>
    <row r="4307" spans="1:9">
      <c r="A4307" s="256" t="s">
        <v>18449</v>
      </c>
      <c r="C4307" s="256" t="s">
        <v>18450</v>
      </c>
      <c r="D4307" s="256" t="s">
        <v>18451</v>
      </c>
      <c r="E4307" s="433">
        <v>6562</v>
      </c>
      <c r="F4307" s="256" t="s">
        <v>18452</v>
      </c>
      <c r="G4307" s="256" t="s">
        <v>2780</v>
      </c>
      <c r="H4307" s="256" t="s">
        <v>2847</v>
      </c>
      <c r="I4307" s="256" t="s">
        <v>8293</v>
      </c>
    </row>
    <row r="4308" spans="1:9">
      <c r="A4308" s="256" t="s">
        <v>18453</v>
      </c>
      <c r="C4308" s="256" t="s">
        <v>18454</v>
      </c>
      <c r="D4308" s="256" t="s">
        <v>3913</v>
      </c>
      <c r="E4308" s="433">
        <v>1000</v>
      </c>
      <c r="F4308" s="256" t="s">
        <v>18455</v>
      </c>
      <c r="G4308" s="256" t="s">
        <v>2780</v>
      </c>
      <c r="H4308" s="256" t="s">
        <v>2847</v>
      </c>
      <c r="I4308" s="256" t="s">
        <v>4957</v>
      </c>
    </row>
    <row r="4309" spans="1:9">
      <c r="A4309" s="256" t="s">
        <v>18456</v>
      </c>
      <c r="B4309" s="256" t="s">
        <v>18457</v>
      </c>
      <c r="C4309" s="256" t="s">
        <v>18458</v>
      </c>
      <c r="D4309" s="256" t="s">
        <v>93</v>
      </c>
      <c r="E4309" s="433">
        <v>1003</v>
      </c>
      <c r="F4309" s="256" t="s">
        <v>18459</v>
      </c>
      <c r="G4309" s="256" t="s">
        <v>2794</v>
      </c>
      <c r="H4309" s="256" t="s">
        <v>2762</v>
      </c>
      <c r="I4309" s="256" t="s">
        <v>4009</v>
      </c>
    </row>
    <row r="4310" spans="1:9">
      <c r="A4310" s="256" t="s">
        <v>18460</v>
      </c>
      <c r="B4310" s="256" t="s">
        <v>18461</v>
      </c>
      <c r="C4310" s="256" t="s">
        <v>18462</v>
      </c>
      <c r="D4310" s="256" t="s">
        <v>10857</v>
      </c>
      <c r="E4310" s="433">
        <v>83104</v>
      </c>
      <c r="F4310" s="256" t="s">
        <v>18463</v>
      </c>
      <c r="G4310" s="256" t="s">
        <v>2824</v>
      </c>
      <c r="H4310" s="256" t="s">
        <v>2762</v>
      </c>
      <c r="I4310" s="256" t="s">
        <v>18464</v>
      </c>
    </row>
    <row r="4311" spans="1:9">
      <c r="A4311" s="256" t="s">
        <v>18465</v>
      </c>
      <c r="B4311" s="256" t="s">
        <v>18466</v>
      </c>
      <c r="C4311" s="256" t="s">
        <v>18467</v>
      </c>
      <c r="D4311" s="256" t="s">
        <v>5055</v>
      </c>
      <c r="E4311" s="433">
        <v>93101</v>
      </c>
      <c r="F4311" s="256" t="s">
        <v>18468</v>
      </c>
      <c r="G4311" s="256" t="s">
        <v>2732</v>
      </c>
      <c r="H4311" s="256" t="s">
        <v>2733</v>
      </c>
      <c r="I4311" s="256" t="s">
        <v>18469</v>
      </c>
    </row>
    <row r="4312" spans="1:9">
      <c r="A4312" s="256" t="s">
        <v>18470</v>
      </c>
      <c r="B4312" s="256" t="s">
        <v>18466</v>
      </c>
      <c r="C4312" s="256" t="s">
        <v>18467</v>
      </c>
      <c r="D4312" s="256" t="s">
        <v>5055</v>
      </c>
      <c r="E4312" s="433">
        <v>93101</v>
      </c>
      <c r="F4312" s="256" t="s">
        <v>18468</v>
      </c>
      <c r="G4312" s="256" t="s">
        <v>2780</v>
      </c>
      <c r="H4312" s="256" t="s">
        <v>2781</v>
      </c>
      <c r="I4312" s="256" t="s">
        <v>3532</v>
      </c>
    </row>
    <row r="4313" spans="1:9">
      <c r="A4313" s="256" t="s">
        <v>18471</v>
      </c>
      <c r="B4313" s="256" t="s">
        <v>18472</v>
      </c>
      <c r="C4313" s="256" t="s">
        <v>18473</v>
      </c>
      <c r="D4313" s="256" t="s">
        <v>5595</v>
      </c>
      <c r="E4313" s="433">
        <v>7671</v>
      </c>
      <c r="F4313" s="256" t="s">
        <v>1064</v>
      </c>
      <c r="G4313" s="256" t="s">
        <v>2824</v>
      </c>
      <c r="H4313" s="256" t="s">
        <v>6078</v>
      </c>
      <c r="I4313" s="256" t="s">
        <v>18474</v>
      </c>
    </row>
    <row r="4314" spans="1:9">
      <c r="A4314" s="256" t="s">
        <v>18475</v>
      </c>
      <c r="B4314" s="256" t="s">
        <v>18476</v>
      </c>
      <c r="C4314" s="256" t="s">
        <v>18477</v>
      </c>
      <c r="D4314" s="256" t="s">
        <v>609</v>
      </c>
      <c r="E4314" s="433">
        <v>96001</v>
      </c>
      <c r="F4314" s="256" t="s">
        <v>18478</v>
      </c>
      <c r="G4314" s="256" t="s">
        <v>2761</v>
      </c>
      <c r="H4314" s="256" t="s">
        <v>2762</v>
      </c>
      <c r="I4314" s="256" t="s">
        <v>16311</v>
      </c>
    </row>
    <row r="4315" spans="1:9">
      <c r="A4315" s="256" t="s">
        <v>18479</v>
      </c>
      <c r="B4315" s="256" t="s">
        <v>18480</v>
      </c>
      <c r="C4315" s="256" t="s">
        <v>18481</v>
      </c>
      <c r="D4315" s="256" t="s">
        <v>2982</v>
      </c>
      <c r="E4315" s="433">
        <v>81102</v>
      </c>
      <c r="F4315" s="256" t="s">
        <v>18482</v>
      </c>
      <c r="G4315" s="256" t="s">
        <v>2794</v>
      </c>
      <c r="H4315" s="256" t="s">
        <v>2812</v>
      </c>
      <c r="I4315" s="256" t="s">
        <v>10420</v>
      </c>
    </row>
    <row r="4316" spans="1:9">
      <c r="A4316" s="256" t="s">
        <v>18483</v>
      </c>
      <c r="C4316" s="256" t="s">
        <v>18484</v>
      </c>
      <c r="D4316" s="256" t="s">
        <v>18485</v>
      </c>
      <c r="E4316" s="433">
        <v>4018</v>
      </c>
      <c r="F4316" s="256" t="s">
        <v>18486</v>
      </c>
      <c r="G4316" s="256" t="s">
        <v>2732</v>
      </c>
      <c r="H4316" s="256" t="s">
        <v>2733</v>
      </c>
      <c r="I4316" s="256" t="s">
        <v>18487</v>
      </c>
    </row>
    <row r="4317" spans="1:9">
      <c r="A4317" s="256" t="s">
        <v>18488</v>
      </c>
      <c r="B4317" s="256" t="s">
        <v>18489</v>
      </c>
      <c r="C4317" s="256" t="s">
        <v>18490</v>
      </c>
      <c r="D4317" s="256" t="s">
        <v>18491</v>
      </c>
      <c r="E4317" s="433">
        <v>25163</v>
      </c>
      <c r="F4317" s="256" t="s">
        <v>18492</v>
      </c>
      <c r="G4317" s="256" t="s">
        <v>2761</v>
      </c>
      <c r="H4317" s="256" t="s">
        <v>2812</v>
      </c>
      <c r="I4317" s="256" t="s">
        <v>18493</v>
      </c>
    </row>
    <row r="4318" spans="1:9">
      <c r="A4318" s="256" t="s">
        <v>18494</v>
      </c>
      <c r="B4318" s="256" t="s">
        <v>18495</v>
      </c>
      <c r="C4318" s="256" t="s">
        <v>18496</v>
      </c>
      <c r="D4318" s="256" t="s">
        <v>18497</v>
      </c>
      <c r="E4318" s="433">
        <v>1501</v>
      </c>
      <c r="F4318" s="256" t="s">
        <v>18498</v>
      </c>
      <c r="G4318" s="256" t="s">
        <v>2724</v>
      </c>
      <c r="H4318" s="256" t="s">
        <v>2835</v>
      </c>
      <c r="I4318" s="256" t="s">
        <v>13422</v>
      </c>
    </row>
    <row r="4319" spans="1:9">
      <c r="A4319" s="256" t="s">
        <v>18499</v>
      </c>
      <c r="B4319" s="256" t="s">
        <v>18500</v>
      </c>
      <c r="C4319" s="256" t="s">
        <v>18501</v>
      </c>
      <c r="D4319" s="256" t="s">
        <v>91</v>
      </c>
      <c r="E4319" s="433">
        <v>82108</v>
      </c>
      <c r="F4319" s="256" t="s">
        <v>7661</v>
      </c>
      <c r="G4319" s="256" t="s">
        <v>2732</v>
      </c>
      <c r="H4319" s="256" t="s">
        <v>2733</v>
      </c>
      <c r="I4319" s="256" t="s">
        <v>18502</v>
      </c>
    </row>
    <row r="4320" spans="1:9">
      <c r="A4320" s="256" t="s">
        <v>18503</v>
      </c>
      <c r="C4320" s="256" t="s">
        <v>18504</v>
      </c>
      <c r="D4320" s="256" t="s">
        <v>9747</v>
      </c>
      <c r="E4320" s="433">
        <v>3483</v>
      </c>
      <c r="F4320" s="256" t="s">
        <v>18505</v>
      </c>
      <c r="G4320" s="256" t="s">
        <v>2732</v>
      </c>
      <c r="H4320" s="256" t="s">
        <v>2733</v>
      </c>
      <c r="I4320" s="256" t="s">
        <v>15229</v>
      </c>
    </row>
    <row r="4321" spans="1:9">
      <c r="A4321" s="256" t="s">
        <v>18506</v>
      </c>
      <c r="B4321" s="256" t="s">
        <v>18507</v>
      </c>
      <c r="C4321" s="256" t="s">
        <v>18508</v>
      </c>
      <c r="D4321" s="256" t="s">
        <v>609</v>
      </c>
      <c r="E4321" s="433">
        <v>96001</v>
      </c>
      <c r="F4321" s="256" t="s">
        <v>18509</v>
      </c>
      <c r="G4321" s="256" t="s">
        <v>2724</v>
      </c>
      <c r="H4321" s="256" t="s">
        <v>2835</v>
      </c>
      <c r="I4321" s="256" t="s">
        <v>5396</v>
      </c>
    </row>
    <row r="4322" spans="1:9">
      <c r="A4322" s="256" t="s">
        <v>18510</v>
      </c>
      <c r="B4322" s="256" t="s">
        <v>18511</v>
      </c>
      <c r="C4322" s="256" t="s">
        <v>18512</v>
      </c>
      <c r="D4322" s="256" t="s">
        <v>9993</v>
      </c>
      <c r="E4322" s="433">
        <v>96701</v>
      </c>
      <c r="F4322" s="256" t="s">
        <v>18513</v>
      </c>
      <c r="G4322" s="256" t="s">
        <v>2732</v>
      </c>
      <c r="H4322" s="256" t="s">
        <v>3196</v>
      </c>
      <c r="I4322" s="256" t="s">
        <v>12297</v>
      </c>
    </row>
    <row r="4323" spans="1:9">
      <c r="A4323" s="256" t="s">
        <v>18514</v>
      </c>
      <c r="B4323" s="256" t="s">
        <v>18515</v>
      </c>
      <c r="C4323" s="256" t="s">
        <v>18516</v>
      </c>
      <c r="D4323" s="256" t="s">
        <v>18517</v>
      </c>
      <c r="E4323" s="433">
        <v>14000</v>
      </c>
      <c r="F4323" s="256" t="s">
        <v>18518</v>
      </c>
      <c r="G4323" s="256" t="s">
        <v>2780</v>
      </c>
      <c r="H4323" s="256" t="s">
        <v>2847</v>
      </c>
      <c r="I4323" s="256" t="s">
        <v>4709</v>
      </c>
    </row>
    <row r="4324" spans="1:9">
      <c r="A4324" s="256" t="s">
        <v>18519</v>
      </c>
      <c r="B4324" s="256" t="s">
        <v>18515</v>
      </c>
      <c r="C4324" s="256" t="s">
        <v>18516</v>
      </c>
      <c r="D4324" s="256" t="s">
        <v>18517</v>
      </c>
      <c r="E4324" s="433">
        <v>14000</v>
      </c>
      <c r="F4324" s="256" t="s">
        <v>18518</v>
      </c>
      <c r="G4324" s="256" t="s">
        <v>2732</v>
      </c>
      <c r="H4324" s="256" t="s">
        <v>2733</v>
      </c>
      <c r="I4324" s="256" t="s">
        <v>18520</v>
      </c>
    </row>
    <row r="4325" spans="1:9">
      <c r="A4325" s="256" t="s">
        <v>18521</v>
      </c>
      <c r="B4325" s="256" t="s">
        <v>18522</v>
      </c>
      <c r="C4325" s="256" t="s">
        <v>18523</v>
      </c>
      <c r="D4325" s="256" t="s">
        <v>91</v>
      </c>
      <c r="E4325" s="433">
        <v>81647</v>
      </c>
      <c r="F4325" s="256" t="s">
        <v>18524</v>
      </c>
      <c r="G4325" s="256" t="s">
        <v>2732</v>
      </c>
      <c r="H4325" s="256" t="s">
        <v>2733</v>
      </c>
      <c r="I4325" s="256" t="s">
        <v>18525</v>
      </c>
    </row>
    <row r="4326" spans="1:9">
      <c r="A4326" s="256" t="s">
        <v>18526</v>
      </c>
      <c r="B4326" s="256" t="s">
        <v>18527</v>
      </c>
      <c r="C4326" s="256" t="s">
        <v>18528</v>
      </c>
      <c r="D4326" s="256" t="s">
        <v>99</v>
      </c>
      <c r="E4326" s="433">
        <v>94960</v>
      </c>
      <c r="F4326" s="256" t="s">
        <v>18529</v>
      </c>
      <c r="G4326" s="256" t="s">
        <v>2732</v>
      </c>
      <c r="H4326" s="256" t="s">
        <v>2733</v>
      </c>
      <c r="I4326" s="256" t="s">
        <v>10363</v>
      </c>
    </row>
    <row r="4327" spans="1:9">
      <c r="A4327" s="256" t="s">
        <v>18530</v>
      </c>
      <c r="B4327" s="256" t="s">
        <v>18527</v>
      </c>
      <c r="C4327" s="256" t="s">
        <v>18528</v>
      </c>
      <c r="D4327" s="256" t="s">
        <v>99</v>
      </c>
      <c r="E4327" s="433">
        <v>94960</v>
      </c>
      <c r="F4327" s="256" t="s">
        <v>18529</v>
      </c>
      <c r="G4327" s="256" t="s">
        <v>2780</v>
      </c>
      <c r="H4327" s="256" t="s">
        <v>2847</v>
      </c>
      <c r="I4327" s="256" t="s">
        <v>9806</v>
      </c>
    </row>
    <row r="4328" spans="1:9">
      <c r="A4328" s="256" t="s">
        <v>18531</v>
      </c>
      <c r="B4328" s="256" t="s">
        <v>18527</v>
      </c>
      <c r="C4328" s="256" t="s">
        <v>18528</v>
      </c>
      <c r="D4328" s="256" t="s">
        <v>99</v>
      </c>
      <c r="E4328" s="433">
        <v>94960</v>
      </c>
      <c r="F4328" s="256" t="s">
        <v>18529</v>
      </c>
      <c r="G4328" s="256" t="s">
        <v>2780</v>
      </c>
      <c r="H4328" s="256" t="s">
        <v>2781</v>
      </c>
      <c r="I4328" s="256" t="s">
        <v>18532</v>
      </c>
    </row>
    <row r="4329" spans="1:9">
      <c r="A4329" s="256" t="s">
        <v>18533</v>
      </c>
      <c r="B4329" s="256" t="s">
        <v>18534</v>
      </c>
      <c r="C4329" s="256" t="s">
        <v>18535</v>
      </c>
      <c r="D4329" s="256" t="s">
        <v>91</v>
      </c>
      <c r="E4329" s="433">
        <v>84105</v>
      </c>
      <c r="F4329" s="256" t="s">
        <v>18536</v>
      </c>
      <c r="G4329" s="256" t="s">
        <v>2732</v>
      </c>
      <c r="H4329" s="256" t="s">
        <v>2733</v>
      </c>
      <c r="I4329" s="256" t="s">
        <v>7864</v>
      </c>
    </row>
    <row r="4330" spans="1:9">
      <c r="A4330" s="256" t="s">
        <v>18537</v>
      </c>
      <c r="B4330" s="256" t="s">
        <v>18538</v>
      </c>
      <c r="C4330" s="256" t="s">
        <v>18539</v>
      </c>
      <c r="D4330" s="256" t="s">
        <v>5492</v>
      </c>
      <c r="E4330" s="433">
        <v>97901</v>
      </c>
      <c r="F4330" s="256" t="s">
        <v>18540</v>
      </c>
      <c r="G4330" s="256" t="s">
        <v>2936</v>
      </c>
      <c r="H4330" s="256" t="s">
        <v>2937</v>
      </c>
      <c r="I4330" s="256" t="s">
        <v>18541</v>
      </c>
    </row>
    <row r="4331" spans="1:9">
      <c r="A4331" s="256" t="s">
        <v>18542</v>
      </c>
      <c r="B4331" s="256" t="s">
        <v>18543</v>
      </c>
      <c r="C4331" s="256" t="s">
        <v>18544</v>
      </c>
      <c r="D4331" s="256" t="s">
        <v>16951</v>
      </c>
      <c r="E4331" s="433">
        <v>3301</v>
      </c>
      <c r="F4331" s="256" t="s">
        <v>18545</v>
      </c>
      <c r="G4331" s="256" t="s">
        <v>2724</v>
      </c>
      <c r="H4331" s="256" t="s">
        <v>2835</v>
      </c>
      <c r="I4331" s="256" t="s">
        <v>8631</v>
      </c>
    </row>
    <row r="4332" spans="1:9">
      <c r="A4332" s="256" t="s">
        <v>18546</v>
      </c>
      <c r="B4332" s="256" t="s">
        <v>18547</v>
      </c>
      <c r="C4332" s="256" t="s">
        <v>18548</v>
      </c>
      <c r="D4332" s="256" t="s">
        <v>3400</v>
      </c>
      <c r="E4332" s="433">
        <v>1704</v>
      </c>
      <c r="F4332" s="256" t="s">
        <v>18549</v>
      </c>
      <c r="G4332" s="256" t="s">
        <v>2724</v>
      </c>
      <c r="H4332" s="256" t="s">
        <v>2725</v>
      </c>
      <c r="I4332" s="256" t="s">
        <v>3820</v>
      </c>
    </row>
    <row r="4333" spans="1:9">
      <c r="A4333" s="256" t="s">
        <v>18550</v>
      </c>
      <c r="B4333" s="256" t="s">
        <v>18547</v>
      </c>
      <c r="C4333" s="256" t="s">
        <v>18548</v>
      </c>
      <c r="D4333" s="256" t="s">
        <v>3400</v>
      </c>
      <c r="E4333" s="433">
        <v>1704</v>
      </c>
      <c r="F4333" s="256" t="s">
        <v>18549</v>
      </c>
      <c r="G4333" s="256" t="s">
        <v>2724</v>
      </c>
      <c r="H4333" s="256" t="s">
        <v>2762</v>
      </c>
      <c r="I4333" s="256" t="s">
        <v>12241</v>
      </c>
    </row>
    <row r="4334" spans="1:9">
      <c r="A4334" s="256" t="s">
        <v>18551</v>
      </c>
      <c r="B4334" s="256" t="s">
        <v>18552</v>
      </c>
      <c r="C4334" s="256" t="s">
        <v>18553</v>
      </c>
      <c r="D4334" s="256" t="s">
        <v>6781</v>
      </c>
      <c r="E4334" s="433">
        <v>94131</v>
      </c>
      <c r="F4334" s="256" t="s">
        <v>18554</v>
      </c>
      <c r="G4334" s="256" t="s">
        <v>2732</v>
      </c>
      <c r="H4334" s="256" t="s">
        <v>2733</v>
      </c>
      <c r="I4334" s="256" t="s">
        <v>12149</v>
      </c>
    </row>
    <row r="4335" spans="1:9">
      <c r="A4335" s="256" t="s">
        <v>18555</v>
      </c>
      <c r="B4335" s="256" t="s">
        <v>18556</v>
      </c>
      <c r="C4335" s="256" t="s">
        <v>18557</v>
      </c>
      <c r="D4335" s="256" t="s">
        <v>3984</v>
      </c>
      <c r="E4335" s="433">
        <v>7681</v>
      </c>
      <c r="F4335" s="256" t="s">
        <v>18558</v>
      </c>
      <c r="G4335" s="256" t="s">
        <v>2732</v>
      </c>
      <c r="H4335" s="256" t="s">
        <v>2733</v>
      </c>
      <c r="I4335" s="256" t="s">
        <v>5723</v>
      </c>
    </row>
    <row r="4336" spans="1:9">
      <c r="A4336" s="256" t="s">
        <v>18559</v>
      </c>
      <c r="B4336" s="256" t="s">
        <v>18560</v>
      </c>
      <c r="C4336" s="256" t="s">
        <v>18561</v>
      </c>
      <c r="D4336" s="256" t="s">
        <v>101</v>
      </c>
      <c r="E4336" s="433">
        <v>97405</v>
      </c>
      <c r="F4336" s="256" t="s">
        <v>18562</v>
      </c>
      <c r="G4336" s="256" t="s">
        <v>2732</v>
      </c>
      <c r="H4336" s="256" t="s">
        <v>2733</v>
      </c>
      <c r="I4336" s="256" t="s">
        <v>18563</v>
      </c>
    </row>
    <row r="4337" spans="1:9">
      <c r="A4337" s="256" t="s">
        <v>18564</v>
      </c>
      <c r="B4337" s="256" t="s">
        <v>18565</v>
      </c>
      <c r="C4337" s="256" t="s">
        <v>18566</v>
      </c>
      <c r="D4337" s="256" t="s">
        <v>18567</v>
      </c>
      <c r="E4337" s="433">
        <v>92507</v>
      </c>
      <c r="F4337" s="256" t="s">
        <v>18568</v>
      </c>
      <c r="G4337" s="256" t="s">
        <v>2732</v>
      </c>
      <c r="H4337" s="256" t="s">
        <v>2733</v>
      </c>
      <c r="I4337" s="256" t="s">
        <v>9690</v>
      </c>
    </row>
    <row r="4338" spans="1:9">
      <c r="A4338" s="256" t="s">
        <v>18569</v>
      </c>
      <c r="B4338" s="256" t="s">
        <v>18570</v>
      </c>
      <c r="C4338" s="256" t="s">
        <v>18571</v>
      </c>
      <c r="D4338" s="256" t="s">
        <v>12941</v>
      </c>
      <c r="E4338" s="433">
        <v>94201</v>
      </c>
      <c r="F4338" s="256" t="s">
        <v>18572</v>
      </c>
      <c r="G4338" s="256" t="s">
        <v>2732</v>
      </c>
      <c r="H4338" s="256" t="s">
        <v>2733</v>
      </c>
      <c r="I4338" s="256" t="s">
        <v>18573</v>
      </c>
    </row>
    <row r="4339" spans="1:9">
      <c r="A4339" s="256" t="s">
        <v>18574</v>
      </c>
      <c r="B4339" s="256" t="s">
        <v>18575</v>
      </c>
      <c r="C4339" s="256" t="s">
        <v>18576</v>
      </c>
      <c r="D4339" s="256" t="s">
        <v>7685</v>
      </c>
      <c r="E4339" s="433">
        <v>2901</v>
      </c>
      <c r="F4339" s="256" t="s">
        <v>18577</v>
      </c>
      <c r="G4339" s="256" t="s">
        <v>2936</v>
      </c>
      <c r="H4339" s="256" t="s">
        <v>2937</v>
      </c>
      <c r="I4339" s="256" t="s">
        <v>18578</v>
      </c>
    </row>
    <row r="4340" spans="1:9">
      <c r="A4340" s="256" t="s">
        <v>18579</v>
      </c>
      <c r="B4340" s="256" t="s">
        <v>18580</v>
      </c>
      <c r="C4340" s="256" t="s">
        <v>18581</v>
      </c>
      <c r="D4340" s="256" t="s">
        <v>18582</v>
      </c>
      <c r="E4340" s="433">
        <v>9434</v>
      </c>
      <c r="F4340" s="256" t="s">
        <v>18583</v>
      </c>
      <c r="G4340" s="256" t="s">
        <v>2732</v>
      </c>
      <c r="H4340" s="256" t="s">
        <v>3196</v>
      </c>
      <c r="I4340" s="256" t="s">
        <v>5930</v>
      </c>
    </row>
    <row r="4341" spans="1:9">
      <c r="A4341" s="256" t="s">
        <v>18584</v>
      </c>
      <c r="B4341" s="256" t="s">
        <v>18580</v>
      </c>
      <c r="C4341" s="256" t="s">
        <v>18581</v>
      </c>
      <c r="D4341" s="256" t="s">
        <v>18582</v>
      </c>
      <c r="E4341" s="433">
        <v>9434</v>
      </c>
      <c r="F4341" s="256" t="s">
        <v>18583</v>
      </c>
      <c r="G4341" s="256" t="s">
        <v>2936</v>
      </c>
      <c r="H4341" s="256" t="s">
        <v>4186</v>
      </c>
      <c r="I4341" s="256" t="s">
        <v>5930</v>
      </c>
    </row>
    <row r="4342" spans="1:9">
      <c r="A4342" s="256" t="s">
        <v>18585</v>
      </c>
      <c r="B4342" s="256" t="s">
        <v>18580</v>
      </c>
      <c r="C4342" s="256" t="s">
        <v>18581</v>
      </c>
      <c r="D4342" s="256" t="s">
        <v>18582</v>
      </c>
      <c r="E4342" s="433">
        <v>9434</v>
      </c>
      <c r="F4342" s="256" t="s">
        <v>18583</v>
      </c>
      <c r="G4342" s="256" t="s">
        <v>2780</v>
      </c>
      <c r="H4342" s="256" t="s">
        <v>2781</v>
      </c>
      <c r="I4342" s="256" t="s">
        <v>8138</v>
      </c>
    </row>
    <row r="4343" spans="1:9">
      <c r="A4343" s="256" t="s">
        <v>18586</v>
      </c>
      <c r="B4343" s="256" t="s">
        <v>18587</v>
      </c>
      <c r="C4343" s="256" t="s">
        <v>18588</v>
      </c>
      <c r="D4343" s="256" t="s">
        <v>91</v>
      </c>
      <c r="E4343" s="433">
        <v>81109</v>
      </c>
      <c r="F4343" s="256" t="s">
        <v>3271</v>
      </c>
      <c r="G4343" s="256" t="s">
        <v>2732</v>
      </c>
      <c r="H4343" s="256" t="s">
        <v>2733</v>
      </c>
      <c r="I4343" s="256" t="s">
        <v>8316</v>
      </c>
    </row>
    <row r="4344" spans="1:9">
      <c r="A4344" s="256" t="s">
        <v>18589</v>
      </c>
      <c r="B4344" s="256" t="s">
        <v>18590</v>
      </c>
      <c r="C4344" s="256" t="s">
        <v>18591</v>
      </c>
      <c r="D4344" s="256" t="s">
        <v>91</v>
      </c>
      <c r="E4344" s="433">
        <v>81109</v>
      </c>
      <c r="F4344" s="256" t="s">
        <v>3271</v>
      </c>
      <c r="G4344" s="256" t="s">
        <v>2732</v>
      </c>
      <c r="H4344" s="256" t="s">
        <v>2733</v>
      </c>
      <c r="I4344" s="256" t="s">
        <v>10426</v>
      </c>
    </row>
    <row r="4345" spans="1:9">
      <c r="A4345" s="256" t="s">
        <v>18592</v>
      </c>
      <c r="B4345" s="256" t="s">
        <v>18593</v>
      </c>
      <c r="C4345" s="256" t="s">
        <v>18594</v>
      </c>
      <c r="D4345" s="256" t="s">
        <v>2730</v>
      </c>
      <c r="E4345" s="433">
        <v>82103</v>
      </c>
      <c r="F4345" s="256" t="s">
        <v>2731</v>
      </c>
      <c r="G4345" s="256" t="s">
        <v>2732</v>
      </c>
      <c r="H4345" s="256" t="s">
        <v>2733</v>
      </c>
      <c r="I4345" s="256" t="s">
        <v>7188</v>
      </c>
    </row>
    <row r="4346" spans="1:9">
      <c r="A4346" s="256" t="s">
        <v>18595</v>
      </c>
      <c r="B4346" s="256" t="s">
        <v>18596</v>
      </c>
      <c r="C4346" s="256" t="s">
        <v>18597</v>
      </c>
      <c r="D4346" s="256" t="s">
        <v>91</v>
      </c>
      <c r="E4346" s="433">
        <v>82105</v>
      </c>
      <c r="F4346" s="256" t="s">
        <v>4330</v>
      </c>
      <c r="G4346" s="256" t="s">
        <v>2732</v>
      </c>
      <c r="H4346" s="256" t="s">
        <v>2733</v>
      </c>
      <c r="I4346" s="256" t="s">
        <v>5069</v>
      </c>
    </row>
    <row r="4347" spans="1:9">
      <c r="A4347" s="256" t="s">
        <v>18598</v>
      </c>
      <c r="B4347" s="256" t="s">
        <v>18599</v>
      </c>
      <c r="C4347" s="256" t="s">
        <v>18600</v>
      </c>
      <c r="D4347" s="256" t="s">
        <v>96</v>
      </c>
      <c r="E4347" s="433">
        <v>91702</v>
      </c>
      <c r="F4347" s="256" t="s">
        <v>18601</v>
      </c>
      <c r="G4347" s="256" t="s">
        <v>2824</v>
      </c>
      <c r="H4347" s="256" t="s">
        <v>2725</v>
      </c>
      <c r="I4347" s="256" t="s">
        <v>4225</v>
      </c>
    </row>
    <row r="4348" spans="1:9">
      <c r="A4348" s="256" t="s">
        <v>18602</v>
      </c>
      <c r="B4348" s="256" t="s">
        <v>18603</v>
      </c>
      <c r="C4348" s="256" t="s">
        <v>18604</v>
      </c>
      <c r="D4348" s="256" t="s">
        <v>18605</v>
      </c>
      <c r="E4348" s="433">
        <v>5306</v>
      </c>
      <c r="F4348" s="256" t="s">
        <v>18606</v>
      </c>
      <c r="G4348" s="256" t="s">
        <v>2724</v>
      </c>
      <c r="H4348" s="256" t="s">
        <v>2835</v>
      </c>
      <c r="I4348" s="256" t="s">
        <v>18607</v>
      </c>
    </row>
    <row r="4349" spans="1:9">
      <c r="A4349" s="256" t="s">
        <v>18608</v>
      </c>
      <c r="B4349" s="256" t="s">
        <v>18609</v>
      </c>
      <c r="C4349" s="256" t="s">
        <v>18610</v>
      </c>
      <c r="D4349" s="256" t="s">
        <v>2778</v>
      </c>
      <c r="E4349" s="433">
        <v>96501</v>
      </c>
      <c r="F4349" s="256" t="s">
        <v>18611</v>
      </c>
      <c r="G4349" s="256" t="s">
        <v>2732</v>
      </c>
      <c r="H4349" s="256" t="s">
        <v>2733</v>
      </c>
      <c r="I4349" s="256" t="s">
        <v>6966</v>
      </c>
    </row>
    <row r="4350" spans="1:9">
      <c r="A4350" s="256" t="s">
        <v>18612</v>
      </c>
      <c r="B4350" s="256" t="s">
        <v>18613</v>
      </c>
      <c r="C4350" s="256" t="s">
        <v>18614</v>
      </c>
      <c r="D4350" s="256" t="s">
        <v>4124</v>
      </c>
      <c r="E4350" s="433">
        <v>5342</v>
      </c>
      <c r="F4350" s="256" t="s">
        <v>18615</v>
      </c>
      <c r="G4350" s="256" t="s">
        <v>2780</v>
      </c>
      <c r="H4350" s="256" t="s">
        <v>2781</v>
      </c>
      <c r="I4350" s="256" t="s">
        <v>6111</v>
      </c>
    </row>
    <row r="4351" spans="1:9">
      <c r="A4351" s="256" t="s">
        <v>18616</v>
      </c>
      <c r="B4351" s="256" t="s">
        <v>18617</v>
      </c>
      <c r="C4351" s="256" t="s">
        <v>18618</v>
      </c>
      <c r="D4351" s="256" t="s">
        <v>18619</v>
      </c>
      <c r="E4351" s="433">
        <v>95143</v>
      </c>
      <c r="F4351" s="256" t="s">
        <v>1931</v>
      </c>
      <c r="G4351" s="256" t="s">
        <v>2724</v>
      </c>
      <c r="H4351" s="256" t="s">
        <v>2835</v>
      </c>
      <c r="I4351" s="256" t="s">
        <v>18620</v>
      </c>
    </row>
    <row r="4352" spans="1:9">
      <c r="A4352" s="256" t="s">
        <v>18621</v>
      </c>
      <c r="B4352" s="256" t="s">
        <v>18622</v>
      </c>
      <c r="C4352" s="256" t="s">
        <v>18623</v>
      </c>
      <c r="D4352" s="256" t="s">
        <v>177</v>
      </c>
      <c r="E4352" s="433">
        <v>5801</v>
      </c>
      <c r="F4352" s="256" t="s">
        <v>18624</v>
      </c>
      <c r="G4352" s="256" t="s">
        <v>2724</v>
      </c>
      <c r="H4352" s="256" t="s">
        <v>2812</v>
      </c>
      <c r="I4352" s="256" t="s">
        <v>4482</v>
      </c>
    </row>
    <row r="4353" spans="1:9">
      <c r="A4353" s="256" t="s">
        <v>18625</v>
      </c>
      <c r="B4353" s="256" t="s">
        <v>18622</v>
      </c>
      <c r="C4353" s="256" t="s">
        <v>18623</v>
      </c>
      <c r="D4353" s="256" t="s">
        <v>177</v>
      </c>
      <c r="E4353" s="433">
        <v>5801</v>
      </c>
      <c r="F4353" s="256" t="s">
        <v>18624</v>
      </c>
      <c r="G4353" s="256" t="s">
        <v>2724</v>
      </c>
      <c r="H4353" s="256" t="s">
        <v>2835</v>
      </c>
      <c r="I4353" s="256" t="s">
        <v>11015</v>
      </c>
    </row>
    <row r="4354" spans="1:9">
      <c r="A4354" s="256" t="s">
        <v>18626</v>
      </c>
      <c r="B4354" s="256" t="s">
        <v>18627</v>
      </c>
      <c r="C4354" s="256" t="s">
        <v>18628</v>
      </c>
      <c r="D4354" s="256" t="s">
        <v>18629</v>
      </c>
      <c r="E4354" s="433">
        <v>97645</v>
      </c>
      <c r="F4354" s="256" t="s">
        <v>18630</v>
      </c>
      <c r="G4354" s="256" t="s">
        <v>2936</v>
      </c>
      <c r="H4354" s="256" t="s">
        <v>4186</v>
      </c>
      <c r="I4354" s="256" t="s">
        <v>6106</v>
      </c>
    </row>
    <row r="4355" spans="1:9">
      <c r="A4355" s="256" t="s">
        <v>18631</v>
      </c>
      <c r="B4355" s="256" t="s">
        <v>18627</v>
      </c>
      <c r="C4355" s="256" t="s">
        <v>18628</v>
      </c>
      <c r="D4355" s="256" t="s">
        <v>18629</v>
      </c>
      <c r="E4355" s="433">
        <v>97645</v>
      </c>
      <c r="F4355" s="256" t="s">
        <v>18630</v>
      </c>
      <c r="G4355" s="256" t="s">
        <v>2936</v>
      </c>
      <c r="H4355" s="256" t="s">
        <v>2937</v>
      </c>
      <c r="I4355" s="256" t="s">
        <v>18632</v>
      </c>
    </row>
    <row r="4356" spans="1:9">
      <c r="A4356" s="256" t="s">
        <v>18633</v>
      </c>
      <c r="B4356" s="256" t="s">
        <v>18627</v>
      </c>
      <c r="C4356" s="256" t="s">
        <v>18628</v>
      </c>
      <c r="D4356" s="256" t="s">
        <v>18629</v>
      </c>
      <c r="E4356" s="433">
        <v>97645</v>
      </c>
      <c r="F4356" s="256" t="s">
        <v>18630</v>
      </c>
      <c r="G4356" s="256" t="s">
        <v>2732</v>
      </c>
      <c r="H4356" s="256" t="s">
        <v>3196</v>
      </c>
      <c r="I4356" s="256" t="s">
        <v>3621</v>
      </c>
    </row>
    <row r="4357" spans="1:9">
      <c r="A4357" s="256" t="s">
        <v>18634</v>
      </c>
      <c r="B4357" s="256" t="s">
        <v>18627</v>
      </c>
      <c r="C4357" s="256" t="s">
        <v>18628</v>
      </c>
      <c r="D4357" s="256" t="s">
        <v>18629</v>
      </c>
      <c r="E4357" s="433">
        <v>97645</v>
      </c>
      <c r="F4357" s="256" t="s">
        <v>18630</v>
      </c>
      <c r="G4357" s="256" t="s">
        <v>2780</v>
      </c>
      <c r="H4357" s="256" t="s">
        <v>2781</v>
      </c>
      <c r="I4357" s="256" t="s">
        <v>3621</v>
      </c>
    </row>
    <row r="4358" spans="1:9">
      <c r="A4358" s="256" t="s">
        <v>18635</v>
      </c>
      <c r="B4358" s="256" t="s">
        <v>18636</v>
      </c>
      <c r="C4358" s="256" t="s">
        <v>18637</v>
      </c>
      <c r="D4358" s="256" t="s">
        <v>18638</v>
      </c>
      <c r="E4358" s="433">
        <v>5342</v>
      </c>
      <c r="F4358" s="256" t="s">
        <v>18639</v>
      </c>
      <c r="G4358" s="256" t="s">
        <v>2936</v>
      </c>
      <c r="H4358" s="256" t="s">
        <v>4186</v>
      </c>
      <c r="I4358" s="256" t="s">
        <v>4892</v>
      </c>
    </row>
    <row r="4359" spans="1:9">
      <c r="A4359" s="256" t="s">
        <v>18640</v>
      </c>
      <c r="B4359" s="256" t="s">
        <v>18636</v>
      </c>
      <c r="C4359" s="256" t="s">
        <v>18637</v>
      </c>
      <c r="D4359" s="256" t="s">
        <v>18638</v>
      </c>
      <c r="E4359" s="433">
        <v>5342</v>
      </c>
      <c r="F4359" s="256" t="s">
        <v>18639</v>
      </c>
      <c r="G4359" s="256" t="s">
        <v>2780</v>
      </c>
      <c r="H4359" s="256" t="s">
        <v>2781</v>
      </c>
      <c r="I4359" s="256" t="s">
        <v>7449</v>
      </c>
    </row>
    <row r="4360" spans="1:9">
      <c r="A4360" s="256" t="s">
        <v>18641</v>
      </c>
      <c r="B4360" s="256" t="s">
        <v>18636</v>
      </c>
      <c r="C4360" s="256" t="s">
        <v>18637</v>
      </c>
      <c r="D4360" s="256" t="s">
        <v>18638</v>
      </c>
      <c r="E4360" s="433">
        <v>5342</v>
      </c>
      <c r="F4360" s="256" t="s">
        <v>18639</v>
      </c>
      <c r="G4360" s="256" t="s">
        <v>2732</v>
      </c>
      <c r="H4360" s="256" t="s">
        <v>3196</v>
      </c>
      <c r="I4360" s="256" t="s">
        <v>4892</v>
      </c>
    </row>
    <row r="4361" spans="1:9">
      <c r="A4361" s="256" t="s">
        <v>18642</v>
      </c>
      <c r="B4361" s="256" t="s">
        <v>18643</v>
      </c>
      <c r="C4361" s="256" t="s">
        <v>18644</v>
      </c>
      <c r="D4361" s="256" t="s">
        <v>2754</v>
      </c>
      <c r="E4361" s="433">
        <v>2601</v>
      </c>
      <c r="F4361" s="256" t="s">
        <v>18645</v>
      </c>
      <c r="G4361" s="256" t="s">
        <v>2732</v>
      </c>
      <c r="H4361" s="256" t="s">
        <v>3196</v>
      </c>
      <c r="I4361" s="256" t="s">
        <v>15586</v>
      </c>
    </row>
    <row r="4362" spans="1:9">
      <c r="A4362" s="256" t="s">
        <v>18646</v>
      </c>
      <c r="B4362" s="256" t="s">
        <v>18647</v>
      </c>
      <c r="C4362" s="256" t="s">
        <v>18648</v>
      </c>
      <c r="D4362" s="256" t="s">
        <v>2862</v>
      </c>
      <c r="E4362" s="433">
        <v>83104</v>
      </c>
      <c r="F4362" s="256" t="s">
        <v>18649</v>
      </c>
      <c r="G4362" s="256" t="s">
        <v>2761</v>
      </c>
      <c r="H4362" s="256" t="s">
        <v>2762</v>
      </c>
      <c r="I4362" s="256" t="s">
        <v>18650</v>
      </c>
    </row>
    <row r="4363" spans="1:9">
      <c r="A4363" s="256" t="s">
        <v>18651</v>
      </c>
      <c r="B4363" s="256" t="s">
        <v>18652</v>
      </c>
      <c r="C4363" s="256" t="s">
        <v>18653</v>
      </c>
      <c r="D4363" s="256" t="s">
        <v>10798</v>
      </c>
      <c r="E4363" s="433">
        <v>4912</v>
      </c>
      <c r="F4363" s="256" t="s">
        <v>18654</v>
      </c>
      <c r="G4363" s="256" t="s">
        <v>2732</v>
      </c>
      <c r="H4363" s="256" t="s">
        <v>2733</v>
      </c>
      <c r="I4363" s="256" t="s">
        <v>18655</v>
      </c>
    </row>
    <row r="4364" spans="1:9">
      <c r="A4364" s="256" t="s">
        <v>18656</v>
      </c>
      <c r="B4364" s="256" t="s">
        <v>18657</v>
      </c>
      <c r="C4364" s="256" t="s">
        <v>18658</v>
      </c>
      <c r="D4364" s="256" t="s">
        <v>6727</v>
      </c>
      <c r="E4364" s="433">
        <v>91933</v>
      </c>
      <c r="F4364" s="256" t="s">
        <v>18659</v>
      </c>
      <c r="G4364" s="256" t="s">
        <v>2732</v>
      </c>
      <c r="H4364" s="256" t="s">
        <v>2733</v>
      </c>
      <c r="I4364" s="256" t="s">
        <v>18660</v>
      </c>
    </row>
    <row r="4365" spans="1:9">
      <c r="A4365" s="256" t="s">
        <v>18661</v>
      </c>
      <c r="B4365" s="256" t="s">
        <v>18657</v>
      </c>
      <c r="C4365" s="256" t="s">
        <v>18658</v>
      </c>
      <c r="D4365" s="256" t="s">
        <v>6727</v>
      </c>
      <c r="E4365" s="433">
        <v>91933</v>
      </c>
      <c r="F4365" s="256" t="s">
        <v>18659</v>
      </c>
      <c r="G4365" s="256" t="s">
        <v>2780</v>
      </c>
      <c r="H4365" s="256" t="s">
        <v>2781</v>
      </c>
      <c r="I4365" s="256" t="s">
        <v>10469</v>
      </c>
    </row>
    <row r="4366" spans="1:9">
      <c r="A4366" s="256" t="s">
        <v>18662</v>
      </c>
      <c r="B4366" s="256" t="s">
        <v>18663</v>
      </c>
      <c r="C4366" s="256" t="s">
        <v>18664</v>
      </c>
      <c r="D4366" s="256" t="s">
        <v>91</v>
      </c>
      <c r="E4366" s="433">
        <v>81647</v>
      </c>
      <c r="F4366" s="256" t="s">
        <v>18524</v>
      </c>
      <c r="G4366" s="256" t="s">
        <v>2780</v>
      </c>
      <c r="H4366" s="256" t="s">
        <v>2847</v>
      </c>
      <c r="I4366" s="256" t="s">
        <v>18665</v>
      </c>
    </row>
    <row r="4367" spans="1:9">
      <c r="A4367" s="256" t="s">
        <v>18666</v>
      </c>
      <c r="B4367" s="256" t="s">
        <v>18663</v>
      </c>
      <c r="C4367" s="256" t="s">
        <v>18664</v>
      </c>
      <c r="D4367" s="256" t="s">
        <v>91</v>
      </c>
      <c r="E4367" s="433">
        <v>81647</v>
      </c>
      <c r="F4367" s="256" t="s">
        <v>18524</v>
      </c>
      <c r="G4367" s="256" t="s">
        <v>2732</v>
      </c>
      <c r="H4367" s="256" t="s">
        <v>2733</v>
      </c>
      <c r="I4367" s="256" t="s">
        <v>6111</v>
      </c>
    </row>
    <row r="4368" spans="1:9">
      <c r="A4368" s="256" t="s">
        <v>18667</v>
      </c>
      <c r="B4368" s="256" t="s">
        <v>18663</v>
      </c>
      <c r="C4368" s="256" t="s">
        <v>18664</v>
      </c>
      <c r="D4368" s="256" t="s">
        <v>91</v>
      </c>
      <c r="E4368" s="433">
        <v>81647</v>
      </c>
      <c r="F4368" s="256" t="s">
        <v>18524</v>
      </c>
      <c r="G4368" s="256" t="s">
        <v>2732</v>
      </c>
      <c r="H4368" s="256" t="s">
        <v>3196</v>
      </c>
      <c r="I4368" s="256" t="s">
        <v>4973</v>
      </c>
    </row>
    <row r="4369" spans="1:9">
      <c r="A4369" s="256" t="s">
        <v>18668</v>
      </c>
      <c r="B4369" s="256" t="s">
        <v>18669</v>
      </c>
      <c r="C4369" s="256" t="s">
        <v>18670</v>
      </c>
      <c r="D4369" s="256" t="s">
        <v>91</v>
      </c>
      <c r="E4369" s="433">
        <v>81109</v>
      </c>
      <c r="F4369" s="256" t="s">
        <v>18524</v>
      </c>
      <c r="G4369" s="256" t="s">
        <v>2732</v>
      </c>
      <c r="H4369" s="256" t="s">
        <v>2733</v>
      </c>
      <c r="I4369" s="256" t="s">
        <v>18671</v>
      </c>
    </row>
    <row r="4370" spans="1:9">
      <c r="A4370" s="256" t="s">
        <v>18672</v>
      </c>
      <c r="B4370" s="256" t="s">
        <v>18673</v>
      </c>
      <c r="C4370" s="256" t="s">
        <v>18674</v>
      </c>
      <c r="D4370" s="256" t="s">
        <v>3046</v>
      </c>
      <c r="E4370" s="433">
        <v>95301</v>
      </c>
      <c r="F4370" s="256" t="s">
        <v>18675</v>
      </c>
      <c r="G4370" s="256" t="s">
        <v>2732</v>
      </c>
      <c r="H4370" s="256" t="s">
        <v>2733</v>
      </c>
      <c r="I4370" s="256" t="s">
        <v>3663</v>
      </c>
    </row>
    <row r="4371" spans="1:9">
      <c r="A4371" s="256" t="s">
        <v>18676</v>
      </c>
      <c r="B4371" s="256" t="s">
        <v>18677</v>
      </c>
      <c r="C4371" s="256" t="s">
        <v>18678</v>
      </c>
      <c r="D4371" s="256" t="s">
        <v>3400</v>
      </c>
      <c r="E4371" s="433">
        <v>1701</v>
      </c>
      <c r="F4371" s="256" t="s">
        <v>18679</v>
      </c>
      <c r="G4371" s="256" t="s">
        <v>2761</v>
      </c>
      <c r="H4371" s="256" t="s">
        <v>2762</v>
      </c>
      <c r="I4371" s="256" t="s">
        <v>12995</v>
      </c>
    </row>
    <row r="4372" spans="1:9">
      <c r="A4372" s="256" t="s">
        <v>18680</v>
      </c>
      <c r="B4372" s="256" t="s">
        <v>18681</v>
      </c>
      <c r="C4372" s="256" t="s">
        <v>18682</v>
      </c>
      <c r="D4372" s="256" t="s">
        <v>500</v>
      </c>
      <c r="E4372" s="433">
        <v>93405</v>
      </c>
      <c r="F4372" s="256" t="s">
        <v>18683</v>
      </c>
      <c r="G4372" s="256" t="s">
        <v>2936</v>
      </c>
      <c r="H4372" s="256" t="s">
        <v>2937</v>
      </c>
      <c r="I4372" s="256" t="s">
        <v>18684</v>
      </c>
    </row>
    <row r="4373" spans="1:9">
      <c r="A4373" s="256" t="s">
        <v>18685</v>
      </c>
      <c r="B4373" s="256" t="s">
        <v>18686</v>
      </c>
      <c r="C4373" s="256" t="s">
        <v>18687</v>
      </c>
      <c r="D4373" s="256" t="s">
        <v>9522</v>
      </c>
      <c r="E4373" s="433">
        <v>5401</v>
      </c>
      <c r="F4373" s="256" t="s">
        <v>18688</v>
      </c>
      <c r="G4373" s="256" t="s">
        <v>2724</v>
      </c>
      <c r="H4373" s="256" t="s">
        <v>2812</v>
      </c>
      <c r="I4373" s="256" t="s">
        <v>12095</v>
      </c>
    </row>
    <row r="4374" spans="1:9">
      <c r="A4374" s="256" t="s">
        <v>18689</v>
      </c>
      <c r="B4374" s="256" t="s">
        <v>18690</v>
      </c>
      <c r="C4374" s="256" t="s">
        <v>18691</v>
      </c>
      <c r="D4374" s="256" t="s">
        <v>4428</v>
      </c>
      <c r="E4374" s="433">
        <v>1841</v>
      </c>
      <c r="F4374" s="256" t="s">
        <v>18692</v>
      </c>
      <c r="G4374" s="256" t="s">
        <v>2780</v>
      </c>
      <c r="H4374" s="256" t="s">
        <v>2847</v>
      </c>
      <c r="I4374" s="256" t="s">
        <v>5479</v>
      </c>
    </row>
    <row r="4375" spans="1:9">
      <c r="A4375" s="256" t="s">
        <v>18693</v>
      </c>
      <c r="B4375" s="256" t="s">
        <v>18690</v>
      </c>
      <c r="C4375" s="256" t="s">
        <v>18691</v>
      </c>
      <c r="D4375" s="256" t="s">
        <v>4428</v>
      </c>
      <c r="E4375" s="433">
        <v>1841</v>
      </c>
      <c r="F4375" s="256" t="s">
        <v>18692</v>
      </c>
      <c r="G4375" s="256" t="s">
        <v>2732</v>
      </c>
      <c r="H4375" s="256" t="s">
        <v>2733</v>
      </c>
      <c r="I4375" s="256" t="s">
        <v>5479</v>
      </c>
    </row>
    <row r="4376" spans="1:9">
      <c r="A4376" s="256" t="s">
        <v>18694</v>
      </c>
      <c r="B4376" s="256" t="s">
        <v>18695</v>
      </c>
      <c r="C4376" s="256" t="s">
        <v>18696</v>
      </c>
      <c r="D4376" s="256" t="s">
        <v>9604</v>
      </c>
      <c r="E4376" s="433">
        <v>97681</v>
      </c>
      <c r="F4376" s="256" t="s">
        <v>18697</v>
      </c>
      <c r="G4376" s="256" t="s">
        <v>2936</v>
      </c>
      <c r="H4376" s="256" t="s">
        <v>4186</v>
      </c>
      <c r="I4376" s="256" t="s">
        <v>11924</v>
      </c>
    </row>
    <row r="4377" spans="1:9">
      <c r="A4377" s="256" t="s">
        <v>18698</v>
      </c>
      <c r="B4377" s="256" t="s">
        <v>18695</v>
      </c>
      <c r="C4377" s="256" t="s">
        <v>18696</v>
      </c>
      <c r="D4377" s="256" t="s">
        <v>9604</v>
      </c>
      <c r="E4377" s="433">
        <v>97681</v>
      </c>
      <c r="F4377" s="256" t="s">
        <v>18697</v>
      </c>
      <c r="G4377" s="256" t="s">
        <v>2780</v>
      </c>
      <c r="H4377" s="256" t="s">
        <v>2847</v>
      </c>
      <c r="I4377" s="256" t="s">
        <v>18699</v>
      </c>
    </row>
    <row r="4378" spans="1:9">
      <c r="A4378" s="256" t="s">
        <v>18700</v>
      </c>
      <c r="B4378" s="256" t="s">
        <v>18695</v>
      </c>
      <c r="C4378" s="256" t="s">
        <v>18696</v>
      </c>
      <c r="D4378" s="256" t="s">
        <v>9604</v>
      </c>
      <c r="E4378" s="433">
        <v>97681</v>
      </c>
      <c r="F4378" s="256" t="s">
        <v>18697</v>
      </c>
      <c r="G4378" s="256" t="s">
        <v>2732</v>
      </c>
      <c r="H4378" s="256" t="s">
        <v>2733</v>
      </c>
      <c r="I4378" s="256" t="s">
        <v>18699</v>
      </c>
    </row>
    <row r="4379" spans="1:9">
      <c r="A4379" s="256" t="s">
        <v>18701</v>
      </c>
      <c r="B4379" s="256" t="s">
        <v>18695</v>
      </c>
      <c r="C4379" s="256" t="s">
        <v>18696</v>
      </c>
      <c r="D4379" s="256" t="s">
        <v>9604</v>
      </c>
      <c r="E4379" s="433">
        <v>97681</v>
      </c>
      <c r="F4379" s="256" t="s">
        <v>18697</v>
      </c>
      <c r="G4379" s="256" t="s">
        <v>2780</v>
      </c>
      <c r="H4379" s="256" t="s">
        <v>2781</v>
      </c>
      <c r="I4379" s="256" t="s">
        <v>9741</v>
      </c>
    </row>
    <row r="4380" spans="1:9">
      <c r="A4380" s="256" t="s">
        <v>18702</v>
      </c>
      <c r="B4380" s="256" t="s">
        <v>18695</v>
      </c>
      <c r="C4380" s="256" t="s">
        <v>18696</v>
      </c>
      <c r="D4380" s="256" t="s">
        <v>9604</v>
      </c>
      <c r="E4380" s="433">
        <v>97681</v>
      </c>
      <c r="F4380" s="256" t="s">
        <v>18697</v>
      </c>
      <c r="G4380" s="256" t="s">
        <v>2936</v>
      </c>
      <c r="H4380" s="256" t="s">
        <v>2937</v>
      </c>
      <c r="I4380" s="256" t="s">
        <v>4412</v>
      </c>
    </row>
    <row r="4381" spans="1:9">
      <c r="A4381" s="256" t="s">
        <v>18703</v>
      </c>
      <c r="B4381" s="256" t="s">
        <v>18695</v>
      </c>
      <c r="C4381" s="256" t="s">
        <v>18696</v>
      </c>
      <c r="D4381" s="256" t="s">
        <v>9604</v>
      </c>
      <c r="E4381" s="433">
        <v>97681</v>
      </c>
      <c r="F4381" s="256" t="s">
        <v>18697</v>
      </c>
      <c r="G4381" s="256" t="s">
        <v>2732</v>
      </c>
      <c r="H4381" s="256" t="s">
        <v>3196</v>
      </c>
      <c r="I4381" s="256" t="s">
        <v>5570</v>
      </c>
    </row>
    <row r="4382" spans="1:9">
      <c r="A4382" s="256" t="s">
        <v>18704</v>
      </c>
      <c r="B4382" s="256" t="s">
        <v>18705</v>
      </c>
      <c r="C4382" s="256" t="s">
        <v>18706</v>
      </c>
      <c r="D4382" s="256" t="s">
        <v>91</v>
      </c>
      <c r="E4382" s="433">
        <v>81361</v>
      </c>
      <c r="F4382" s="256" t="s">
        <v>18707</v>
      </c>
      <c r="G4382" s="256" t="s">
        <v>2732</v>
      </c>
      <c r="H4382" s="256" t="s">
        <v>3196</v>
      </c>
      <c r="I4382" s="256" t="s">
        <v>5396</v>
      </c>
    </row>
    <row r="4383" spans="1:9">
      <c r="A4383" s="256" t="s">
        <v>18708</v>
      </c>
      <c r="B4383" s="256" t="s">
        <v>18705</v>
      </c>
      <c r="C4383" s="256" t="s">
        <v>18706</v>
      </c>
      <c r="D4383" s="256" t="s">
        <v>91</v>
      </c>
      <c r="E4383" s="433">
        <v>81361</v>
      </c>
      <c r="F4383" s="256" t="s">
        <v>18707</v>
      </c>
      <c r="G4383" s="256" t="s">
        <v>2780</v>
      </c>
      <c r="H4383" s="256" t="s">
        <v>2781</v>
      </c>
      <c r="I4383" s="256" t="s">
        <v>18709</v>
      </c>
    </row>
    <row r="4384" spans="1:9">
      <c r="A4384" s="256" t="s">
        <v>18710</v>
      </c>
      <c r="B4384" s="256" t="s">
        <v>18705</v>
      </c>
      <c r="C4384" s="256" t="s">
        <v>18706</v>
      </c>
      <c r="D4384" s="256" t="s">
        <v>91</v>
      </c>
      <c r="E4384" s="433">
        <v>81361</v>
      </c>
      <c r="F4384" s="256" t="s">
        <v>18707</v>
      </c>
      <c r="G4384" s="256" t="s">
        <v>2732</v>
      </c>
      <c r="H4384" s="256" t="s">
        <v>2733</v>
      </c>
      <c r="I4384" s="256" t="s">
        <v>6068</v>
      </c>
    </row>
    <row r="4385" spans="1:9">
      <c r="A4385" s="256" t="s">
        <v>18711</v>
      </c>
      <c r="B4385" s="256" t="s">
        <v>18705</v>
      </c>
      <c r="C4385" s="256" t="s">
        <v>18706</v>
      </c>
      <c r="D4385" s="256" t="s">
        <v>91</v>
      </c>
      <c r="E4385" s="433">
        <v>81361</v>
      </c>
      <c r="F4385" s="256" t="s">
        <v>18707</v>
      </c>
      <c r="G4385" s="256" t="s">
        <v>2936</v>
      </c>
      <c r="H4385" s="256" t="s">
        <v>4186</v>
      </c>
      <c r="I4385" s="256" t="s">
        <v>18712</v>
      </c>
    </row>
    <row r="4386" spans="1:9">
      <c r="A4386" s="256" t="s">
        <v>18713</v>
      </c>
      <c r="B4386" s="256" t="s">
        <v>18714</v>
      </c>
      <c r="C4386" s="256" t="s">
        <v>18715</v>
      </c>
      <c r="D4386" s="256" t="s">
        <v>2730</v>
      </c>
      <c r="E4386" s="433">
        <v>82101</v>
      </c>
      <c r="F4386" s="256" t="s">
        <v>18716</v>
      </c>
      <c r="G4386" s="256" t="s">
        <v>2780</v>
      </c>
      <c r="H4386" s="256" t="s">
        <v>2781</v>
      </c>
      <c r="I4386" s="256" t="s">
        <v>5526</v>
      </c>
    </row>
    <row r="4387" spans="1:9">
      <c r="A4387" s="256" t="s">
        <v>18717</v>
      </c>
      <c r="B4387" s="256" t="s">
        <v>18714</v>
      </c>
      <c r="C4387" s="256" t="s">
        <v>18715</v>
      </c>
      <c r="D4387" s="256" t="s">
        <v>2730</v>
      </c>
      <c r="E4387" s="433">
        <v>82101</v>
      </c>
      <c r="F4387" s="256" t="s">
        <v>18716</v>
      </c>
      <c r="G4387" s="256" t="s">
        <v>2732</v>
      </c>
      <c r="H4387" s="256" t="s">
        <v>3196</v>
      </c>
      <c r="I4387" s="256" t="s">
        <v>6286</v>
      </c>
    </row>
    <row r="4388" spans="1:9">
      <c r="A4388" s="256" t="s">
        <v>18718</v>
      </c>
      <c r="B4388" s="256" t="s">
        <v>18714</v>
      </c>
      <c r="C4388" s="256" t="s">
        <v>18715</v>
      </c>
      <c r="D4388" s="256" t="s">
        <v>2730</v>
      </c>
      <c r="E4388" s="433">
        <v>82101</v>
      </c>
      <c r="F4388" s="256" t="s">
        <v>18716</v>
      </c>
      <c r="G4388" s="256" t="s">
        <v>2732</v>
      </c>
      <c r="H4388" s="256" t="s">
        <v>2733</v>
      </c>
      <c r="I4388" s="256" t="s">
        <v>11385</v>
      </c>
    </row>
    <row r="4389" spans="1:9">
      <c r="A4389" s="256" t="s">
        <v>18719</v>
      </c>
      <c r="B4389" s="256" t="s">
        <v>18720</v>
      </c>
      <c r="C4389" s="256" t="s">
        <v>18721</v>
      </c>
      <c r="D4389" s="256" t="s">
        <v>91</v>
      </c>
      <c r="E4389" s="433">
        <v>83272</v>
      </c>
      <c r="F4389" s="256" t="s">
        <v>18722</v>
      </c>
      <c r="G4389" s="256" t="s">
        <v>2732</v>
      </c>
      <c r="H4389" s="256" t="s">
        <v>3196</v>
      </c>
      <c r="I4389" s="256" t="s">
        <v>4631</v>
      </c>
    </row>
    <row r="4390" spans="1:9">
      <c r="A4390" s="256" t="s">
        <v>18723</v>
      </c>
      <c r="B4390" s="256" t="s">
        <v>18720</v>
      </c>
      <c r="C4390" s="256" t="s">
        <v>18721</v>
      </c>
      <c r="D4390" s="256" t="s">
        <v>91</v>
      </c>
      <c r="E4390" s="433">
        <v>83272</v>
      </c>
      <c r="F4390" s="256" t="s">
        <v>18722</v>
      </c>
      <c r="G4390" s="256" t="s">
        <v>2780</v>
      </c>
      <c r="H4390" s="256" t="s">
        <v>2781</v>
      </c>
      <c r="I4390" s="256" t="s">
        <v>7604</v>
      </c>
    </row>
    <row r="4391" spans="1:9">
      <c r="A4391" s="256" t="s">
        <v>18724</v>
      </c>
      <c r="B4391" s="256" t="s">
        <v>18725</v>
      </c>
      <c r="C4391" s="256" t="s">
        <v>18726</v>
      </c>
      <c r="D4391" s="256" t="s">
        <v>18727</v>
      </c>
      <c r="E4391" s="433">
        <v>98501</v>
      </c>
      <c r="F4391" s="256" t="s">
        <v>14474</v>
      </c>
      <c r="G4391" s="256" t="s">
        <v>2780</v>
      </c>
      <c r="H4391" s="256" t="s">
        <v>2781</v>
      </c>
      <c r="I4391" s="256" t="s">
        <v>16028</v>
      </c>
    </row>
    <row r="4392" spans="1:9">
      <c r="A4392" s="256" t="s">
        <v>18728</v>
      </c>
      <c r="B4392" s="256" t="s">
        <v>18725</v>
      </c>
      <c r="C4392" s="256" t="s">
        <v>18726</v>
      </c>
      <c r="D4392" s="256" t="s">
        <v>18727</v>
      </c>
      <c r="E4392" s="433">
        <v>98501</v>
      </c>
      <c r="F4392" s="256" t="s">
        <v>14474</v>
      </c>
      <c r="G4392" s="256" t="s">
        <v>2732</v>
      </c>
      <c r="H4392" s="256" t="s">
        <v>3196</v>
      </c>
      <c r="I4392" s="256" t="s">
        <v>4925</v>
      </c>
    </row>
    <row r="4393" spans="1:9">
      <c r="A4393" s="256" t="s">
        <v>18729</v>
      </c>
      <c r="B4393" s="256" t="s">
        <v>18730</v>
      </c>
      <c r="C4393" s="256" t="s">
        <v>18731</v>
      </c>
      <c r="D4393" s="256" t="s">
        <v>901</v>
      </c>
      <c r="E4393" s="433">
        <v>3861</v>
      </c>
      <c r="F4393" s="256" t="s">
        <v>18732</v>
      </c>
      <c r="G4393" s="256" t="s">
        <v>2936</v>
      </c>
      <c r="H4393" s="256" t="s">
        <v>4186</v>
      </c>
      <c r="I4393" s="256" t="s">
        <v>18733</v>
      </c>
    </row>
    <row r="4394" spans="1:9">
      <c r="A4394" s="256" t="s">
        <v>18734</v>
      </c>
      <c r="B4394" s="256" t="s">
        <v>18735</v>
      </c>
      <c r="C4394" s="256" t="s">
        <v>18736</v>
      </c>
      <c r="D4394" s="256" t="s">
        <v>93</v>
      </c>
      <c r="E4394" s="433">
        <v>1001</v>
      </c>
      <c r="F4394" s="256" t="s">
        <v>18737</v>
      </c>
      <c r="G4394" s="256" t="s">
        <v>2732</v>
      </c>
      <c r="H4394" s="256" t="s">
        <v>2733</v>
      </c>
      <c r="I4394" s="256" t="s">
        <v>11448</v>
      </c>
    </row>
    <row r="4395" spans="1:9">
      <c r="A4395" s="256" t="s">
        <v>18738</v>
      </c>
      <c r="B4395" s="256" t="s">
        <v>18739</v>
      </c>
      <c r="C4395" s="256" t="s">
        <v>18740</v>
      </c>
      <c r="D4395" s="256" t="s">
        <v>177</v>
      </c>
      <c r="E4395" s="433">
        <v>5801</v>
      </c>
      <c r="F4395" s="256" t="s">
        <v>11093</v>
      </c>
      <c r="G4395" s="256" t="s">
        <v>2732</v>
      </c>
      <c r="H4395" s="256" t="s">
        <v>2733</v>
      </c>
      <c r="I4395" s="256" t="s">
        <v>4334</v>
      </c>
    </row>
    <row r="4396" spans="1:9">
      <c r="A4396" s="256" t="s">
        <v>18741</v>
      </c>
      <c r="B4396" s="256" t="s">
        <v>18742</v>
      </c>
      <c r="C4396" s="256" t="s">
        <v>18743</v>
      </c>
      <c r="D4396" s="256" t="s">
        <v>2778</v>
      </c>
      <c r="E4396" s="433">
        <v>96501</v>
      </c>
      <c r="F4396" s="256" t="s">
        <v>14637</v>
      </c>
      <c r="G4396" s="256" t="s">
        <v>2824</v>
      </c>
      <c r="H4396" s="256" t="s">
        <v>2762</v>
      </c>
      <c r="I4396" s="256" t="s">
        <v>18744</v>
      </c>
    </row>
    <row r="4397" spans="1:9">
      <c r="A4397" s="256" t="s">
        <v>18745</v>
      </c>
      <c r="B4397" s="256" t="s">
        <v>18746</v>
      </c>
      <c r="C4397" s="256" t="s">
        <v>18747</v>
      </c>
      <c r="D4397" s="256" t="s">
        <v>99</v>
      </c>
      <c r="E4397" s="433">
        <v>94901</v>
      </c>
      <c r="F4397" s="256" t="s">
        <v>18748</v>
      </c>
      <c r="G4397" s="256" t="s">
        <v>2724</v>
      </c>
      <c r="H4397" s="256" t="s">
        <v>2835</v>
      </c>
      <c r="I4397" s="256" t="s">
        <v>8305</v>
      </c>
    </row>
    <row r="4398" spans="1:9">
      <c r="A4398" s="256" t="s">
        <v>18749</v>
      </c>
      <c r="B4398" s="256" t="s">
        <v>18750</v>
      </c>
      <c r="C4398" s="256" t="s">
        <v>18751</v>
      </c>
      <c r="D4398" s="256" t="s">
        <v>177</v>
      </c>
      <c r="E4398" s="433">
        <v>5801</v>
      </c>
      <c r="F4398" s="256" t="s">
        <v>11093</v>
      </c>
      <c r="G4398" s="256" t="s">
        <v>2732</v>
      </c>
      <c r="H4398" s="256" t="s">
        <v>2733</v>
      </c>
      <c r="I4398" s="256" t="s">
        <v>4334</v>
      </c>
    </row>
    <row r="4399" spans="1:9">
      <c r="A4399" s="256" t="s">
        <v>18752</v>
      </c>
      <c r="B4399" s="256" t="s">
        <v>18753</v>
      </c>
      <c r="C4399" s="256" t="s">
        <v>18754</v>
      </c>
      <c r="D4399" s="256" t="s">
        <v>18755</v>
      </c>
      <c r="E4399" s="433">
        <v>1305</v>
      </c>
      <c r="F4399" s="256" t="s">
        <v>18756</v>
      </c>
      <c r="G4399" s="256" t="s">
        <v>2724</v>
      </c>
      <c r="H4399" s="256" t="s">
        <v>2835</v>
      </c>
      <c r="I4399" s="256" t="s">
        <v>5664</v>
      </c>
    </row>
    <row r="4400" spans="1:9">
      <c r="A4400" s="256" t="s">
        <v>18757</v>
      </c>
      <c r="B4400" s="256" t="s">
        <v>18758</v>
      </c>
      <c r="C4400" s="256" t="s">
        <v>18759</v>
      </c>
      <c r="D4400" s="256" t="s">
        <v>91</v>
      </c>
      <c r="E4400" s="433">
        <v>82109</v>
      </c>
      <c r="F4400" s="256" t="s">
        <v>4807</v>
      </c>
      <c r="G4400" s="256" t="s">
        <v>2732</v>
      </c>
      <c r="H4400" s="256" t="s">
        <v>2733</v>
      </c>
      <c r="I4400" s="256" t="s">
        <v>17063</v>
      </c>
    </row>
    <row r="4401" spans="1:9">
      <c r="A4401" s="256" t="s">
        <v>18760</v>
      </c>
      <c r="B4401" s="256" t="s">
        <v>18761</v>
      </c>
      <c r="C4401" s="256" t="s">
        <v>18762</v>
      </c>
      <c r="D4401" s="256" t="s">
        <v>177</v>
      </c>
      <c r="E4401" s="433">
        <v>5801</v>
      </c>
      <c r="F4401" s="256" t="s">
        <v>18763</v>
      </c>
      <c r="G4401" s="256" t="s">
        <v>2732</v>
      </c>
      <c r="H4401" s="256" t="s">
        <v>2733</v>
      </c>
      <c r="I4401" s="256" t="s">
        <v>8858</v>
      </c>
    </row>
    <row r="4402" spans="1:9">
      <c r="A4402" s="256" t="s">
        <v>18764</v>
      </c>
      <c r="B4402" s="256" t="s">
        <v>18765</v>
      </c>
      <c r="C4402" s="256" t="s">
        <v>18766</v>
      </c>
      <c r="D4402" s="256" t="s">
        <v>3459</v>
      </c>
      <c r="E4402" s="433">
        <v>2744</v>
      </c>
      <c r="F4402" s="256" t="s">
        <v>18767</v>
      </c>
      <c r="G4402" s="256" t="s">
        <v>2732</v>
      </c>
      <c r="H4402" s="256" t="s">
        <v>2733</v>
      </c>
      <c r="I4402" s="256" t="s">
        <v>18768</v>
      </c>
    </row>
  </sheetData>
  <pageMargins left="0.7" right="0.7" top="0.75" bottom="0.75" header="0.3" footer="0.3"/>
  <ignoredErrors>
    <ignoredError sqref="B2:B2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18F37-BE69-401E-876A-FCA3BAAF0E1B}">
  <sheetPr>
    <tabColor rgb="FFFFFF00"/>
  </sheetPr>
  <dimension ref="A1:H27"/>
  <sheetViews>
    <sheetView zoomScale="130" zoomScaleNormal="130" workbookViewId="0">
      <selection activeCell="D28" sqref="D28"/>
    </sheetView>
  </sheetViews>
  <sheetFormatPr defaultRowHeight="14.5"/>
  <cols>
    <col min="1" max="1" width="26.6328125" bestFit="1" customWidth="1"/>
    <col min="2" max="2" width="12.453125" bestFit="1" customWidth="1"/>
    <col min="3" max="3" width="11.6328125" bestFit="1" customWidth="1"/>
    <col min="4" max="4" width="10.1796875" bestFit="1" customWidth="1"/>
    <col min="5" max="5" width="11.1796875" bestFit="1" customWidth="1"/>
    <col min="6" max="6" width="12.36328125" bestFit="1" customWidth="1"/>
    <col min="7" max="7" width="11.08984375" bestFit="1" customWidth="1"/>
  </cols>
  <sheetData>
    <row r="1" spans="1:8" ht="18.5">
      <c r="A1" s="285" t="s">
        <v>2642</v>
      </c>
      <c r="B1" s="285"/>
    </row>
    <row r="2" spans="1:8" ht="15.5">
      <c r="A2" s="27" t="s">
        <v>2644</v>
      </c>
      <c r="B2" s="27" t="s">
        <v>2545</v>
      </c>
    </row>
    <row r="3" spans="1:8" ht="15.5">
      <c r="A3" s="27" t="s">
        <v>2643</v>
      </c>
      <c r="B3" s="27" t="s">
        <v>2645</v>
      </c>
    </row>
    <row r="4" spans="1:8" ht="15.5">
      <c r="A4" s="27" t="s">
        <v>2646</v>
      </c>
      <c r="B4" s="27" t="s">
        <v>2647</v>
      </c>
    </row>
    <row r="6" spans="1:8">
      <c r="A6" t="s">
        <v>270</v>
      </c>
      <c r="B6" t="s">
        <v>2543</v>
      </c>
      <c r="C6" t="s">
        <v>271</v>
      </c>
      <c r="D6" t="s">
        <v>272</v>
      </c>
      <c r="E6" t="s">
        <v>273</v>
      </c>
      <c r="F6" t="s">
        <v>19762</v>
      </c>
      <c r="G6" t="s">
        <v>275</v>
      </c>
    </row>
    <row r="7" spans="1:8">
      <c r="A7" t="s">
        <v>2544</v>
      </c>
      <c r="B7">
        <v>2021</v>
      </c>
      <c r="C7">
        <v>32126973</v>
      </c>
      <c r="D7">
        <v>2331324</v>
      </c>
      <c r="E7">
        <v>9396856</v>
      </c>
      <c r="F7">
        <v>1585138</v>
      </c>
      <c r="G7" s="124">
        <v>44744</v>
      </c>
    </row>
    <row r="8" spans="1:8">
      <c r="A8" t="s">
        <v>2550</v>
      </c>
      <c r="B8">
        <v>2021</v>
      </c>
      <c r="C8">
        <v>29058636</v>
      </c>
      <c r="D8">
        <v>219823</v>
      </c>
      <c r="E8">
        <v>8290415</v>
      </c>
      <c r="F8">
        <v>77900</v>
      </c>
      <c r="G8" s="124">
        <v>44747</v>
      </c>
    </row>
    <row r="9" spans="1:8">
      <c r="A9" t="s">
        <v>2555</v>
      </c>
      <c r="B9">
        <v>2021</v>
      </c>
      <c r="C9">
        <v>26774887</v>
      </c>
      <c r="D9">
        <v>207328</v>
      </c>
      <c r="E9">
        <v>8720260</v>
      </c>
      <c r="F9">
        <v>53587</v>
      </c>
      <c r="G9" s="124">
        <v>44652</v>
      </c>
    </row>
    <row r="10" spans="1:8">
      <c r="A10" t="s">
        <v>2560</v>
      </c>
      <c r="B10">
        <v>2021</v>
      </c>
      <c r="C10">
        <v>20801162</v>
      </c>
      <c r="D10">
        <v>1963281</v>
      </c>
      <c r="E10">
        <v>9880761</v>
      </c>
      <c r="F10">
        <v>563125</v>
      </c>
      <c r="G10" s="124">
        <v>44741</v>
      </c>
    </row>
    <row r="11" spans="1:8">
      <c r="A11" t="s">
        <v>2565</v>
      </c>
      <c r="B11">
        <v>2021</v>
      </c>
      <c r="C11">
        <v>18219485</v>
      </c>
      <c r="D11">
        <v>324366</v>
      </c>
      <c r="E11">
        <v>5183615</v>
      </c>
      <c r="F11">
        <v>149642</v>
      </c>
      <c r="G11" s="124">
        <v>44638</v>
      </c>
    </row>
    <row r="12" spans="1:8">
      <c r="A12" t="s">
        <v>2570</v>
      </c>
      <c r="B12">
        <v>2021</v>
      </c>
      <c r="C12">
        <v>11907337</v>
      </c>
      <c r="D12">
        <v>923650</v>
      </c>
      <c r="E12">
        <v>6931836</v>
      </c>
      <c r="F12">
        <v>270426</v>
      </c>
      <c r="G12" s="124">
        <v>44692</v>
      </c>
    </row>
    <row r="13" spans="1:8">
      <c r="A13" t="s">
        <v>2575</v>
      </c>
      <c r="B13">
        <v>2021</v>
      </c>
      <c r="C13">
        <v>9551272</v>
      </c>
      <c r="D13">
        <v>540494</v>
      </c>
      <c r="E13">
        <v>9866485</v>
      </c>
      <c r="F13">
        <v>95526</v>
      </c>
      <c r="G13" s="124">
        <v>44747</v>
      </c>
    </row>
    <row r="14" spans="1:8">
      <c r="A14" t="s">
        <v>2580</v>
      </c>
      <c r="B14">
        <v>2021</v>
      </c>
      <c r="C14">
        <v>9468189</v>
      </c>
      <c r="D14">
        <v>-443637</v>
      </c>
      <c r="E14">
        <v>9449233</v>
      </c>
      <c r="F14" t="s">
        <v>292</v>
      </c>
      <c r="G14" s="124">
        <v>44651</v>
      </c>
      <c r="H14" t="s">
        <v>19761</v>
      </c>
    </row>
    <row r="15" spans="1:8">
      <c r="A15" t="s">
        <v>2584</v>
      </c>
      <c r="B15">
        <v>2021</v>
      </c>
      <c r="C15">
        <v>9181049</v>
      </c>
      <c r="D15">
        <v>280674</v>
      </c>
      <c r="E15">
        <v>4981131</v>
      </c>
      <c r="F15">
        <v>69366</v>
      </c>
      <c r="G15" s="124">
        <v>44747</v>
      </c>
    </row>
    <row r="16" spans="1:8">
      <c r="A16" t="s">
        <v>2589</v>
      </c>
      <c r="B16">
        <v>2021</v>
      </c>
      <c r="C16">
        <v>9065610</v>
      </c>
      <c r="D16">
        <v>1892444</v>
      </c>
      <c r="E16">
        <v>12303629</v>
      </c>
      <c r="F16">
        <v>509313</v>
      </c>
      <c r="G16" s="124">
        <v>44747</v>
      </c>
    </row>
    <row r="17" spans="1:7">
      <c r="A17" t="s">
        <v>2594</v>
      </c>
      <c r="B17">
        <v>2022</v>
      </c>
      <c r="C17">
        <v>9020497</v>
      </c>
      <c r="D17">
        <v>805096</v>
      </c>
      <c r="E17">
        <v>5709745</v>
      </c>
      <c r="F17">
        <v>201944</v>
      </c>
      <c r="G17" s="124">
        <v>44925</v>
      </c>
    </row>
    <row r="18" spans="1:7">
      <c r="A18" t="s">
        <v>2599</v>
      </c>
      <c r="B18">
        <v>2022</v>
      </c>
      <c r="C18">
        <v>8989730</v>
      </c>
      <c r="D18">
        <v>271270</v>
      </c>
      <c r="E18">
        <v>6014191</v>
      </c>
      <c r="F18" t="s">
        <v>292</v>
      </c>
      <c r="G18" s="124">
        <v>44915</v>
      </c>
    </row>
    <row r="19" spans="1:7">
      <c r="A19" t="s">
        <v>2603</v>
      </c>
      <c r="B19">
        <v>2021</v>
      </c>
      <c r="C19">
        <v>8610124</v>
      </c>
      <c r="D19">
        <v>1944968</v>
      </c>
      <c r="E19">
        <v>8186914</v>
      </c>
      <c r="F19">
        <v>551767</v>
      </c>
      <c r="G19" s="124">
        <v>44740</v>
      </c>
    </row>
    <row r="20" spans="1:7">
      <c r="A20" t="s">
        <v>2608</v>
      </c>
      <c r="B20">
        <v>2022</v>
      </c>
      <c r="C20">
        <v>8293277</v>
      </c>
      <c r="D20">
        <v>593628</v>
      </c>
      <c r="E20">
        <v>6284367</v>
      </c>
      <c r="F20">
        <v>164454</v>
      </c>
      <c r="G20" s="124">
        <v>44959</v>
      </c>
    </row>
    <row r="21" spans="1:7">
      <c r="A21" t="s">
        <v>2613</v>
      </c>
      <c r="B21">
        <v>2021</v>
      </c>
      <c r="C21">
        <v>7062736</v>
      </c>
      <c r="D21">
        <v>18686</v>
      </c>
      <c r="E21">
        <v>1351175</v>
      </c>
      <c r="F21">
        <v>10652</v>
      </c>
      <c r="G21" s="124">
        <v>44729</v>
      </c>
    </row>
    <row r="22" spans="1:7">
      <c r="A22" t="s">
        <v>2618</v>
      </c>
      <c r="B22">
        <v>2022</v>
      </c>
      <c r="C22">
        <v>6893419</v>
      </c>
      <c r="D22">
        <v>772552</v>
      </c>
      <c r="E22">
        <v>3426760</v>
      </c>
      <c r="F22">
        <v>214362</v>
      </c>
      <c r="G22" s="124">
        <v>44986</v>
      </c>
    </row>
    <row r="23" spans="1:7">
      <c r="A23" t="s">
        <v>2623</v>
      </c>
      <c r="B23">
        <v>2021</v>
      </c>
      <c r="C23">
        <v>6768889</v>
      </c>
      <c r="D23">
        <v>235671</v>
      </c>
      <c r="E23">
        <v>4649574</v>
      </c>
      <c r="F23" t="s">
        <v>292</v>
      </c>
      <c r="G23" s="124">
        <v>44618</v>
      </c>
    </row>
    <row r="24" spans="1:7">
      <c r="A24" t="s">
        <v>2627</v>
      </c>
      <c r="B24">
        <v>2022</v>
      </c>
      <c r="C24">
        <v>6738225</v>
      </c>
      <c r="D24">
        <v>58822</v>
      </c>
      <c r="E24">
        <v>2047263</v>
      </c>
      <c r="F24">
        <v>22097</v>
      </c>
      <c r="G24" s="124">
        <v>45010</v>
      </c>
    </row>
    <row r="25" spans="1:7">
      <c r="A25" t="s">
        <v>2632</v>
      </c>
      <c r="B25">
        <v>2021</v>
      </c>
      <c r="C25">
        <v>6143587</v>
      </c>
      <c r="D25">
        <v>291490</v>
      </c>
      <c r="E25">
        <v>2624943</v>
      </c>
      <c r="F25">
        <v>83340</v>
      </c>
      <c r="G25" s="124">
        <v>44658</v>
      </c>
    </row>
    <row r="26" spans="1:7">
      <c r="A26" t="s">
        <v>2637</v>
      </c>
      <c r="B26">
        <v>2021</v>
      </c>
      <c r="C26">
        <v>6129584</v>
      </c>
      <c r="D26">
        <v>119232</v>
      </c>
      <c r="E26">
        <v>1476419</v>
      </c>
      <c r="F26">
        <v>63240</v>
      </c>
      <c r="G26" s="124">
        <v>44825</v>
      </c>
    </row>
    <row r="27" spans="1:7">
      <c r="C27">
        <f>SUM(C7:C26)</f>
        <v>250804668</v>
      </c>
      <c r="D27">
        <f>SUM(D7:D26)</f>
        <v>13351162</v>
      </c>
    </row>
  </sheetData>
  <autoFilter ref="A6:G26" xr:uid="{CC018F37-BE69-401E-876A-FCA3BAAF0E1B}"/>
  <mergeCells count="1">
    <mergeCell ref="A1:B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6932D-C94C-4027-8179-E18FC67398C7}">
  <sheetPr codeName="Hárok32">
    <tabColor rgb="FF002060"/>
  </sheetPr>
  <dimension ref="A1:G20"/>
  <sheetViews>
    <sheetView workbookViewId="0">
      <selection activeCell="C8" sqref="C8"/>
    </sheetView>
  </sheetViews>
  <sheetFormatPr defaultRowHeight="14.5"/>
  <cols>
    <col min="1" max="1" width="38.81640625" bestFit="1" customWidth="1"/>
    <col min="2" max="2" width="12.6328125" bestFit="1" customWidth="1"/>
    <col min="3" max="3" width="12.1796875" bestFit="1" customWidth="1"/>
    <col min="4" max="4" width="13.7265625" bestFit="1" customWidth="1"/>
    <col min="5" max="5" width="14.6328125" bestFit="1" customWidth="1"/>
    <col min="6" max="6" width="13.36328125" bestFit="1" customWidth="1"/>
    <col min="7" max="7" width="13.26953125" customWidth="1"/>
    <col min="8" max="8" width="12.36328125" bestFit="1" customWidth="1"/>
    <col min="10" max="10" width="11.08984375" bestFit="1" customWidth="1"/>
  </cols>
  <sheetData>
    <row r="1" spans="1:7">
      <c r="A1" t="s">
        <v>270</v>
      </c>
      <c r="B1" t="s">
        <v>271</v>
      </c>
      <c r="C1" t="s">
        <v>272</v>
      </c>
      <c r="D1" t="s">
        <v>273</v>
      </c>
      <c r="E1" t="s">
        <v>274</v>
      </c>
      <c r="F1" t="s">
        <v>275</v>
      </c>
    </row>
    <row r="2" spans="1:7">
      <c r="A2" t="s">
        <v>276</v>
      </c>
      <c r="B2">
        <v>730775000</v>
      </c>
      <c r="C2" s="126">
        <v>143529000</v>
      </c>
      <c r="D2" s="126">
        <v>1633442000</v>
      </c>
      <c r="E2">
        <v>49984000</v>
      </c>
      <c r="F2" s="124">
        <v>44741</v>
      </c>
      <c r="G2" s="126"/>
    </row>
    <row r="3" spans="1:7">
      <c r="A3" t="s">
        <v>281</v>
      </c>
      <c r="B3">
        <v>543096000</v>
      </c>
      <c r="C3" s="126">
        <v>70695000</v>
      </c>
      <c r="D3" s="126">
        <v>920085000</v>
      </c>
      <c r="E3">
        <v>21964000</v>
      </c>
      <c r="F3" s="124">
        <v>44748</v>
      </c>
      <c r="G3" s="126"/>
    </row>
    <row r="4" spans="1:7">
      <c r="A4" t="s">
        <v>286</v>
      </c>
      <c r="B4">
        <v>178793668</v>
      </c>
      <c r="C4" s="126">
        <v>5163385</v>
      </c>
      <c r="D4" s="126">
        <v>114644565</v>
      </c>
      <c r="E4">
        <v>947567</v>
      </c>
      <c r="F4" s="124">
        <v>44753</v>
      </c>
      <c r="G4" s="126"/>
    </row>
    <row r="5" spans="1:7">
      <c r="A5" t="s">
        <v>291</v>
      </c>
      <c r="B5">
        <v>46726618</v>
      </c>
      <c r="C5" s="126">
        <v>1399168</v>
      </c>
      <c r="D5" s="126">
        <v>158548045</v>
      </c>
      <c r="F5" s="124">
        <v>44736</v>
      </c>
      <c r="G5" s="126"/>
    </row>
    <row r="6" spans="1:7">
      <c r="A6" t="s">
        <v>296</v>
      </c>
      <c r="B6">
        <v>46027572</v>
      </c>
      <c r="C6" s="126">
        <v>-2280779</v>
      </c>
      <c r="D6" s="126">
        <v>159692637</v>
      </c>
      <c r="E6">
        <v>0</v>
      </c>
      <c r="F6" s="124">
        <v>44740</v>
      </c>
      <c r="G6" s="126"/>
    </row>
    <row r="7" spans="1:7">
      <c r="A7" t="s">
        <v>300</v>
      </c>
      <c r="B7">
        <v>44536725</v>
      </c>
      <c r="C7" s="126">
        <v>-12488432</v>
      </c>
      <c r="D7" s="126">
        <v>43787711</v>
      </c>
      <c r="F7" s="124">
        <v>44740</v>
      </c>
      <c r="G7" s="126"/>
    </row>
    <row r="8" spans="1:7">
      <c r="A8" t="s">
        <v>304</v>
      </c>
      <c r="B8">
        <v>41424200</v>
      </c>
      <c r="C8" s="126">
        <v>711625</v>
      </c>
      <c r="D8" s="126">
        <v>20551124</v>
      </c>
      <c r="E8">
        <v>133198</v>
      </c>
      <c r="F8" s="124">
        <v>44728</v>
      </c>
      <c r="G8" s="126"/>
    </row>
    <row r="9" spans="1:7">
      <c r="A9" t="s">
        <v>309</v>
      </c>
      <c r="B9">
        <v>38259767</v>
      </c>
      <c r="C9" s="126">
        <v>584925</v>
      </c>
      <c r="D9" s="126">
        <v>38618770</v>
      </c>
      <c r="E9">
        <v>146031</v>
      </c>
      <c r="F9" s="124">
        <v>44652</v>
      </c>
      <c r="G9" s="126"/>
    </row>
    <row r="10" spans="1:7">
      <c r="A10" t="s">
        <v>314</v>
      </c>
      <c r="B10">
        <v>37338907</v>
      </c>
      <c r="C10" s="126">
        <v>5337179</v>
      </c>
      <c r="D10" s="126">
        <v>34967338</v>
      </c>
      <c r="E10">
        <v>1990994</v>
      </c>
      <c r="F10" s="124">
        <v>44649</v>
      </c>
      <c r="G10" s="126"/>
    </row>
    <row r="11" spans="1:7">
      <c r="A11" t="s">
        <v>319</v>
      </c>
      <c r="B11">
        <v>32919927</v>
      </c>
      <c r="C11" s="126">
        <v>2710247</v>
      </c>
      <c r="D11" s="126">
        <v>10700666</v>
      </c>
      <c r="E11">
        <v>692577</v>
      </c>
      <c r="F11" s="124">
        <v>44741</v>
      </c>
      <c r="G11" s="126"/>
    </row>
    <row r="12" spans="1:7">
      <c r="A12" t="s">
        <v>324</v>
      </c>
      <c r="B12">
        <v>18993858</v>
      </c>
      <c r="C12" s="126">
        <v>581822</v>
      </c>
      <c r="D12" s="126">
        <v>17125045</v>
      </c>
      <c r="E12">
        <v>21443</v>
      </c>
      <c r="F12" s="124">
        <v>44652</v>
      </c>
      <c r="G12" s="126"/>
    </row>
    <row r="13" spans="1:7">
      <c r="A13" t="s">
        <v>329</v>
      </c>
      <c r="B13">
        <v>18737749</v>
      </c>
      <c r="C13" s="126">
        <v>312858</v>
      </c>
      <c r="D13" s="126">
        <v>12141408</v>
      </c>
      <c r="E13">
        <v>61251</v>
      </c>
      <c r="F13" s="124">
        <v>44776</v>
      </c>
      <c r="G13" s="126"/>
    </row>
    <row r="14" spans="1:7">
      <c r="A14" t="s">
        <v>334</v>
      </c>
      <c r="B14">
        <v>13029373</v>
      </c>
      <c r="C14" s="126">
        <v>2578036</v>
      </c>
      <c r="D14" s="126">
        <v>6188082</v>
      </c>
      <c r="E14">
        <v>638406</v>
      </c>
      <c r="F14" s="124">
        <v>44652</v>
      </c>
      <c r="G14" s="126"/>
    </row>
    <row r="15" spans="1:7">
      <c r="A15" t="s">
        <v>339</v>
      </c>
      <c r="B15">
        <v>11512193</v>
      </c>
      <c r="C15" s="126">
        <v>801353</v>
      </c>
      <c r="D15" s="126">
        <v>11230158</v>
      </c>
      <c r="E15">
        <v>263727</v>
      </c>
      <c r="F15" s="124">
        <v>44652</v>
      </c>
      <c r="G15" s="126"/>
    </row>
    <row r="16" spans="1:7">
      <c r="A16" t="s">
        <v>344</v>
      </c>
      <c r="B16">
        <v>8607879</v>
      </c>
      <c r="C16" s="126">
        <v>592125</v>
      </c>
      <c r="D16" s="126">
        <v>3683548</v>
      </c>
      <c r="F16" s="124">
        <v>44744</v>
      </c>
      <c r="G16" s="126"/>
    </row>
    <row r="17" spans="1:7">
      <c r="A17" t="s">
        <v>348</v>
      </c>
      <c r="B17">
        <v>7919114</v>
      </c>
      <c r="C17" s="126">
        <v>1440797</v>
      </c>
      <c r="D17" s="126">
        <v>11234358</v>
      </c>
      <c r="E17">
        <v>834296</v>
      </c>
      <c r="F17" s="124">
        <v>44748</v>
      </c>
      <c r="G17" s="126"/>
    </row>
    <row r="18" spans="1:7">
      <c r="A18" t="s">
        <v>353</v>
      </c>
      <c r="B18">
        <v>7435033</v>
      </c>
      <c r="C18" s="126">
        <v>506583</v>
      </c>
      <c r="D18" s="126">
        <v>14069970</v>
      </c>
      <c r="F18" s="124">
        <v>44652</v>
      </c>
      <c r="G18" s="126"/>
    </row>
    <row r="19" spans="1:7">
      <c r="A19" t="s">
        <v>357</v>
      </c>
      <c r="B19">
        <v>6975163</v>
      </c>
      <c r="C19" s="126">
        <v>2595</v>
      </c>
      <c r="D19" s="126">
        <v>1620014</v>
      </c>
      <c r="E19">
        <v>5453</v>
      </c>
      <c r="F19" s="124">
        <v>44644</v>
      </c>
      <c r="G19" s="126"/>
    </row>
    <row r="20" spans="1:7">
      <c r="C20" s="127"/>
      <c r="D20" s="12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7A357-6E1A-4B3F-B9E7-04A4FC156550}">
  <sheetPr>
    <tabColor rgb="FFFFFF00"/>
  </sheetPr>
  <dimension ref="A1:K183"/>
  <sheetViews>
    <sheetView workbookViewId="0">
      <selection activeCell="A2" sqref="A2:K183"/>
    </sheetView>
  </sheetViews>
  <sheetFormatPr defaultRowHeight="14.5"/>
  <cols>
    <col min="1" max="1" width="13" customWidth="1"/>
    <col min="2" max="2" width="15.1796875" customWidth="1"/>
    <col min="3" max="3" width="24.26953125" customWidth="1"/>
    <col min="4" max="4" width="19.26953125" customWidth="1"/>
    <col min="5" max="5" width="18.90625" customWidth="1"/>
    <col min="6" max="6" width="29.81640625" customWidth="1"/>
    <col min="7" max="7" width="7.36328125" bestFit="1" customWidth="1"/>
    <col min="8" max="8" width="17.90625" customWidth="1"/>
    <col min="9" max="9" width="6.6328125" customWidth="1"/>
    <col min="10" max="10" width="14.7265625" bestFit="1" customWidth="1"/>
    <col min="11" max="11" width="13.08984375" customWidth="1"/>
  </cols>
  <sheetData>
    <row r="1" spans="1:11">
      <c r="A1" t="s">
        <v>18818</v>
      </c>
      <c r="B1" t="s">
        <v>18819</v>
      </c>
      <c r="C1" t="s">
        <v>18820</v>
      </c>
      <c r="D1" t="s">
        <v>18821</v>
      </c>
      <c r="E1" t="s">
        <v>18822</v>
      </c>
      <c r="F1" t="s">
        <v>18823</v>
      </c>
      <c r="G1" t="s">
        <v>18824</v>
      </c>
      <c r="H1" t="s">
        <v>18825</v>
      </c>
      <c r="I1" t="s">
        <v>18826</v>
      </c>
      <c r="J1" t="s">
        <v>18827</v>
      </c>
      <c r="K1" t="s">
        <v>18828</v>
      </c>
    </row>
    <row r="2" spans="1:11">
      <c r="A2" s="434">
        <v>2021100391</v>
      </c>
      <c r="B2" s="261">
        <v>9040823702</v>
      </c>
      <c r="C2" s="262">
        <v>43398</v>
      </c>
      <c r="D2" s="261" t="s">
        <v>18829</v>
      </c>
      <c r="E2" s="439">
        <v>20154.009999999998</v>
      </c>
      <c r="F2" s="261" t="s">
        <v>18830</v>
      </c>
      <c r="G2" s="261">
        <v>604381</v>
      </c>
      <c r="H2" s="261" t="s">
        <v>18831</v>
      </c>
      <c r="I2" s="261">
        <v>85101</v>
      </c>
      <c r="J2" s="261" t="s">
        <v>3974</v>
      </c>
      <c r="K2" s="435">
        <v>44410</v>
      </c>
    </row>
    <row r="3" spans="1:11">
      <c r="A3" s="434">
        <v>2021100392</v>
      </c>
      <c r="B3" s="261">
        <v>9040825387</v>
      </c>
      <c r="C3" s="262">
        <v>43398</v>
      </c>
      <c r="D3" s="261" t="s">
        <v>18829</v>
      </c>
      <c r="E3" s="439">
        <v>11681.38</v>
      </c>
      <c r="F3" s="261" t="s">
        <v>18830</v>
      </c>
      <c r="G3" s="261">
        <v>604381</v>
      </c>
      <c r="H3" s="261" t="s">
        <v>18831</v>
      </c>
      <c r="I3" s="261">
        <v>85101</v>
      </c>
      <c r="J3" s="261" t="s">
        <v>3974</v>
      </c>
      <c r="K3" s="435">
        <v>44410</v>
      </c>
    </row>
    <row r="4" spans="1:11" ht="20">
      <c r="A4" s="434">
        <v>2021100397</v>
      </c>
      <c r="B4" s="261">
        <v>282456908</v>
      </c>
      <c r="C4" s="261" t="s">
        <v>18832</v>
      </c>
      <c r="D4" s="261" t="s">
        <v>18833</v>
      </c>
      <c r="E4" s="439">
        <v>1416.96</v>
      </c>
      <c r="F4" s="261" t="s">
        <v>18834</v>
      </c>
      <c r="G4" s="261">
        <v>31336884</v>
      </c>
      <c r="H4" s="261" t="s">
        <v>18835</v>
      </c>
      <c r="I4" s="261">
        <v>90203</v>
      </c>
      <c r="J4" s="261" t="s">
        <v>18836</v>
      </c>
      <c r="K4" s="435">
        <v>44410</v>
      </c>
    </row>
    <row r="5" spans="1:11">
      <c r="A5" s="434">
        <v>2021100420</v>
      </c>
      <c r="B5" s="261">
        <v>9040826423</v>
      </c>
      <c r="C5" s="262">
        <v>43398</v>
      </c>
      <c r="D5" s="261" t="s">
        <v>18837</v>
      </c>
      <c r="E5" s="439">
        <v>11859.18</v>
      </c>
      <c r="F5" s="261" t="s">
        <v>18830</v>
      </c>
      <c r="G5" s="261">
        <v>604381</v>
      </c>
      <c r="H5" s="261" t="s">
        <v>18831</v>
      </c>
      <c r="I5" s="261">
        <v>85101</v>
      </c>
      <c r="J5" s="261" t="s">
        <v>3974</v>
      </c>
      <c r="K5" s="435">
        <v>44417</v>
      </c>
    </row>
    <row r="6" spans="1:11">
      <c r="A6" s="434">
        <v>2021100423</v>
      </c>
      <c r="B6" s="261">
        <v>9040826498</v>
      </c>
      <c r="C6" s="262">
        <v>43398</v>
      </c>
      <c r="D6" s="261" t="s">
        <v>18838</v>
      </c>
      <c r="E6" s="439">
        <v>21618.12</v>
      </c>
      <c r="F6" s="261" t="s">
        <v>18830</v>
      </c>
      <c r="G6" s="261">
        <v>604381</v>
      </c>
      <c r="H6" s="261" t="s">
        <v>18831</v>
      </c>
      <c r="I6" s="261">
        <v>85101</v>
      </c>
      <c r="J6" s="261" t="s">
        <v>3974</v>
      </c>
      <c r="K6" s="435">
        <v>44417</v>
      </c>
    </row>
    <row r="7" spans="1:11">
      <c r="A7" s="434">
        <v>2021100425</v>
      </c>
      <c r="B7" s="261">
        <v>202140055</v>
      </c>
      <c r="C7" s="261" t="s">
        <v>18839</v>
      </c>
      <c r="D7" s="261" t="s">
        <v>18840</v>
      </c>
      <c r="E7" s="439">
        <v>3283.2</v>
      </c>
      <c r="F7" s="261" t="s">
        <v>18841</v>
      </c>
      <c r="G7" s="261">
        <v>52008398</v>
      </c>
      <c r="H7" s="261" t="s">
        <v>18842</v>
      </c>
      <c r="I7" s="261">
        <v>90051</v>
      </c>
      <c r="J7" s="261" t="s">
        <v>18843</v>
      </c>
      <c r="K7" s="435">
        <v>44417</v>
      </c>
    </row>
    <row r="8" spans="1:11">
      <c r="A8" s="434">
        <v>2021100440</v>
      </c>
      <c r="B8" s="261">
        <v>2101059</v>
      </c>
      <c r="C8" s="261" t="s">
        <v>18844</v>
      </c>
      <c r="D8" s="261" t="s">
        <v>18845</v>
      </c>
      <c r="E8" s="439">
        <v>998.4</v>
      </c>
      <c r="F8" s="261" t="s">
        <v>18846</v>
      </c>
      <c r="G8" s="261">
        <v>31372902</v>
      </c>
      <c r="H8" s="261" t="s">
        <v>18847</v>
      </c>
      <c r="I8" s="261">
        <v>82104</v>
      </c>
      <c r="J8" s="261" t="s">
        <v>3974</v>
      </c>
      <c r="K8" s="435">
        <v>44417</v>
      </c>
    </row>
    <row r="9" spans="1:11">
      <c r="A9" s="434">
        <v>2021100451</v>
      </c>
      <c r="B9" s="261">
        <v>202106078</v>
      </c>
      <c r="C9" s="261" t="s">
        <v>18848</v>
      </c>
      <c r="D9" s="261" t="s">
        <v>18849</v>
      </c>
      <c r="E9" s="439">
        <v>108.96</v>
      </c>
      <c r="F9" s="261" t="s">
        <v>18850</v>
      </c>
      <c r="G9" s="261">
        <v>43959954</v>
      </c>
      <c r="H9" s="261" t="s">
        <v>18851</v>
      </c>
      <c r="I9" s="261">
        <v>95804</v>
      </c>
      <c r="J9" s="261" t="s">
        <v>18852</v>
      </c>
      <c r="K9" s="435">
        <v>44417</v>
      </c>
    </row>
    <row r="10" spans="1:11">
      <c r="A10" s="434">
        <v>2021100454</v>
      </c>
      <c r="B10" s="261">
        <v>2102150</v>
      </c>
      <c r="C10" s="261" t="s">
        <v>18853</v>
      </c>
      <c r="D10" s="261" t="s">
        <v>18854</v>
      </c>
      <c r="E10" s="439">
        <v>2999.76</v>
      </c>
      <c r="F10" s="261" t="s">
        <v>18855</v>
      </c>
      <c r="G10" s="261">
        <v>36037443</v>
      </c>
      <c r="H10" s="261" t="s">
        <v>18856</v>
      </c>
      <c r="I10" s="261">
        <v>97701</v>
      </c>
      <c r="J10" s="261" t="s">
        <v>18857</v>
      </c>
      <c r="K10" s="435">
        <v>44417</v>
      </c>
    </row>
    <row r="11" spans="1:11">
      <c r="A11" s="434">
        <v>2021100461</v>
      </c>
      <c r="B11" s="261">
        <v>262</v>
      </c>
      <c r="C11" s="261" t="s">
        <v>18858</v>
      </c>
      <c r="D11" s="261" t="s">
        <v>18859</v>
      </c>
      <c r="E11" s="439">
        <v>3897.36</v>
      </c>
      <c r="F11" s="261" t="s">
        <v>18860</v>
      </c>
      <c r="G11" s="261">
        <v>31344194</v>
      </c>
      <c r="H11" s="261" t="s">
        <v>18861</v>
      </c>
      <c r="I11" s="261">
        <v>85101</v>
      </c>
      <c r="J11" s="261" t="s">
        <v>3974</v>
      </c>
      <c r="K11" s="435">
        <v>44410</v>
      </c>
    </row>
    <row r="12" spans="1:11">
      <c r="A12" s="434">
        <v>2021100465</v>
      </c>
      <c r="B12" s="261">
        <v>210001152</v>
      </c>
      <c r="C12" s="261" t="s">
        <v>18862</v>
      </c>
      <c r="D12" s="261" t="s">
        <v>18863</v>
      </c>
      <c r="E12" s="439">
        <v>2811.17</v>
      </c>
      <c r="F12" s="261" t="s">
        <v>18864</v>
      </c>
      <c r="G12" s="261">
        <v>45862729</v>
      </c>
      <c r="H12" s="261" t="s">
        <v>18865</v>
      </c>
      <c r="I12" s="261">
        <v>82109</v>
      </c>
      <c r="J12" s="261" t="s">
        <v>3974</v>
      </c>
      <c r="K12" s="435">
        <v>44410</v>
      </c>
    </row>
    <row r="13" spans="1:11">
      <c r="A13" s="434">
        <v>2021100467</v>
      </c>
      <c r="B13" s="261">
        <v>210516</v>
      </c>
      <c r="C13" s="261" t="s">
        <v>18866</v>
      </c>
      <c r="D13" s="261" t="s">
        <v>18867</v>
      </c>
      <c r="E13" s="439">
        <v>415.84</v>
      </c>
      <c r="F13" s="261" t="s">
        <v>18868</v>
      </c>
      <c r="G13" s="261">
        <v>45605165</v>
      </c>
      <c r="H13" s="261" t="s">
        <v>18869</v>
      </c>
      <c r="I13" s="261">
        <v>82108</v>
      </c>
      <c r="J13" s="261" t="s">
        <v>3974</v>
      </c>
      <c r="K13" s="435">
        <v>44410</v>
      </c>
    </row>
    <row r="14" spans="1:11">
      <c r="A14" s="434">
        <v>2021100468</v>
      </c>
      <c r="B14" s="261">
        <v>2021107</v>
      </c>
      <c r="C14" s="261" t="s">
        <v>18870</v>
      </c>
      <c r="D14" s="261" t="s">
        <v>18871</v>
      </c>
      <c r="E14" s="439">
        <v>171.84</v>
      </c>
      <c r="F14" s="261" t="s">
        <v>18872</v>
      </c>
      <c r="G14" s="261">
        <v>43983430</v>
      </c>
      <c r="H14" s="261" t="s">
        <v>18873</v>
      </c>
      <c r="I14" s="261">
        <v>92901</v>
      </c>
      <c r="J14" s="261" t="s">
        <v>9669</v>
      </c>
      <c r="K14" s="435">
        <v>44410</v>
      </c>
    </row>
    <row r="15" spans="1:11">
      <c r="A15" s="434">
        <v>2021100469</v>
      </c>
      <c r="B15" s="261">
        <v>20210034</v>
      </c>
      <c r="C15" s="261" t="s">
        <v>18874</v>
      </c>
      <c r="D15" s="261" t="s">
        <v>18875</v>
      </c>
      <c r="E15" s="439">
        <v>3775.2</v>
      </c>
      <c r="F15" s="261" t="s">
        <v>18876</v>
      </c>
      <c r="G15" s="261">
        <v>36827355</v>
      </c>
      <c r="H15" s="261" t="s">
        <v>18877</v>
      </c>
      <c r="I15" s="261">
        <v>91701</v>
      </c>
      <c r="J15" s="261" t="s">
        <v>17222</v>
      </c>
      <c r="K15" s="435">
        <v>44410</v>
      </c>
    </row>
    <row r="16" spans="1:11">
      <c r="A16" s="434">
        <v>2021100473</v>
      </c>
      <c r="B16" s="261">
        <v>282457146</v>
      </c>
      <c r="C16" s="261" t="s">
        <v>18878</v>
      </c>
      <c r="D16" s="261" t="s">
        <v>18879</v>
      </c>
      <c r="E16" s="439">
        <v>768.96</v>
      </c>
      <c r="F16" s="261" t="s">
        <v>18834</v>
      </c>
      <c r="G16" s="261">
        <v>31336884</v>
      </c>
      <c r="H16" s="261" t="s">
        <v>18835</v>
      </c>
      <c r="I16" s="261">
        <v>90203</v>
      </c>
      <c r="J16" s="261" t="s">
        <v>18836</v>
      </c>
      <c r="K16" s="435">
        <v>44410</v>
      </c>
    </row>
    <row r="17" spans="1:11">
      <c r="A17" s="434">
        <v>2021100474</v>
      </c>
      <c r="B17" s="261">
        <v>20210035</v>
      </c>
      <c r="C17" s="261" t="s">
        <v>18880</v>
      </c>
      <c r="D17" s="261" t="s">
        <v>18881</v>
      </c>
      <c r="E17" s="439">
        <v>1587.6</v>
      </c>
      <c r="F17" s="261" t="s">
        <v>18876</v>
      </c>
      <c r="G17" s="261">
        <v>36827355</v>
      </c>
      <c r="H17" s="261" t="s">
        <v>18877</v>
      </c>
      <c r="I17" s="261">
        <v>91701</v>
      </c>
      <c r="J17" s="261" t="s">
        <v>17222</v>
      </c>
      <c r="K17" s="435">
        <v>44410</v>
      </c>
    </row>
    <row r="18" spans="1:11" ht="20">
      <c r="A18" s="434">
        <v>2021100475</v>
      </c>
      <c r="B18" s="261">
        <v>3211301</v>
      </c>
      <c r="C18" s="261" t="s">
        <v>18882</v>
      </c>
      <c r="D18" s="261" t="s">
        <v>18883</v>
      </c>
      <c r="E18" s="439">
        <v>4586.3999999999996</v>
      </c>
      <c r="F18" s="261" t="s">
        <v>18884</v>
      </c>
      <c r="G18" s="261">
        <v>35710578</v>
      </c>
      <c r="H18" s="261" t="s">
        <v>18885</v>
      </c>
      <c r="I18" s="261">
        <v>90201</v>
      </c>
      <c r="J18" s="261" t="s">
        <v>18836</v>
      </c>
      <c r="K18" s="435">
        <v>44420</v>
      </c>
    </row>
    <row r="19" spans="1:11">
      <c r="A19" s="434">
        <v>2021100476</v>
      </c>
      <c r="B19" s="261">
        <v>343975</v>
      </c>
      <c r="C19" s="261" t="s">
        <v>18886</v>
      </c>
      <c r="D19" s="261" t="s">
        <v>18887</v>
      </c>
      <c r="E19" s="439">
        <v>1033.56</v>
      </c>
      <c r="F19" s="261" t="s">
        <v>18888</v>
      </c>
      <c r="G19" s="261">
        <v>36786080</v>
      </c>
      <c r="H19" s="261" t="s">
        <v>18889</v>
      </c>
      <c r="I19" s="261">
        <v>94901</v>
      </c>
      <c r="J19" s="261" t="s">
        <v>2882</v>
      </c>
      <c r="K19" s="435">
        <v>44410</v>
      </c>
    </row>
    <row r="20" spans="1:11" ht="20">
      <c r="A20" s="434">
        <v>2021100477</v>
      </c>
      <c r="B20" s="261">
        <v>282458401</v>
      </c>
      <c r="C20" s="261" t="s">
        <v>18890</v>
      </c>
      <c r="D20" s="261" t="s">
        <v>18833</v>
      </c>
      <c r="E20" s="439">
        <v>1632.96</v>
      </c>
      <c r="F20" s="261" t="s">
        <v>18834</v>
      </c>
      <c r="G20" s="261">
        <v>31336884</v>
      </c>
      <c r="H20" s="261" t="s">
        <v>18835</v>
      </c>
      <c r="I20" s="261">
        <v>90203</v>
      </c>
      <c r="J20" s="261" t="s">
        <v>18836</v>
      </c>
      <c r="K20" s="435">
        <v>44410</v>
      </c>
    </row>
    <row r="21" spans="1:11">
      <c r="A21" s="434">
        <v>2021100478</v>
      </c>
      <c r="B21" s="261">
        <v>2021303</v>
      </c>
      <c r="C21" s="261" t="s">
        <v>18891</v>
      </c>
      <c r="D21" s="261" t="s">
        <v>18892</v>
      </c>
      <c r="E21" s="439">
        <v>396</v>
      </c>
      <c r="F21" s="261" t="s">
        <v>18893</v>
      </c>
      <c r="G21" s="261">
        <v>36292940</v>
      </c>
      <c r="H21" s="261" t="s">
        <v>18894</v>
      </c>
      <c r="I21" s="261">
        <v>92401</v>
      </c>
      <c r="J21" s="261" t="s">
        <v>18895</v>
      </c>
      <c r="K21" s="435">
        <v>44410</v>
      </c>
    </row>
    <row r="22" spans="1:11" ht="20">
      <c r="A22" s="434">
        <v>2021100479</v>
      </c>
      <c r="B22" s="261">
        <v>2160048865</v>
      </c>
      <c r="C22" s="261" t="s">
        <v>18896</v>
      </c>
      <c r="D22" s="261" t="s">
        <v>18897</v>
      </c>
      <c r="E22" s="439">
        <v>177.12</v>
      </c>
      <c r="F22" s="261" t="s">
        <v>18898</v>
      </c>
      <c r="G22" s="261">
        <v>31382541</v>
      </c>
      <c r="H22" s="261" t="s">
        <v>18899</v>
      </c>
      <c r="I22" s="261">
        <v>83106</v>
      </c>
      <c r="J22" s="261" t="s">
        <v>3974</v>
      </c>
      <c r="K22" s="435">
        <v>44410</v>
      </c>
    </row>
    <row r="23" spans="1:11" ht="20">
      <c r="A23" s="434">
        <v>2021100480</v>
      </c>
      <c r="B23" s="261">
        <v>3602021</v>
      </c>
      <c r="C23" s="261" t="s">
        <v>18900</v>
      </c>
      <c r="D23" s="261" t="s">
        <v>18901</v>
      </c>
      <c r="E23" s="439">
        <v>1512</v>
      </c>
      <c r="F23" s="261" t="s">
        <v>18902</v>
      </c>
      <c r="G23" s="261">
        <v>36747378</v>
      </c>
      <c r="H23" s="261" t="s">
        <v>18903</v>
      </c>
      <c r="I23" s="261">
        <v>90021</v>
      </c>
      <c r="J23" s="261" t="s">
        <v>17520</v>
      </c>
      <c r="K23" s="435">
        <v>44410</v>
      </c>
    </row>
    <row r="24" spans="1:11">
      <c r="A24" s="434">
        <v>2021100481</v>
      </c>
      <c r="B24" s="261">
        <v>2110000148</v>
      </c>
      <c r="C24" s="261" t="s">
        <v>18904</v>
      </c>
      <c r="D24" s="261" t="s">
        <v>18905</v>
      </c>
      <c r="E24" s="439">
        <v>452.64</v>
      </c>
      <c r="F24" s="261" t="s">
        <v>18906</v>
      </c>
      <c r="G24" s="261">
        <v>31409776</v>
      </c>
      <c r="H24" s="261" t="s">
        <v>18907</v>
      </c>
      <c r="I24" s="261">
        <v>83000</v>
      </c>
      <c r="J24" s="261" t="s">
        <v>3974</v>
      </c>
      <c r="K24" s="435">
        <v>44417</v>
      </c>
    </row>
    <row r="25" spans="1:11" ht="20">
      <c r="A25" s="434">
        <v>2021100482</v>
      </c>
      <c r="B25" s="261">
        <v>344015</v>
      </c>
      <c r="C25" s="261" t="s">
        <v>18886</v>
      </c>
      <c r="D25" s="261" t="s">
        <v>18908</v>
      </c>
      <c r="E25" s="439">
        <v>839.88</v>
      </c>
      <c r="F25" s="261" t="s">
        <v>18888</v>
      </c>
      <c r="G25" s="261">
        <v>36786080</v>
      </c>
      <c r="H25" s="261" t="s">
        <v>18889</v>
      </c>
      <c r="I25" s="261">
        <v>94901</v>
      </c>
      <c r="J25" s="261" t="s">
        <v>2882</v>
      </c>
      <c r="K25" s="435">
        <v>44410</v>
      </c>
    </row>
    <row r="26" spans="1:11">
      <c r="A26" s="434">
        <v>2021100484</v>
      </c>
      <c r="B26" s="261">
        <v>2711070351</v>
      </c>
      <c r="C26" s="262">
        <v>42651</v>
      </c>
      <c r="D26" s="261" t="s">
        <v>18909</v>
      </c>
      <c r="E26" s="439">
        <v>453</v>
      </c>
      <c r="F26" s="261" t="s">
        <v>18910</v>
      </c>
      <c r="G26" s="261">
        <v>31735657</v>
      </c>
      <c r="H26" s="261" t="s">
        <v>10467</v>
      </c>
      <c r="I26" s="261">
        <v>6001</v>
      </c>
      <c r="J26" s="261" t="s">
        <v>18911</v>
      </c>
      <c r="K26" s="435">
        <v>44410</v>
      </c>
    </row>
    <row r="27" spans="1:11">
      <c r="A27" s="434">
        <v>2021100485</v>
      </c>
      <c r="B27" s="261">
        <v>20210037</v>
      </c>
      <c r="C27" s="261" t="s">
        <v>18912</v>
      </c>
      <c r="D27" s="261" t="s">
        <v>18913</v>
      </c>
      <c r="E27" s="439">
        <v>3579.6</v>
      </c>
      <c r="F27" s="261" t="s">
        <v>18876</v>
      </c>
      <c r="G27" s="261">
        <v>36827355</v>
      </c>
      <c r="H27" s="261" t="s">
        <v>18877</v>
      </c>
      <c r="I27" s="261">
        <v>91701</v>
      </c>
      <c r="J27" s="261" t="s">
        <v>17222</v>
      </c>
      <c r="K27" s="435">
        <v>44410</v>
      </c>
    </row>
    <row r="28" spans="1:11">
      <c r="A28" s="434">
        <v>2021100490</v>
      </c>
      <c r="B28" s="261">
        <v>211161078</v>
      </c>
      <c r="C28" s="261" t="s">
        <v>18914</v>
      </c>
      <c r="D28" s="261" t="s">
        <v>18915</v>
      </c>
      <c r="E28" s="439">
        <v>5427.41</v>
      </c>
      <c r="F28" s="261" t="s">
        <v>18916</v>
      </c>
      <c r="G28" s="261">
        <v>36526606</v>
      </c>
      <c r="H28" s="261" t="s">
        <v>18917</v>
      </c>
      <c r="I28" s="261">
        <v>94901</v>
      </c>
      <c r="J28" s="261" t="s">
        <v>2882</v>
      </c>
      <c r="K28" s="435">
        <v>44417</v>
      </c>
    </row>
    <row r="29" spans="1:11">
      <c r="A29" s="434">
        <v>2021100491</v>
      </c>
      <c r="B29" s="261">
        <v>210001211</v>
      </c>
      <c r="C29" s="261" t="s">
        <v>18918</v>
      </c>
      <c r="D29" s="261" t="s">
        <v>18863</v>
      </c>
      <c r="E29" s="439">
        <v>2709</v>
      </c>
      <c r="F29" s="261" t="s">
        <v>18864</v>
      </c>
      <c r="G29" s="261">
        <v>45862729</v>
      </c>
      <c r="H29" s="261" t="s">
        <v>18865</v>
      </c>
      <c r="I29" s="261">
        <v>82109</v>
      </c>
      <c r="J29" s="261" t="s">
        <v>3974</v>
      </c>
      <c r="K29" s="435">
        <v>44410</v>
      </c>
    </row>
    <row r="30" spans="1:11">
      <c r="A30" s="434">
        <v>2021100492</v>
      </c>
      <c r="B30" s="261">
        <v>210101545</v>
      </c>
      <c r="C30" s="261" t="s">
        <v>18919</v>
      </c>
      <c r="D30" s="261" t="s">
        <v>18920</v>
      </c>
      <c r="E30" s="439">
        <v>199.2</v>
      </c>
      <c r="F30" s="261" t="s">
        <v>18921</v>
      </c>
      <c r="G30" s="261">
        <v>689980</v>
      </c>
      <c r="H30" s="261" t="s">
        <v>18922</v>
      </c>
      <c r="I30" s="261">
        <v>6601</v>
      </c>
      <c r="J30" s="261" t="s">
        <v>18923</v>
      </c>
      <c r="K30" s="435">
        <v>44410</v>
      </c>
    </row>
    <row r="31" spans="1:11">
      <c r="A31" s="434">
        <v>2021100493</v>
      </c>
      <c r="B31" s="261">
        <v>211504309</v>
      </c>
      <c r="C31" s="261" t="s">
        <v>18924</v>
      </c>
      <c r="D31" s="261" t="s">
        <v>18925</v>
      </c>
      <c r="E31" s="439">
        <v>191.4</v>
      </c>
      <c r="F31" s="261" t="s">
        <v>18926</v>
      </c>
      <c r="G31" s="261">
        <v>35810122</v>
      </c>
      <c r="H31" s="261" t="s">
        <v>18927</v>
      </c>
      <c r="I31" s="261">
        <v>82107</v>
      </c>
      <c r="J31" s="261" t="s">
        <v>3974</v>
      </c>
      <c r="K31" s="435">
        <v>44417</v>
      </c>
    </row>
    <row r="32" spans="1:11" ht="20">
      <c r="A32" s="434">
        <v>2021100495</v>
      </c>
      <c r="B32" s="261">
        <v>1210625</v>
      </c>
      <c r="C32" s="261" t="s">
        <v>18928</v>
      </c>
      <c r="D32" s="261" t="s">
        <v>18929</v>
      </c>
      <c r="E32" s="439">
        <v>708</v>
      </c>
      <c r="F32" s="261" t="s">
        <v>18930</v>
      </c>
      <c r="G32" s="261">
        <v>31425658</v>
      </c>
      <c r="H32" s="261" t="s">
        <v>18931</v>
      </c>
      <c r="I32" s="261">
        <v>95144</v>
      </c>
      <c r="J32" s="261" t="s">
        <v>18932</v>
      </c>
      <c r="K32" s="435">
        <v>44420</v>
      </c>
    </row>
    <row r="33" spans="1:11">
      <c r="A33" s="434">
        <v>2021100496</v>
      </c>
      <c r="B33" s="261">
        <v>210102449</v>
      </c>
      <c r="C33" s="261" t="s">
        <v>18933</v>
      </c>
      <c r="D33" s="261" t="s">
        <v>18934</v>
      </c>
      <c r="E33" s="439">
        <v>2106.73</v>
      </c>
      <c r="F33" s="261" t="s">
        <v>18935</v>
      </c>
      <c r="G33" s="261">
        <v>31372333</v>
      </c>
      <c r="H33" s="261" t="s">
        <v>18936</v>
      </c>
      <c r="I33" s="261">
        <v>83104</v>
      </c>
      <c r="J33" s="261" t="s">
        <v>3974</v>
      </c>
      <c r="K33" s="435">
        <v>44417</v>
      </c>
    </row>
    <row r="34" spans="1:11">
      <c r="A34" s="434">
        <v>2021100497</v>
      </c>
      <c r="B34" s="261">
        <v>202140061</v>
      </c>
      <c r="C34" s="261" t="s">
        <v>18937</v>
      </c>
      <c r="D34" s="261" t="s">
        <v>18938</v>
      </c>
      <c r="E34" s="439">
        <v>1495.2</v>
      </c>
      <c r="F34" s="261" t="s">
        <v>18841</v>
      </c>
      <c r="G34" s="261">
        <v>52008398</v>
      </c>
      <c r="H34" s="261" t="s">
        <v>18842</v>
      </c>
      <c r="I34" s="261">
        <v>90051</v>
      </c>
      <c r="J34" s="261" t="s">
        <v>18843</v>
      </c>
      <c r="K34" s="435">
        <v>44417</v>
      </c>
    </row>
    <row r="35" spans="1:11">
      <c r="A35" s="434">
        <v>2021100499</v>
      </c>
      <c r="B35" s="261">
        <v>210102406</v>
      </c>
      <c r="C35" s="261" t="s">
        <v>18933</v>
      </c>
      <c r="D35" s="261" t="s">
        <v>18939</v>
      </c>
      <c r="E35" s="439">
        <v>114</v>
      </c>
      <c r="F35" s="261" t="s">
        <v>18935</v>
      </c>
      <c r="G35" s="261">
        <v>31372333</v>
      </c>
      <c r="H35" s="261" t="s">
        <v>18936</v>
      </c>
      <c r="I35" s="261">
        <v>83104</v>
      </c>
      <c r="J35" s="261" t="s">
        <v>3974</v>
      </c>
      <c r="K35" s="435">
        <v>44417</v>
      </c>
    </row>
    <row r="36" spans="1:11">
      <c r="A36" s="434">
        <v>2021100500</v>
      </c>
      <c r="B36" s="261">
        <v>210102407</v>
      </c>
      <c r="C36" s="261" t="s">
        <v>18940</v>
      </c>
      <c r="D36" s="261" t="s">
        <v>18939</v>
      </c>
      <c r="E36" s="439">
        <v>228</v>
      </c>
      <c r="F36" s="261" t="s">
        <v>18935</v>
      </c>
      <c r="G36" s="261">
        <v>31372333</v>
      </c>
      <c r="H36" s="261" t="s">
        <v>18936</v>
      </c>
      <c r="I36" s="261">
        <v>83104</v>
      </c>
      <c r="J36" s="261" t="s">
        <v>3974</v>
      </c>
      <c r="K36" s="435">
        <v>44417</v>
      </c>
    </row>
    <row r="37" spans="1:11">
      <c r="A37" s="434">
        <v>2021100501</v>
      </c>
      <c r="B37" s="261">
        <v>202100137</v>
      </c>
      <c r="C37" s="261" t="s">
        <v>18941</v>
      </c>
      <c r="D37" s="261" t="s">
        <v>18942</v>
      </c>
      <c r="E37" s="439">
        <v>1119.5999999999999</v>
      </c>
      <c r="F37" s="261" t="s">
        <v>18943</v>
      </c>
      <c r="G37" s="261">
        <v>46241400</v>
      </c>
      <c r="H37" s="261" t="s">
        <v>18944</v>
      </c>
      <c r="I37" s="261">
        <v>90201</v>
      </c>
      <c r="J37" s="261" t="s">
        <v>18836</v>
      </c>
      <c r="K37" s="435">
        <v>44417</v>
      </c>
    </row>
    <row r="38" spans="1:11">
      <c r="A38" s="434">
        <v>2021100502</v>
      </c>
      <c r="B38" s="261">
        <v>202100138</v>
      </c>
      <c r="C38" s="261" t="s">
        <v>18945</v>
      </c>
      <c r="D38" s="261" t="s">
        <v>18946</v>
      </c>
      <c r="E38" s="439">
        <v>1193.4000000000001</v>
      </c>
      <c r="F38" s="261" t="s">
        <v>18943</v>
      </c>
      <c r="G38" s="261">
        <v>46241400</v>
      </c>
      <c r="H38" s="261" t="s">
        <v>18944</v>
      </c>
      <c r="I38" s="261">
        <v>90201</v>
      </c>
      <c r="J38" s="261" t="s">
        <v>18836</v>
      </c>
      <c r="K38" s="435">
        <v>44417</v>
      </c>
    </row>
    <row r="39" spans="1:11">
      <c r="A39" s="434">
        <v>2021100503</v>
      </c>
      <c r="B39" s="261">
        <v>202100150</v>
      </c>
      <c r="C39" s="261" t="s">
        <v>18947</v>
      </c>
      <c r="D39" s="261" t="s">
        <v>18948</v>
      </c>
      <c r="E39" s="439">
        <v>1860</v>
      </c>
      <c r="F39" s="261" t="s">
        <v>18943</v>
      </c>
      <c r="G39" s="261">
        <v>46241400</v>
      </c>
      <c r="H39" s="261" t="s">
        <v>18944</v>
      </c>
      <c r="I39" s="261">
        <v>90201</v>
      </c>
      <c r="J39" s="261" t="s">
        <v>18836</v>
      </c>
      <c r="K39" s="435">
        <v>44417</v>
      </c>
    </row>
    <row r="40" spans="1:11">
      <c r="A40" s="434">
        <v>2021100504</v>
      </c>
      <c r="B40" s="261">
        <v>344090</v>
      </c>
      <c r="C40" s="261" t="s">
        <v>18886</v>
      </c>
      <c r="D40" s="261" t="s">
        <v>18949</v>
      </c>
      <c r="E40" s="439">
        <v>344.52</v>
      </c>
      <c r="F40" s="261" t="s">
        <v>18888</v>
      </c>
      <c r="G40" s="261">
        <v>36786080</v>
      </c>
      <c r="H40" s="261" t="s">
        <v>18889</v>
      </c>
      <c r="I40" s="261">
        <v>94901</v>
      </c>
      <c r="J40" s="261" t="s">
        <v>2882</v>
      </c>
      <c r="K40" s="435">
        <v>44410</v>
      </c>
    </row>
    <row r="41" spans="1:11">
      <c r="A41" s="434">
        <v>2021100508</v>
      </c>
      <c r="B41" s="261">
        <v>2021029</v>
      </c>
      <c r="C41" s="261" t="s">
        <v>18950</v>
      </c>
      <c r="D41" s="261" t="s">
        <v>18951</v>
      </c>
      <c r="E41" s="439">
        <v>2268</v>
      </c>
      <c r="F41" s="261" t="s">
        <v>18876</v>
      </c>
      <c r="G41" s="261">
        <v>36827355</v>
      </c>
      <c r="H41" s="261" t="s">
        <v>18877</v>
      </c>
      <c r="I41" s="261">
        <v>91701</v>
      </c>
      <c r="J41" s="261" t="s">
        <v>17222</v>
      </c>
      <c r="K41" s="435">
        <v>44410</v>
      </c>
    </row>
    <row r="42" spans="1:11">
      <c r="A42" s="434">
        <v>2021100509</v>
      </c>
      <c r="B42" s="261">
        <v>2021030</v>
      </c>
      <c r="C42" s="261" t="s">
        <v>18952</v>
      </c>
      <c r="D42" s="261" t="s">
        <v>18953</v>
      </c>
      <c r="E42" s="439">
        <v>3744</v>
      </c>
      <c r="F42" s="261" t="s">
        <v>18876</v>
      </c>
      <c r="G42" s="261">
        <v>36827355</v>
      </c>
      <c r="H42" s="261" t="s">
        <v>18877</v>
      </c>
      <c r="I42" s="261">
        <v>91701</v>
      </c>
      <c r="J42" s="261" t="s">
        <v>17222</v>
      </c>
      <c r="K42" s="435">
        <v>44417</v>
      </c>
    </row>
    <row r="43" spans="1:11">
      <c r="A43" s="434">
        <v>2021100510</v>
      </c>
      <c r="B43" s="261">
        <v>21038043</v>
      </c>
      <c r="C43" s="261" t="s">
        <v>18954</v>
      </c>
      <c r="D43" s="261" t="s">
        <v>18955</v>
      </c>
      <c r="E43" s="439">
        <v>180</v>
      </c>
      <c r="F43" s="261" t="s">
        <v>18956</v>
      </c>
      <c r="G43" s="261">
        <v>35710691</v>
      </c>
      <c r="H43" s="261" t="s">
        <v>18957</v>
      </c>
      <c r="I43" s="261">
        <v>82104</v>
      </c>
      <c r="J43" s="261" t="s">
        <v>3974</v>
      </c>
      <c r="K43" s="435">
        <v>44417</v>
      </c>
    </row>
    <row r="44" spans="1:11">
      <c r="A44" s="434">
        <v>2021100511</v>
      </c>
      <c r="B44" s="261">
        <v>810103495</v>
      </c>
      <c r="C44" s="261" t="s">
        <v>18958</v>
      </c>
      <c r="D44" s="261" t="s">
        <v>18959</v>
      </c>
      <c r="E44" s="439">
        <v>179.69</v>
      </c>
      <c r="F44" s="261" t="s">
        <v>18960</v>
      </c>
      <c r="G44" s="261">
        <v>36366811</v>
      </c>
      <c r="H44" s="261" t="s">
        <v>18961</v>
      </c>
      <c r="I44" s="261">
        <v>82104</v>
      </c>
      <c r="J44" s="261" t="s">
        <v>3974</v>
      </c>
      <c r="K44" s="435">
        <v>44417</v>
      </c>
    </row>
    <row r="45" spans="1:11">
      <c r="A45" s="434">
        <v>2021100513</v>
      </c>
      <c r="B45" s="261">
        <v>344184</v>
      </c>
      <c r="C45" s="261" t="s">
        <v>18886</v>
      </c>
      <c r="D45" s="261" t="s">
        <v>18962</v>
      </c>
      <c r="E45" s="439">
        <v>668.52</v>
      </c>
      <c r="F45" s="261" t="s">
        <v>18888</v>
      </c>
      <c r="G45" s="261">
        <v>36786080</v>
      </c>
      <c r="H45" s="261" t="s">
        <v>18889</v>
      </c>
      <c r="I45" s="261">
        <v>94901</v>
      </c>
      <c r="J45" s="261" t="s">
        <v>2882</v>
      </c>
      <c r="K45" s="435">
        <v>44417</v>
      </c>
    </row>
    <row r="46" spans="1:11">
      <c r="A46" s="434">
        <v>2021100514</v>
      </c>
      <c r="B46" s="261">
        <v>344183</v>
      </c>
      <c r="C46" s="261" t="s">
        <v>18886</v>
      </c>
      <c r="D46" s="261" t="s">
        <v>18963</v>
      </c>
      <c r="E46" s="439">
        <v>105.48</v>
      </c>
      <c r="F46" s="261" t="s">
        <v>18888</v>
      </c>
      <c r="G46" s="261">
        <v>36786080</v>
      </c>
      <c r="H46" s="261" t="s">
        <v>18889</v>
      </c>
      <c r="I46" s="261">
        <v>94901</v>
      </c>
      <c r="J46" s="261" t="s">
        <v>2882</v>
      </c>
      <c r="K46" s="435">
        <v>44410</v>
      </c>
    </row>
    <row r="47" spans="1:11">
      <c r="A47" s="434">
        <v>2021100516</v>
      </c>
      <c r="B47" s="261">
        <v>217300</v>
      </c>
      <c r="C47" s="261" t="s">
        <v>18964</v>
      </c>
      <c r="D47" s="261" t="s">
        <v>18965</v>
      </c>
      <c r="E47" s="439">
        <v>2240.88</v>
      </c>
      <c r="F47" s="261" t="s">
        <v>18966</v>
      </c>
      <c r="G47" s="261">
        <v>30776660</v>
      </c>
      <c r="H47" s="261" t="s">
        <v>18967</v>
      </c>
      <c r="I47" s="261">
        <v>90027</v>
      </c>
      <c r="J47" s="261" t="s">
        <v>18968</v>
      </c>
      <c r="K47" s="435">
        <v>44417</v>
      </c>
    </row>
    <row r="48" spans="1:11">
      <c r="A48" s="434">
        <v>2021100517</v>
      </c>
      <c r="B48" s="261">
        <v>500220002</v>
      </c>
      <c r="C48" s="261" t="s">
        <v>18969</v>
      </c>
      <c r="D48" s="261" t="s">
        <v>18970</v>
      </c>
      <c r="E48" s="439">
        <v>3905.92</v>
      </c>
      <c r="F48" s="261" t="s">
        <v>18971</v>
      </c>
      <c r="G48" s="261">
        <v>31641440</v>
      </c>
      <c r="H48" s="261" t="s">
        <v>18972</v>
      </c>
      <c r="I48" s="261">
        <v>2601</v>
      </c>
      <c r="J48" s="261" t="s">
        <v>18973</v>
      </c>
      <c r="K48" s="435">
        <v>44417</v>
      </c>
    </row>
    <row r="49" spans="1:11">
      <c r="A49" s="434">
        <v>2021100518</v>
      </c>
      <c r="B49" s="261">
        <v>58575889</v>
      </c>
      <c r="C49" s="261" t="s">
        <v>18974</v>
      </c>
      <c r="D49" s="261" t="s">
        <v>18975</v>
      </c>
      <c r="E49" s="439">
        <v>1145.71</v>
      </c>
      <c r="F49" s="261" t="s">
        <v>18976</v>
      </c>
      <c r="G49" s="261">
        <v>35789140</v>
      </c>
      <c r="H49" s="261" t="s">
        <v>18977</v>
      </c>
      <c r="I49" s="261">
        <v>83104</v>
      </c>
      <c r="J49" s="261" t="s">
        <v>3974</v>
      </c>
      <c r="K49" s="435">
        <v>44417</v>
      </c>
    </row>
    <row r="50" spans="1:11">
      <c r="A50" s="434">
        <v>2021100519</v>
      </c>
      <c r="B50" s="261">
        <v>211161142</v>
      </c>
      <c r="C50" s="261" t="s">
        <v>18978</v>
      </c>
      <c r="D50" s="261" t="s">
        <v>18979</v>
      </c>
      <c r="E50" s="439">
        <v>970.1</v>
      </c>
      <c r="F50" s="261" t="s">
        <v>18916</v>
      </c>
      <c r="G50" s="261">
        <v>36526606</v>
      </c>
      <c r="H50" s="261" t="s">
        <v>18917</v>
      </c>
      <c r="I50" s="261">
        <v>94901</v>
      </c>
      <c r="J50" s="261" t="s">
        <v>2882</v>
      </c>
      <c r="K50" s="435">
        <v>44420</v>
      </c>
    </row>
    <row r="51" spans="1:11">
      <c r="A51" s="434">
        <v>2021100520</v>
      </c>
      <c r="B51" s="261">
        <v>211161132</v>
      </c>
      <c r="C51" s="261" t="s">
        <v>18980</v>
      </c>
      <c r="D51" s="261" t="s">
        <v>18979</v>
      </c>
      <c r="E51" s="439">
        <v>249.26</v>
      </c>
      <c r="F51" s="261" t="s">
        <v>18916</v>
      </c>
      <c r="G51" s="261">
        <v>36526606</v>
      </c>
      <c r="H51" s="261" t="s">
        <v>18917</v>
      </c>
      <c r="I51" s="261">
        <v>94901</v>
      </c>
      <c r="J51" s="261" t="s">
        <v>2882</v>
      </c>
      <c r="K51" s="435">
        <v>44420</v>
      </c>
    </row>
    <row r="52" spans="1:11" ht="20">
      <c r="A52" s="434">
        <v>2021100521</v>
      </c>
      <c r="B52" s="261">
        <v>215201191</v>
      </c>
      <c r="C52" s="261" t="s">
        <v>18981</v>
      </c>
      <c r="D52" s="261" t="s">
        <v>18982</v>
      </c>
      <c r="E52" s="439">
        <v>1092.78</v>
      </c>
      <c r="F52" s="261" t="s">
        <v>18983</v>
      </c>
      <c r="G52" s="261">
        <v>35773219</v>
      </c>
      <c r="H52" s="261" t="s">
        <v>18984</v>
      </c>
      <c r="I52" s="261">
        <v>82109</v>
      </c>
      <c r="J52" s="261" t="s">
        <v>3974</v>
      </c>
      <c r="K52" s="435">
        <v>44417</v>
      </c>
    </row>
    <row r="53" spans="1:11">
      <c r="A53" s="434">
        <v>2021100522</v>
      </c>
      <c r="B53" s="261">
        <v>210200859</v>
      </c>
      <c r="C53" s="261" t="s">
        <v>18985</v>
      </c>
      <c r="D53" s="261" t="s">
        <v>18986</v>
      </c>
      <c r="E53" s="439">
        <v>516</v>
      </c>
      <c r="F53" s="261" t="s">
        <v>18987</v>
      </c>
      <c r="G53" s="261">
        <v>51892481</v>
      </c>
      <c r="H53" s="261" t="s">
        <v>18988</v>
      </c>
      <c r="I53" s="261">
        <v>96501</v>
      </c>
      <c r="J53" s="261" t="s">
        <v>17689</v>
      </c>
      <c r="K53" s="435">
        <v>44417</v>
      </c>
    </row>
    <row r="54" spans="1:11">
      <c r="A54" s="434">
        <v>2021100524</v>
      </c>
      <c r="B54" s="261">
        <v>21006602</v>
      </c>
      <c r="C54" s="261" t="s">
        <v>18989</v>
      </c>
      <c r="D54" s="261" t="s">
        <v>18990</v>
      </c>
      <c r="E54" s="439">
        <v>2352</v>
      </c>
      <c r="F54" s="261" t="s">
        <v>18991</v>
      </c>
      <c r="G54" s="261">
        <v>35872110</v>
      </c>
      <c r="H54" s="261" t="s">
        <v>18992</v>
      </c>
      <c r="I54" s="261">
        <v>82104</v>
      </c>
      <c r="J54" s="261" t="s">
        <v>3974</v>
      </c>
      <c r="K54" s="435">
        <v>44420</v>
      </c>
    </row>
    <row r="55" spans="1:11">
      <c r="A55" s="434">
        <v>2021100525</v>
      </c>
      <c r="B55" s="261">
        <v>210102018</v>
      </c>
      <c r="C55" s="261" t="s">
        <v>18993</v>
      </c>
      <c r="D55" s="261" t="s">
        <v>18994</v>
      </c>
      <c r="E55" s="439">
        <v>5832</v>
      </c>
      <c r="F55" s="261" t="s">
        <v>18995</v>
      </c>
      <c r="G55" s="261">
        <v>36851264</v>
      </c>
      <c r="H55" s="261" t="s">
        <v>18996</v>
      </c>
      <c r="I55" s="261">
        <v>91451</v>
      </c>
      <c r="J55" s="261" t="s">
        <v>18997</v>
      </c>
      <c r="K55" s="435">
        <v>44417</v>
      </c>
    </row>
    <row r="56" spans="1:11">
      <c r="A56" s="434">
        <v>2021100526</v>
      </c>
      <c r="B56" s="261">
        <v>210001283</v>
      </c>
      <c r="C56" s="261" t="s">
        <v>18998</v>
      </c>
      <c r="D56" s="261" t="s">
        <v>18863</v>
      </c>
      <c r="E56" s="439">
        <v>2851.42</v>
      </c>
      <c r="F56" s="261" t="s">
        <v>18864</v>
      </c>
      <c r="G56" s="261">
        <v>45862729</v>
      </c>
      <c r="H56" s="261" t="s">
        <v>18865</v>
      </c>
      <c r="I56" s="261">
        <v>82109</v>
      </c>
      <c r="J56" s="261" t="s">
        <v>3974</v>
      </c>
      <c r="K56" s="435">
        <v>44420</v>
      </c>
    </row>
    <row r="57" spans="1:11">
      <c r="A57" s="434">
        <v>2021100530</v>
      </c>
      <c r="B57" s="261">
        <v>2110000168</v>
      </c>
      <c r="C57" s="261" t="s">
        <v>18999</v>
      </c>
      <c r="D57" s="261" t="s">
        <v>19000</v>
      </c>
      <c r="E57" s="439">
        <v>688.32</v>
      </c>
      <c r="F57" s="261" t="s">
        <v>18906</v>
      </c>
      <c r="G57" s="261">
        <v>31409776</v>
      </c>
      <c r="H57" s="261" t="s">
        <v>18907</v>
      </c>
      <c r="I57" s="261">
        <v>83000</v>
      </c>
      <c r="J57" s="261" t="s">
        <v>3974</v>
      </c>
      <c r="K57" s="435">
        <v>44420</v>
      </c>
    </row>
    <row r="58" spans="1:11">
      <c r="A58" s="434">
        <v>2021100531</v>
      </c>
      <c r="B58" s="261">
        <v>21418501</v>
      </c>
      <c r="C58" s="261" t="s">
        <v>19001</v>
      </c>
      <c r="D58" s="261" t="s">
        <v>19002</v>
      </c>
      <c r="E58" s="439">
        <v>19.440000000000001</v>
      </c>
      <c r="F58" s="261" t="s">
        <v>19003</v>
      </c>
      <c r="G58" s="261">
        <v>44413467</v>
      </c>
      <c r="H58" s="261" t="s">
        <v>19004</v>
      </c>
      <c r="I58" s="261">
        <v>81106</v>
      </c>
      <c r="J58" s="261" t="s">
        <v>3974</v>
      </c>
      <c r="K58" s="435">
        <v>44417</v>
      </c>
    </row>
    <row r="59" spans="1:11">
      <c r="A59" s="434">
        <v>2021100532</v>
      </c>
      <c r="B59" s="261">
        <v>2100084</v>
      </c>
      <c r="C59" s="261" t="s">
        <v>19005</v>
      </c>
      <c r="D59" s="261" t="s">
        <v>19006</v>
      </c>
      <c r="E59" s="439">
        <v>330</v>
      </c>
      <c r="F59" s="261" t="s">
        <v>19007</v>
      </c>
      <c r="G59" s="261">
        <v>41751477</v>
      </c>
      <c r="H59" s="261" t="s">
        <v>19008</v>
      </c>
      <c r="I59" s="261">
        <v>8001</v>
      </c>
      <c r="J59" s="261" t="s">
        <v>7299</v>
      </c>
      <c r="K59" s="435">
        <v>44420</v>
      </c>
    </row>
    <row r="60" spans="1:11">
      <c r="A60" s="434">
        <v>2021100534</v>
      </c>
      <c r="B60" s="261">
        <v>2102735</v>
      </c>
      <c r="C60" s="261" t="s">
        <v>19009</v>
      </c>
      <c r="D60" s="261" t="s">
        <v>19010</v>
      </c>
      <c r="E60" s="439">
        <v>285.70999999999998</v>
      </c>
      <c r="F60" s="261" t="s">
        <v>19011</v>
      </c>
      <c r="G60" s="261">
        <v>36016772</v>
      </c>
      <c r="H60" s="261" t="s">
        <v>19012</v>
      </c>
      <c r="I60" s="261">
        <v>82105</v>
      </c>
      <c r="J60" s="261" t="s">
        <v>3974</v>
      </c>
      <c r="K60" s="435">
        <v>44417</v>
      </c>
    </row>
    <row r="61" spans="1:11">
      <c r="A61" s="434">
        <v>2021100537</v>
      </c>
      <c r="B61" s="261">
        <v>2102803</v>
      </c>
      <c r="C61" s="261" t="s">
        <v>19013</v>
      </c>
      <c r="D61" s="261" t="s">
        <v>19014</v>
      </c>
      <c r="E61" s="439">
        <v>8.93</v>
      </c>
      <c r="F61" s="261" t="s">
        <v>19011</v>
      </c>
      <c r="G61" s="261">
        <v>36016772</v>
      </c>
      <c r="H61" s="261" t="s">
        <v>19012</v>
      </c>
      <c r="I61" s="261">
        <v>82105</v>
      </c>
      <c r="J61" s="261" t="s">
        <v>3974</v>
      </c>
      <c r="K61" s="435">
        <v>44417</v>
      </c>
    </row>
    <row r="62" spans="1:11">
      <c r="A62" s="434">
        <v>2021100538</v>
      </c>
      <c r="B62" s="261">
        <v>210001304</v>
      </c>
      <c r="C62" s="261" t="s">
        <v>19015</v>
      </c>
      <c r="D62" s="261" t="s">
        <v>19016</v>
      </c>
      <c r="E62" s="439">
        <v>240</v>
      </c>
      <c r="F62" s="261" t="s">
        <v>18864</v>
      </c>
      <c r="G62" s="261">
        <v>45862729</v>
      </c>
      <c r="H62" s="261" t="s">
        <v>18865</v>
      </c>
      <c r="I62" s="261">
        <v>82109</v>
      </c>
      <c r="J62" s="261" t="s">
        <v>3974</v>
      </c>
      <c r="K62" s="435">
        <v>44417</v>
      </c>
    </row>
    <row r="63" spans="1:11">
      <c r="A63" s="434">
        <v>2021100539</v>
      </c>
      <c r="B63" s="261">
        <v>58576487</v>
      </c>
      <c r="C63" s="261" t="s">
        <v>18974</v>
      </c>
      <c r="D63" s="261" t="s">
        <v>19017</v>
      </c>
      <c r="E63" s="439">
        <v>36.96</v>
      </c>
      <c r="F63" s="261" t="s">
        <v>18976</v>
      </c>
      <c r="G63" s="261">
        <v>35789140</v>
      </c>
      <c r="H63" s="261" t="s">
        <v>18977</v>
      </c>
      <c r="I63" s="261">
        <v>83104</v>
      </c>
      <c r="J63" s="261" t="s">
        <v>3974</v>
      </c>
      <c r="K63" s="435">
        <v>44417</v>
      </c>
    </row>
    <row r="64" spans="1:11">
      <c r="A64" s="434">
        <v>2021100544</v>
      </c>
      <c r="B64" s="261">
        <v>765072021</v>
      </c>
      <c r="C64" s="261" t="s">
        <v>19018</v>
      </c>
      <c r="D64" s="261" t="s">
        <v>19019</v>
      </c>
      <c r="E64" s="439">
        <v>171.6</v>
      </c>
      <c r="F64" s="261" t="s">
        <v>19020</v>
      </c>
      <c r="G64" s="261">
        <v>36464236</v>
      </c>
      <c r="H64" s="261" t="s">
        <v>19021</v>
      </c>
      <c r="I64" s="261">
        <v>5921</v>
      </c>
      <c r="J64" s="261" t="s">
        <v>19022</v>
      </c>
      <c r="K64" s="435">
        <v>44420</v>
      </c>
    </row>
    <row r="65" spans="1:11">
      <c r="A65" s="434">
        <v>2021100547</v>
      </c>
      <c r="B65" s="261">
        <v>20213197</v>
      </c>
      <c r="C65" s="261" t="s">
        <v>19023</v>
      </c>
      <c r="D65" s="261" t="s">
        <v>19024</v>
      </c>
      <c r="E65" s="439">
        <v>432.48</v>
      </c>
      <c r="F65" s="261" t="s">
        <v>19025</v>
      </c>
      <c r="G65" s="261">
        <v>37696408</v>
      </c>
      <c r="H65" s="261" t="s">
        <v>19026</v>
      </c>
      <c r="I65" s="261">
        <v>90044</v>
      </c>
      <c r="J65" s="261" t="s">
        <v>19027</v>
      </c>
      <c r="K65" s="435">
        <v>44420</v>
      </c>
    </row>
    <row r="66" spans="1:11">
      <c r="A66" s="434">
        <v>2021100551</v>
      </c>
      <c r="B66" s="261">
        <v>2711080413</v>
      </c>
      <c r="C66" s="262">
        <v>42651</v>
      </c>
      <c r="D66" s="261" t="s">
        <v>18909</v>
      </c>
      <c r="E66" s="439">
        <v>453</v>
      </c>
      <c r="F66" s="261" t="s">
        <v>18910</v>
      </c>
      <c r="G66" s="261">
        <v>31735657</v>
      </c>
      <c r="H66" s="261" t="s">
        <v>10467</v>
      </c>
      <c r="I66" s="261">
        <v>6001</v>
      </c>
      <c r="J66" s="261" t="s">
        <v>18911</v>
      </c>
      <c r="K66" s="435">
        <v>44420</v>
      </c>
    </row>
    <row r="67" spans="1:11">
      <c r="A67" s="434">
        <v>2021100552</v>
      </c>
      <c r="B67" s="261">
        <v>21010920</v>
      </c>
      <c r="C67" s="261" t="s">
        <v>19028</v>
      </c>
      <c r="D67" s="261" t="s">
        <v>19029</v>
      </c>
      <c r="E67" s="439">
        <v>192.43</v>
      </c>
      <c r="F67" s="261" t="s">
        <v>19030</v>
      </c>
      <c r="G67" s="261">
        <v>44748141</v>
      </c>
      <c r="H67" s="261" t="s">
        <v>19031</v>
      </c>
      <c r="I67" s="261">
        <v>91965</v>
      </c>
      <c r="J67" s="261" t="s">
        <v>19032</v>
      </c>
      <c r="K67" s="435">
        <v>44417</v>
      </c>
    </row>
    <row r="68" spans="1:11">
      <c r="A68" s="434">
        <v>2021100554</v>
      </c>
      <c r="B68" s="261">
        <v>22101799</v>
      </c>
      <c r="C68" s="261" t="s">
        <v>19033</v>
      </c>
      <c r="D68" s="261" t="s">
        <v>19034</v>
      </c>
      <c r="E68" s="439">
        <v>5905.87</v>
      </c>
      <c r="F68" s="261" t="s">
        <v>19035</v>
      </c>
      <c r="G68" s="261">
        <v>44562195</v>
      </c>
      <c r="H68" s="261" t="s">
        <v>19036</v>
      </c>
      <c r="I68" s="261">
        <v>81108</v>
      </c>
      <c r="J68" s="261" t="s">
        <v>3974</v>
      </c>
      <c r="K68" s="435">
        <v>44420</v>
      </c>
    </row>
    <row r="69" spans="1:11">
      <c r="A69" s="434">
        <v>2021100557</v>
      </c>
      <c r="B69" s="261">
        <v>210100022</v>
      </c>
      <c r="C69" s="261" t="s">
        <v>19037</v>
      </c>
      <c r="D69" s="261" t="s">
        <v>19038</v>
      </c>
      <c r="E69" s="439">
        <v>264</v>
      </c>
      <c r="F69" s="261" t="s">
        <v>19039</v>
      </c>
      <c r="G69" s="261">
        <v>46989064</v>
      </c>
      <c r="H69" s="261" t="s">
        <v>19040</v>
      </c>
      <c r="I69" s="261">
        <v>82107</v>
      </c>
      <c r="J69" s="261" t="s">
        <v>3974</v>
      </c>
      <c r="K69" s="435">
        <v>44417</v>
      </c>
    </row>
    <row r="70" spans="1:11">
      <c r="A70" s="434">
        <v>2021100559</v>
      </c>
      <c r="B70" s="261">
        <v>7031381044</v>
      </c>
      <c r="C70" s="261" t="s">
        <v>19041</v>
      </c>
      <c r="D70" s="261" t="s">
        <v>19042</v>
      </c>
      <c r="E70" s="439">
        <v>2055.1799999999998</v>
      </c>
      <c r="F70" s="261" t="s">
        <v>18830</v>
      </c>
      <c r="G70" s="261">
        <v>604381</v>
      </c>
      <c r="H70" s="261" t="s">
        <v>18831</v>
      </c>
      <c r="I70" s="261">
        <v>85101</v>
      </c>
      <c r="J70" s="261" t="s">
        <v>3974</v>
      </c>
      <c r="K70" s="435">
        <v>44417</v>
      </c>
    </row>
    <row r="71" spans="1:11">
      <c r="A71" s="434">
        <v>2021100560</v>
      </c>
      <c r="B71" s="261">
        <v>55108056</v>
      </c>
      <c r="C71" s="261" t="s">
        <v>19043</v>
      </c>
      <c r="D71" s="261" t="s">
        <v>19044</v>
      </c>
      <c r="E71" s="439">
        <v>577.55999999999995</v>
      </c>
      <c r="F71" s="261" t="s">
        <v>19045</v>
      </c>
      <c r="G71" s="261">
        <v>33576009</v>
      </c>
      <c r="H71" s="261" t="s">
        <v>19046</v>
      </c>
      <c r="I71" s="261">
        <v>3601</v>
      </c>
      <c r="J71" s="261" t="s">
        <v>19047</v>
      </c>
      <c r="K71" s="435">
        <v>44420</v>
      </c>
    </row>
    <row r="72" spans="1:11">
      <c r="A72" s="434">
        <v>2021200724</v>
      </c>
      <c r="B72" s="261">
        <v>210381</v>
      </c>
      <c r="C72" s="261" t="s">
        <v>19048</v>
      </c>
      <c r="D72" s="261" t="s">
        <v>19049</v>
      </c>
      <c r="E72" s="439">
        <v>21462.91</v>
      </c>
      <c r="F72" s="261" t="s">
        <v>19050</v>
      </c>
      <c r="G72" s="261">
        <v>36208922</v>
      </c>
      <c r="H72" s="261" t="s">
        <v>19051</v>
      </c>
      <c r="I72" s="261">
        <v>7101</v>
      </c>
      <c r="J72" s="261" t="s">
        <v>19052</v>
      </c>
      <c r="K72" s="435">
        <v>44410</v>
      </c>
    </row>
    <row r="73" spans="1:11">
      <c r="A73" s="434">
        <v>2021200754</v>
      </c>
      <c r="B73" s="261">
        <v>2106050</v>
      </c>
      <c r="C73" s="261" t="s">
        <v>19053</v>
      </c>
      <c r="D73" s="261" t="s">
        <v>19054</v>
      </c>
      <c r="E73" s="439">
        <v>1330</v>
      </c>
      <c r="F73" s="261" t="s">
        <v>19055</v>
      </c>
      <c r="G73" s="261">
        <v>52688461</v>
      </c>
      <c r="H73" s="261" t="s">
        <v>19056</v>
      </c>
      <c r="I73" s="261">
        <v>98403</v>
      </c>
      <c r="J73" s="261" t="s">
        <v>19057</v>
      </c>
      <c r="K73" s="435">
        <v>44410</v>
      </c>
    </row>
    <row r="74" spans="1:11">
      <c r="A74" s="434">
        <v>2021200763</v>
      </c>
      <c r="B74" s="261">
        <v>7100038673</v>
      </c>
      <c r="C74" s="261" t="s">
        <v>19058</v>
      </c>
      <c r="D74" s="261" t="s">
        <v>19059</v>
      </c>
      <c r="E74" s="439">
        <v>758.66</v>
      </c>
      <c r="F74" s="261" t="s">
        <v>19060</v>
      </c>
      <c r="G74" s="261">
        <v>35848863</v>
      </c>
      <c r="H74" s="261" t="s">
        <v>19061</v>
      </c>
      <c r="I74" s="261">
        <v>85101</v>
      </c>
      <c r="J74" s="261" t="s">
        <v>3974</v>
      </c>
      <c r="K74" s="435">
        <v>44410</v>
      </c>
    </row>
    <row r="75" spans="1:11" ht="20">
      <c r="A75" s="434">
        <v>2021200770</v>
      </c>
      <c r="B75" s="261">
        <v>21029</v>
      </c>
      <c r="C75" s="261" t="s">
        <v>19062</v>
      </c>
      <c r="D75" s="261" t="s">
        <v>19063</v>
      </c>
      <c r="E75" s="439">
        <v>2238</v>
      </c>
      <c r="F75" s="261" t="s">
        <v>19064</v>
      </c>
      <c r="G75" s="261">
        <v>36273228</v>
      </c>
      <c r="H75" s="261" t="s">
        <v>19065</v>
      </c>
      <c r="I75" s="261">
        <v>92582</v>
      </c>
      <c r="J75" s="261" t="s">
        <v>19066</v>
      </c>
      <c r="K75" s="435">
        <v>44410</v>
      </c>
    </row>
    <row r="76" spans="1:11">
      <c r="A76" s="434">
        <v>2021200775</v>
      </c>
      <c r="B76" s="261">
        <v>4909953067</v>
      </c>
      <c r="C76" s="261" t="s">
        <v>19067</v>
      </c>
      <c r="D76" s="261" t="s">
        <v>19068</v>
      </c>
      <c r="E76" s="439">
        <v>68999.59</v>
      </c>
      <c r="F76" s="261" t="s">
        <v>19069</v>
      </c>
      <c r="G76" s="261">
        <v>51865467</v>
      </c>
      <c r="H76" s="261" t="s">
        <v>19070</v>
      </c>
      <c r="I76" s="261">
        <v>1047</v>
      </c>
      <c r="J76" s="261" t="s">
        <v>12362</v>
      </c>
      <c r="K76" s="435">
        <v>44410</v>
      </c>
    </row>
    <row r="77" spans="1:11">
      <c r="A77" s="434">
        <v>2021200797</v>
      </c>
      <c r="B77" s="261">
        <v>4121015237</v>
      </c>
      <c r="C77" s="261" t="s">
        <v>19071</v>
      </c>
      <c r="D77" s="261" t="s">
        <v>19072</v>
      </c>
      <c r="E77" s="439">
        <v>1057.8399999999999</v>
      </c>
      <c r="F77" s="261" t="s">
        <v>19073</v>
      </c>
      <c r="G77" s="261">
        <v>47258314</v>
      </c>
      <c r="H77" s="261" t="s">
        <v>19074</v>
      </c>
      <c r="I77" s="261">
        <v>81109</v>
      </c>
      <c r="J77" s="261" t="s">
        <v>3974</v>
      </c>
      <c r="K77" s="435">
        <v>44410</v>
      </c>
    </row>
    <row r="78" spans="1:11">
      <c r="A78" s="434">
        <v>2021200809</v>
      </c>
      <c r="B78" s="261">
        <v>4909996052</v>
      </c>
      <c r="C78" s="261" t="s">
        <v>19067</v>
      </c>
      <c r="D78" s="261" t="s">
        <v>19068</v>
      </c>
      <c r="E78" s="439">
        <v>-360.78</v>
      </c>
      <c r="F78" s="261" t="s">
        <v>19069</v>
      </c>
      <c r="G78" s="261">
        <v>51865467</v>
      </c>
      <c r="H78" s="261" t="s">
        <v>19070</v>
      </c>
      <c r="I78" s="261">
        <v>1047</v>
      </c>
      <c r="J78" s="261" t="s">
        <v>12362</v>
      </c>
      <c r="K78" s="435">
        <v>44420</v>
      </c>
    </row>
    <row r="79" spans="1:11">
      <c r="A79" s="434">
        <v>2021200810</v>
      </c>
      <c r="B79" s="261">
        <v>4909997052</v>
      </c>
      <c r="C79" s="261" t="s">
        <v>19067</v>
      </c>
      <c r="D79" s="261" t="s">
        <v>19068</v>
      </c>
      <c r="E79" s="439">
        <v>-571.15</v>
      </c>
      <c r="F79" s="261" t="s">
        <v>19069</v>
      </c>
      <c r="G79" s="261">
        <v>51865467</v>
      </c>
      <c r="H79" s="261" t="s">
        <v>19070</v>
      </c>
      <c r="I79" s="261">
        <v>1047</v>
      </c>
      <c r="J79" s="261" t="s">
        <v>12362</v>
      </c>
      <c r="K79" s="435">
        <v>44420</v>
      </c>
    </row>
    <row r="80" spans="1:11">
      <c r="A80" s="434">
        <v>2021200873</v>
      </c>
      <c r="B80" s="261">
        <v>320210528</v>
      </c>
      <c r="C80" s="261" t="s">
        <v>19075</v>
      </c>
      <c r="D80" s="261" t="s">
        <v>19076</v>
      </c>
      <c r="E80" s="439">
        <v>129.6</v>
      </c>
      <c r="F80" s="261" t="s">
        <v>19077</v>
      </c>
      <c r="G80" s="261">
        <v>52408132</v>
      </c>
      <c r="H80" s="261" t="s">
        <v>19078</v>
      </c>
      <c r="I80" s="261">
        <v>81109</v>
      </c>
      <c r="J80" s="261" t="s">
        <v>3974</v>
      </c>
      <c r="K80" s="435">
        <v>44410</v>
      </c>
    </row>
    <row r="81" spans="1:11">
      <c r="A81" s="434">
        <v>2021200877</v>
      </c>
      <c r="B81" s="261">
        <v>700212630</v>
      </c>
      <c r="C81" s="261" t="s">
        <v>19079</v>
      </c>
      <c r="D81" s="261" t="s">
        <v>19080</v>
      </c>
      <c r="E81" s="439">
        <v>2743.25</v>
      </c>
      <c r="F81" s="261" t="s">
        <v>19081</v>
      </c>
      <c r="G81" s="261">
        <v>31560270</v>
      </c>
      <c r="H81" s="261" t="s">
        <v>19082</v>
      </c>
      <c r="I81" s="261">
        <v>97401</v>
      </c>
      <c r="J81" s="261" t="s">
        <v>3265</v>
      </c>
      <c r="K81" s="435">
        <v>44410</v>
      </c>
    </row>
    <row r="82" spans="1:11" ht="20">
      <c r="A82" s="434">
        <v>2021200879</v>
      </c>
      <c r="B82" s="261">
        <v>9001847517</v>
      </c>
      <c r="C82" s="261" t="s">
        <v>19083</v>
      </c>
      <c r="D82" s="261" t="s">
        <v>19084</v>
      </c>
      <c r="E82" s="439">
        <v>2184</v>
      </c>
      <c r="F82" s="261" t="s">
        <v>19085</v>
      </c>
      <c r="G82" s="261">
        <v>35723394</v>
      </c>
      <c r="H82" s="261" t="s">
        <v>19086</v>
      </c>
      <c r="I82" s="261">
        <v>82108</v>
      </c>
      <c r="J82" s="261" t="s">
        <v>3974</v>
      </c>
      <c r="K82" s="435">
        <v>44410</v>
      </c>
    </row>
    <row r="83" spans="1:11" ht="20">
      <c r="A83" s="434">
        <v>2021200881</v>
      </c>
      <c r="B83" s="261">
        <v>137005824</v>
      </c>
      <c r="C83" s="261" t="s">
        <v>19087</v>
      </c>
      <c r="D83" s="261" t="s">
        <v>19088</v>
      </c>
      <c r="E83" s="439">
        <v>1747.2</v>
      </c>
      <c r="F83" s="261" t="s">
        <v>19089</v>
      </c>
      <c r="G83" s="261">
        <v>603929</v>
      </c>
      <c r="H83" s="261" t="s">
        <v>19090</v>
      </c>
      <c r="I83" s="261">
        <v>84104</v>
      </c>
      <c r="J83" s="261" t="s">
        <v>3974</v>
      </c>
      <c r="K83" s="435">
        <v>44410</v>
      </c>
    </row>
    <row r="84" spans="1:11">
      <c r="A84" s="434">
        <v>2021200887</v>
      </c>
      <c r="B84" s="261">
        <v>4225568545</v>
      </c>
      <c r="C84" s="261" t="s">
        <v>19091</v>
      </c>
      <c r="D84" s="261" t="s">
        <v>19092</v>
      </c>
      <c r="E84" s="439">
        <v>30.5</v>
      </c>
      <c r="F84" s="261" t="s">
        <v>19093</v>
      </c>
      <c r="G84" s="261">
        <v>31373861</v>
      </c>
      <c r="H84" s="261" t="s">
        <v>19094</v>
      </c>
      <c r="I84" s="261">
        <v>83106</v>
      </c>
      <c r="J84" s="261" t="s">
        <v>3974</v>
      </c>
      <c r="K84" s="435">
        <v>44410</v>
      </c>
    </row>
    <row r="85" spans="1:11">
      <c r="A85" s="434">
        <v>2021200888</v>
      </c>
      <c r="B85" s="261">
        <v>4225571572</v>
      </c>
      <c r="C85" s="261" t="s">
        <v>19091</v>
      </c>
      <c r="D85" s="261" t="s">
        <v>19092</v>
      </c>
      <c r="E85" s="439">
        <v>595.20000000000005</v>
      </c>
      <c r="F85" s="261" t="s">
        <v>19093</v>
      </c>
      <c r="G85" s="261">
        <v>31373861</v>
      </c>
      <c r="H85" s="261" t="s">
        <v>19094</v>
      </c>
      <c r="I85" s="261">
        <v>83106</v>
      </c>
      <c r="J85" s="261" t="s">
        <v>3974</v>
      </c>
      <c r="K85" s="435">
        <v>44410</v>
      </c>
    </row>
    <row r="86" spans="1:11">
      <c r="A86" s="434">
        <v>2021200893</v>
      </c>
      <c r="B86" s="261">
        <v>92233514</v>
      </c>
      <c r="C86" s="261" t="s">
        <v>19095</v>
      </c>
      <c r="D86" s="261" t="s">
        <v>19096</v>
      </c>
      <c r="E86" s="439">
        <v>544.5</v>
      </c>
      <c r="F86" s="261" t="s">
        <v>19097</v>
      </c>
      <c r="G86" s="261">
        <v>50886771</v>
      </c>
      <c r="H86" s="261" t="s">
        <v>19098</v>
      </c>
      <c r="I86" s="261">
        <v>4001</v>
      </c>
      <c r="J86" s="261" t="s">
        <v>19099</v>
      </c>
      <c r="K86" s="435">
        <v>44410</v>
      </c>
    </row>
    <row r="87" spans="1:11" ht="20">
      <c r="A87" s="434">
        <v>2021200894</v>
      </c>
      <c r="B87" s="261">
        <v>91219097</v>
      </c>
      <c r="C87" s="261" t="s">
        <v>19095</v>
      </c>
      <c r="D87" s="261" t="s">
        <v>19100</v>
      </c>
      <c r="E87" s="439">
        <v>365.4</v>
      </c>
      <c r="F87" s="261" t="s">
        <v>19097</v>
      </c>
      <c r="G87" s="261">
        <v>50886771</v>
      </c>
      <c r="H87" s="261" t="s">
        <v>19098</v>
      </c>
      <c r="I87" s="261">
        <v>4001</v>
      </c>
      <c r="J87" s="261" t="s">
        <v>19099</v>
      </c>
      <c r="K87" s="435">
        <v>44417</v>
      </c>
    </row>
    <row r="88" spans="1:11">
      <c r="A88" s="434">
        <v>2021200900</v>
      </c>
      <c r="B88" s="261">
        <v>544910004</v>
      </c>
      <c r="C88" s="261" t="s">
        <v>19101</v>
      </c>
      <c r="D88" s="261" t="s">
        <v>19102</v>
      </c>
      <c r="E88" s="439">
        <v>157.97</v>
      </c>
      <c r="F88" s="261" t="s">
        <v>19103</v>
      </c>
      <c r="G88" s="261">
        <v>17329477</v>
      </c>
      <c r="H88" s="261" t="s">
        <v>19104</v>
      </c>
      <c r="I88" s="261">
        <v>82107</v>
      </c>
      <c r="J88" s="261" t="s">
        <v>3974</v>
      </c>
      <c r="K88" s="435">
        <v>44410</v>
      </c>
    </row>
    <row r="89" spans="1:11">
      <c r="A89" s="434">
        <v>2021200908</v>
      </c>
      <c r="B89" s="261">
        <v>2107232</v>
      </c>
      <c r="C89" s="261" t="s">
        <v>19105</v>
      </c>
      <c r="D89" s="261" t="s">
        <v>19106</v>
      </c>
      <c r="E89" s="439">
        <v>144</v>
      </c>
      <c r="F89" s="261" t="s">
        <v>19107</v>
      </c>
      <c r="G89" s="261">
        <v>36740951</v>
      </c>
      <c r="H89" s="261" t="s">
        <v>19108</v>
      </c>
      <c r="I89" s="261">
        <v>84104</v>
      </c>
      <c r="J89" s="261" t="s">
        <v>3974</v>
      </c>
      <c r="K89" s="435">
        <v>44410</v>
      </c>
    </row>
    <row r="90" spans="1:11" ht="20">
      <c r="A90" s="434">
        <v>2021200920</v>
      </c>
      <c r="B90" s="261">
        <v>21201138</v>
      </c>
      <c r="C90" s="261" t="s">
        <v>19109</v>
      </c>
      <c r="D90" s="261" t="s">
        <v>19110</v>
      </c>
      <c r="E90" s="439">
        <v>3826.19</v>
      </c>
      <c r="F90" s="261" t="s">
        <v>19111</v>
      </c>
      <c r="G90" s="261">
        <v>35813393</v>
      </c>
      <c r="H90" s="261" t="s">
        <v>19112</v>
      </c>
      <c r="I90" s="261">
        <v>82106</v>
      </c>
      <c r="J90" s="261" t="s">
        <v>3974</v>
      </c>
      <c r="K90" s="435">
        <v>44410</v>
      </c>
    </row>
    <row r="91" spans="1:11">
      <c r="A91" s="434">
        <v>2021200921</v>
      </c>
      <c r="B91" s="261">
        <v>10210079</v>
      </c>
      <c r="C91" s="261" t="s">
        <v>19113</v>
      </c>
      <c r="D91" s="261" t="s">
        <v>19114</v>
      </c>
      <c r="E91" s="439">
        <v>342.56</v>
      </c>
      <c r="F91" s="261" t="s">
        <v>19115</v>
      </c>
      <c r="G91" s="261">
        <v>31413498</v>
      </c>
      <c r="H91" s="261" t="s">
        <v>19116</v>
      </c>
      <c r="I91" s="261">
        <v>91101</v>
      </c>
      <c r="J91" s="261" t="s">
        <v>6347</v>
      </c>
      <c r="K91" s="435">
        <v>44410</v>
      </c>
    </row>
    <row r="92" spans="1:11" ht="20">
      <c r="A92" s="434">
        <v>2021200922</v>
      </c>
      <c r="B92" s="261">
        <v>2120038</v>
      </c>
      <c r="C92" s="261" t="s">
        <v>19117</v>
      </c>
      <c r="D92" s="261" t="s">
        <v>19118</v>
      </c>
      <c r="E92" s="439">
        <v>868.8</v>
      </c>
      <c r="F92" s="261" t="s">
        <v>19119</v>
      </c>
      <c r="G92" s="261">
        <v>31343252</v>
      </c>
      <c r="H92" s="261" t="s">
        <v>19120</v>
      </c>
      <c r="I92" s="261">
        <v>82008</v>
      </c>
      <c r="J92" s="261" t="s">
        <v>3974</v>
      </c>
      <c r="K92" s="435">
        <v>44410</v>
      </c>
    </row>
    <row r="93" spans="1:11">
      <c r="A93" s="434">
        <v>2021200923</v>
      </c>
      <c r="B93" s="261">
        <v>141077179</v>
      </c>
      <c r="C93" s="261" t="s">
        <v>19121</v>
      </c>
      <c r="D93" s="261" t="s">
        <v>19122</v>
      </c>
      <c r="E93" s="439">
        <v>138305.1</v>
      </c>
      <c r="F93" s="261" t="s">
        <v>19123</v>
      </c>
      <c r="G93" s="261">
        <v>31318762</v>
      </c>
      <c r="H93" s="261" t="s">
        <v>19124</v>
      </c>
      <c r="I93" s="261">
        <v>90051</v>
      </c>
      <c r="J93" s="261" t="s">
        <v>18843</v>
      </c>
      <c r="K93" s="435">
        <v>44410</v>
      </c>
    </row>
    <row r="94" spans="1:11" ht="20">
      <c r="A94" s="434">
        <v>2021200924</v>
      </c>
      <c r="B94" s="261">
        <v>4475000666</v>
      </c>
      <c r="C94" s="261" t="s">
        <v>19125</v>
      </c>
      <c r="D94" s="261" t="s">
        <v>19126</v>
      </c>
      <c r="E94" s="439">
        <v>1896</v>
      </c>
      <c r="F94" s="261" t="s">
        <v>19127</v>
      </c>
      <c r="G94" s="261">
        <v>52708837</v>
      </c>
      <c r="H94" s="261" t="s">
        <v>19090</v>
      </c>
      <c r="I94" s="261">
        <v>84104</v>
      </c>
      <c r="J94" s="261" t="s">
        <v>3974</v>
      </c>
      <c r="K94" s="435">
        <v>44410</v>
      </c>
    </row>
    <row r="95" spans="1:11">
      <c r="A95" s="434">
        <v>2021200926</v>
      </c>
      <c r="B95" s="261">
        <v>202106</v>
      </c>
      <c r="C95" s="261" t="s">
        <v>19128</v>
      </c>
      <c r="D95" s="261" t="s">
        <v>19129</v>
      </c>
      <c r="E95" s="439">
        <v>363</v>
      </c>
      <c r="F95" s="261" t="s">
        <v>19130</v>
      </c>
      <c r="G95" s="261">
        <v>34998071</v>
      </c>
      <c r="H95" s="261" t="s">
        <v>19131</v>
      </c>
      <c r="I95" s="261">
        <v>82107</v>
      </c>
      <c r="J95" s="261" t="s">
        <v>3974</v>
      </c>
      <c r="K95" s="435">
        <v>44410</v>
      </c>
    </row>
    <row r="96" spans="1:11">
      <c r="A96" s="434">
        <v>2021200927</v>
      </c>
      <c r="B96" s="261">
        <v>4121019649</v>
      </c>
      <c r="C96" s="261" t="s">
        <v>19132</v>
      </c>
      <c r="D96" s="261" t="s">
        <v>19133</v>
      </c>
      <c r="E96" s="439">
        <v>1034.4000000000001</v>
      </c>
      <c r="F96" s="261" t="s">
        <v>19073</v>
      </c>
      <c r="G96" s="261">
        <v>47258314</v>
      </c>
      <c r="H96" s="261" t="s">
        <v>19074</v>
      </c>
      <c r="I96" s="261">
        <v>81109</v>
      </c>
      <c r="J96" s="261" t="s">
        <v>3974</v>
      </c>
      <c r="K96" s="435">
        <v>44410</v>
      </c>
    </row>
    <row r="97" spans="1:11">
      <c r="A97" s="434">
        <v>2021200928</v>
      </c>
      <c r="B97" s="261">
        <v>4805</v>
      </c>
      <c r="C97" s="261" t="s">
        <v>19134</v>
      </c>
      <c r="D97" s="261" t="s">
        <v>19135</v>
      </c>
      <c r="E97" s="439">
        <v>11880</v>
      </c>
      <c r="F97" s="261" t="s">
        <v>19136</v>
      </c>
      <c r="G97" s="261">
        <v>35908891</v>
      </c>
      <c r="H97" s="261" t="s">
        <v>19137</v>
      </c>
      <c r="I97" s="261">
        <v>81101</v>
      </c>
      <c r="J97" s="261" t="s">
        <v>3974</v>
      </c>
      <c r="K97" s="435">
        <v>44410</v>
      </c>
    </row>
    <row r="98" spans="1:11">
      <c r="A98" s="434">
        <v>2021200932</v>
      </c>
      <c r="B98" s="261">
        <v>22130286</v>
      </c>
      <c r="C98" s="261" t="s">
        <v>19138</v>
      </c>
      <c r="D98" s="261" t="s">
        <v>19139</v>
      </c>
      <c r="E98" s="439">
        <v>729.16</v>
      </c>
      <c r="F98" s="261" t="s">
        <v>19140</v>
      </c>
      <c r="G98" s="261">
        <v>46762183</v>
      </c>
      <c r="H98" s="261" t="s">
        <v>19141</v>
      </c>
      <c r="I98" s="261">
        <v>82104</v>
      </c>
      <c r="J98" s="261" t="s">
        <v>3974</v>
      </c>
      <c r="K98" s="435">
        <v>44417</v>
      </c>
    </row>
    <row r="99" spans="1:11">
      <c r="A99" s="434">
        <v>2021200933</v>
      </c>
      <c r="B99" s="261">
        <v>2000458</v>
      </c>
      <c r="C99" s="261" t="s">
        <v>19142</v>
      </c>
      <c r="D99" s="261" t="s">
        <v>19143</v>
      </c>
      <c r="E99" s="439">
        <v>140.4</v>
      </c>
      <c r="F99" s="261" t="s">
        <v>19144</v>
      </c>
      <c r="G99" s="261">
        <v>17318076</v>
      </c>
      <c r="H99" s="261" t="s">
        <v>19145</v>
      </c>
      <c r="I99" s="261">
        <v>92501</v>
      </c>
      <c r="J99" s="261" t="s">
        <v>19146</v>
      </c>
      <c r="K99" s="435">
        <v>44410</v>
      </c>
    </row>
    <row r="100" spans="1:11">
      <c r="A100" s="434">
        <v>2021200934</v>
      </c>
      <c r="B100" s="261">
        <v>137005833</v>
      </c>
      <c r="C100" s="261" t="s">
        <v>19147</v>
      </c>
      <c r="D100" s="261" t="s">
        <v>19148</v>
      </c>
      <c r="E100" s="439">
        <v>2230.8000000000002</v>
      </c>
      <c r="F100" s="261" t="s">
        <v>19089</v>
      </c>
      <c r="G100" s="261">
        <v>603929</v>
      </c>
      <c r="H100" s="261" t="s">
        <v>19090</v>
      </c>
      <c r="I100" s="261">
        <v>84104</v>
      </c>
      <c r="J100" s="261" t="s">
        <v>3974</v>
      </c>
      <c r="K100" s="435">
        <v>44410</v>
      </c>
    </row>
    <row r="101" spans="1:11">
      <c r="A101" s="434">
        <v>2021200946</v>
      </c>
      <c r="B101" s="261">
        <v>141076827</v>
      </c>
      <c r="C101" s="261" t="s">
        <v>19149</v>
      </c>
      <c r="D101" s="261" t="s">
        <v>19150</v>
      </c>
      <c r="E101" s="439">
        <v>710.4</v>
      </c>
      <c r="F101" s="261" t="s">
        <v>19123</v>
      </c>
      <c r="G101" s="261">
        <v>31318762</v>
      </c>
      <c r="H101" s="261" t="s">
        <v>19124</v>
      </c>
      <c r="I101" s="261">
        <v>90051</v>
      </c>
      <c r="J101" s="261" t="s">
        <v>18843</v>
      </c>
      <c r="K101" s="435">
        <v>44410</v>
      </c>
    </row>
    <row r="102" spans="1:11">
      <c r="A102" s="434">
        <v>2021200947</v>
      </c>
      <c r="B102" s="261">
        <v>2211190549</v>
      </c>
      <c r="C102" s="261" t="s">
        <v>19151</v>
      </c>
      <c r="D102" s="261" t="s">
        <v>19150</v>
      </c>
      <c r="E102" s="439">
        <v>37947.019999999997</v>
      </c>
      <c r="F102" s="261" t="s">
        <v>19152</v>
      </c>
      <c r="G102" s="261">
        <v>31376134</v>
      </c>
      <c r="H102" s="261" t="s">
        <v>19153</v>
      </c>
      <c r="I102" s="261">
        <v>85101</v>
      </c>
      <c r="J102" s="261" t="s">
        <v>3974</v>
      </c>
      <c r="K102" s="435">
        <v>44410</v>
      </c>
    </row>
    <row r="103" spans="1:11">
      <c r="A103" s="434">
        <v>2021200948</v>
      </c>
      <c r="B103" s="261">
        <v>2021219</v>
      </c>
      <c r="C103" s="261" t="s">
        <v>19154</v>
      </c>
      <c r="D103" s="261" t="s">
        <v>19155</v>
      </c>
      <c r="E103" s="439">
        <v>138.96</v>
      </c>
      <c r="F103" s="261" t="s">
        <v>19156</v>
      </c>
      <c r="G103" s="261">
        <v>35779306</v>
      </c>
      <c r="H103" s="261" t="s">
        <v>19157</v>
      </c>
      <c r="I103" s="261">
        <v>85107</v>
      </c>
      <c r="J103" s="261" t="s">
        <v>3974</v>
      </c>
      <c r="K103" s="435">
        <v>44417</v>
      </c>
    </row>
    <row r="104" spans="1:11">
      <c r="A104" s="434">
        <v>2021200949</v>
      </c>
      <c r="B104" s="261">
        <v>320210557</v>
      </c>
      <c r="C104" s="261" t="s">
        <v>19075</v>
      </c>
      <c r="D104" s="261" t="s">
        <v>19158</v>
      </c>
      <c r="E104" s="439">
        <v>129.6</v>
      </c>
      <c r="F104" s="261" t="s">
        <v>19077</v>
      </c>
      <c r="G104" s="261">
        <v>52408132</v>
      </c>
      <c r="H104" s="261" t="s">
        <v>19078</v>
      </c>
      <c r="I104" s="261">
        <v>81109</v>
      </c>
      <c r="J104" s="261" t="s">
        <v>3974</v>
      </c>
      <c r="K104" s="435">
        <v>44410</v>
      </c>
    </row>
    <row r="105" spans="1:11" ht="30">
      <c r="A105" s="434">
        <v>2021200950</v>
      </c>
      <c r="B105" s="261">
        <v>20214343</v>
      </c>
      <c r="C105" s="261" t="s">
        <v>19159</v>
      </c>
      <c r="D105" s="261" t="s">
        <v>19160</v>
      </c>
      <c r="E105" s="439">
        <v>2808</v>
      </c>
      <c r="F105" s="261" t="s">
        <v>19161</v>
      </c>
      <c r="G105" s="261">
        <v>36332151</v>
      </c>
      <c r="H105" s="261" t="s">
        <v>19162</v>
      </c>
      <c r="I105" s="261">
        <v>97101</v>
      </c>
      <c r="J105" s="261" t="s">
        <v>6983</v>
      </c>
      <c r="K105" s="435">
        <v>44410</v>
      </c>
    </row>
    <row r="106" spans="1:11" ht="20">
      <c r="A106" s="434">
        <v>2021200957</v>
      </c>
      <c r="B106" s="261">
        <v>2021200043</v>
      </c>
      <c r="C106" s="261" t="s">
        <v>19163</v>
      </c>
      <c r="D106" s="261" t="s">
        <v>19164</v>
      </c>
      <c r="E106" s="439">
        <v>25180.799999999999</v>
      </c>
      <c r="F106" s="261" t="s">
        <v>19165</v>
      </c>
      <c r="G106" s="261">
        <v>45316953</v>
      </c>
      <c r="H106" s="261" t="s">
        <v>19166</v>
      </c>
      <c r="I106" s="261">
        <v>82107</v>
      </c>
      <c r="J106" s="261" t="s">
        <v>3974</v>
      </c>
      <c r="K106" s="435">
        <v>44410</v>
      </c>
    </row>
    <row r="107" spans="1:11">
      <c r="A107" s="434">
        <v>2021200958</v>
      </c>
      <c r="B107" s="261">
        <v>845510004</v>
      </c>
      <c r="C107" s="261" t="s">
        <v>19167</v>
      </c>
      <c r="D107" s="261" t="s">
        <v>19168</v>
      </c>
      <c r="E107" s="439">
        <v>586.12</v>
      </c>
      <c r="F107" s="261" t="s">
        <v>19103</v>
      </c>
      <c r="G107" s="261">
        <v>17329477</v>
      </c>
      <c r="H107" s="261" t="s">
        <v>19104</v>
      </c>
      <c r="I107" s="261">
        <v>82107</v>
      </c>
      <c r="J107" s="261" t="s">
        <v>3974</v>
      </c>
      <c r="K107" s="435">
        <v>44410</v>
      </c>
    </row>
    <row r="108" spans="1:11">
      <c r="A108" s="434">
        <v>2021200959</v>
      </c>
      <c r="B108" s="261">
        <v>803410004</v>
      </c>
      <c r="C108" s="261" t="s">
        <v>19169</v>
      </c>
      <c r="D108" s="261" t="s">
        <v>19168</v>
      </c>
      <c r="E108" s="439">
        <v>2895.38</v>
      </c>
      <c r="F108" s="261" t="s">
        <v>19103</v>
      </c>
      <c r="G108" s="261">
        <v>17329477</v>
      </c>
      <c r="H108" s="261" t="s">
        <v>19104</v>
      </c>
      <c r="I108" s="261">
        <v>82107</v>
      </c>
      <c r="J108" s="261" t="s">
        <v>3974</v>
      </c>
      <c r="K108" s="435">
        <v>44410</v>
      </c>
    </row>
    <row r="109" spans="1:11">
      <c r="A109" s="434">
        <v>2021200962</v>
      </c>
      <c r="B109" s="261">
        <v>4816</v>
      </c>
      <c r="C109" s="261" t="s">
        <v>19134</v>
      </c>
      <c r="D109" s="261" t="s">
        <v>19170</v>
      </c>
      <c r="E109" s="439">
        <v>5205.6000000000004</v>
      </c>
      <c r="F109" s="261" t="s">
        <v>19136</v>
      </c>
      <c r="G109" s="261">
        <v>35908891</v>
      </c>
      <c r="H109" s="261" t="s">
        <v>19137</v>
      </c>
      <c r="I109" s="261">
        <v>81101</v>
      </c>
      <c r="J109" s="261" t="s">
        <v>3974</v>
      </c>
      <c r="K109" s="435">
        <v>44417</v>
      </c>
    </row>
    <row r="110" spans="1:11">
      <c r="A110" s="434">
        <v>2021200963</v>
      </c>
      <c r="B110" s="261">
        <v>2021160</v>
      </c>
      <c r="C110" s="261" t="s">
        <v>19171</v>
      </c>
      <c r="D110" s="261" t="s">
        <v>19172</v>
      </c>
      <c r="E110" s="439">
        <v>364.68</v>
      </c>
      <c r="F110" s="261" t="s">
        <v>19173</v>
      </c>
      <c r="G110" s="261">
        <v>45891095</v>
      </c>
      <c r="H110" s="261" t="s">
        <v>19174</v>
      </c>
      <c r="I110" s="261">
        <v>90201</v>
      </c>
      <c r="J110" s="261" t="s">
        <v>18836</v>
      </c>
      <c r="K110" s="435">
        <v>44417</v>
      </c>
    </row>
    <row r="111" spans="1:11" ht="20">
      <c r="A111" s="434">
        <v>2021200964</v>
      </c>
      <c r="B111" s="261">
        <v>2210720713</v>
      </c>
      <c r="C111" s="262">
        <v>43383</v>
      </c>
      <c r="D111" s="261" t="s">
        <v>19175</v>
      </c>
      <c r="E111" s="439">
        <v>174</v>
      </c>
      <c r="F111" s="261" t="s">
        <v>18910</v>
      </c>
      <c r="G111" s="261">
        <v>31735657</v>
      </c>
      <c r="H111" s="261" t="s">
        <v>10467</v>
      </c>
      <c r="I111" s="261">
        <v>6001</v>
      </c>
      <c r="J111" s="261" t="s">
        <v>18911</v>
      </c>
      <c r="K111" s="435">
        <v>44410</v>
      </c>
    </row>
    <row r="112" spans="1:11">
      <c r="A112" s="434">
        <v>2021200965</v>
      </c>
      <c r="B112" s="261">
        <v>2210620714</v>
      </c>
      <c r="C112" s="261" t="s">
        <v>19176</v>
      </c>
      <c r="D112" s="261" t="s">
        <v>19177</v>
      </c>
      <c r="E112" s="439">
        <v>333.94</v>
      </c>
      <c r="F112" s="261" t="s">
        <v>18910</v>
      </c>
      <c r="G112" s="261">
        <v>31735657</v>
      </c>
      <c r="H112" s="261" t="s">
        <v>10467</v>
      </c>
      <c r="I112" s="261">
        <v>6001</v>
      </c>
      <c r="J112" s="261" t="s">
        <v>18911</v>
      </c>
      <c r="K112" s="435">
        <v>44410</v>
      </c>
    </row>
    <row r="113" spans="1:11">
      <c r="A113" s="434">
        <v>2021200966</v>
      </c>
      <c r="B113" s="261">
        <v>2211110106</v>
      </c>
      <c r="C113" s="261" t="s">
        <v>19178</v>
      </c>
      <c r="D113" s="261" t="s">
        <v>19179</v>
      </c>
      <c r="E113" s="439">
        <v>3966.6</v>
      </c>
      <c r="F113" s="261" t="s">
        <v>19180</v>
      </c>
      <c r="G113" s="261">
        <v>603481</v>
      </c>
      <c r="H113" s="261" t="s">
        <v>19181</v>
      </c>
      <c r="I113" s="261">
        <v>81499</v>
      </c>
      <c r="J113" s="261" t="s">
        <v>3974</v>
      </c>
      <c r="K113" s="435">
        <v>44417</v>
      </c>
    </row>
    <row r="114" spans="1:11">
      <c r="A114" s="434">
        <v>2021200968</v>
      </c>
      <c r="B114" s="261">
        <v>700212773</v>
      </c>
      <c r="C114" s="261" t="s">
        <v>19079</v>
      </c>
      <c r="D114" s="261" t="s">
        <v>19182</v>
      </c>
      <c r="E114" s="439">
        <v>5117.13</v>
      </c>
      <c r="F114" s="261" t="s">
        <v>19081</v>
      </c>
      <c r="G114" s="261">
        <v>31560270</v>
      </c>
      <c r="H114" s="261" t="s">
        <v>19082</v>
      </c>
      <c r="I114" s="261">
        <v>97401</v>
      </c>
      <c r="J114" s="261" t="s">
        <v>3265</v>
      </c>
      <c r="K114" s="435">
        <v>44420</v>
      </c>
    </row>
    <row r="115" spans="1:11">
      <c r="A115" s="434">
        <v>2021200970</v>
      </c>
      <c r="B115" s="261">
        <v>137005848</v>
      </c>
      <c r="C115" s="261" t="s">
        <v>19183</v>
      </c>
      <c r="D115" s="261" t="s">
        <v>19184</v>
      </c>
      <c r="E115" s="439">
        <v>5690.4</v>
      </c>
      <c r="F115" s="261" t="s">
        <v>19089</v>
      </c>
      <c r="G115" s="261">
        <v>603929</v>
      </c>
      <c r="H115" s="261" t="s">
        <v>19090</v>
      </c>
      <c r="I115" s="261">
        <v>84104</v>
      </c>
      <c r="J115" s="261" t="s">
        <v>3974</v>
      </c>
      <c r="K115" s="435">
        <v>44417</v>
      </c>
    </row>
    <row r="116" spans="1:11">
      <c r="A116" s="434">
        <v>2021200971</v>
      </c>
      <c r="B116" s="261">
        <v>21003103</v>
      </c>
      <c r="C116" s="261" t="s">
        <v>19185</v>
      </c>
      <c r="D116" s="261" t="s">
        <v>19186</v>
      </c>
      <c r="E116" s="439">
        <v>84</v>
      </c>
      <c r="F116" s="261" t="s">
        <v>19187</v>
      </c>
      <c r="G116" s="261">
        <v>53248376</v>
      </c>
      <c r="H116" s="261" t="s">
        <v>19188</v>
      </c>
      <c r="I116" s="261">
        <v>3901</v>
      </c>
      <c r="J116" s="261" t="s">
        <v>19189</v>
      </c>
      <c r="K116" s="435">
        <v>44417</v>
      </c>
    </row>
    <row r="117" spans="1:11">
      <c r="A117" s="434">
        <v>2021200972</v>
      </c>
      <c r="B117" s="261">
        <v>5613068073</v>
      </c>
      <c r="C117" s="261" t="s">
        <v>19190</v>
      </c>
      <c r="D117" s="261" t="s">
        <v>19191</v>
      </c>
      <c r="E117" s="439">
        <v>459.14</v>
      </c>
      <c r="F117" s="261" t="s">
        <v>19192</v>
      </c>
      <c r="G117" s="261">
        <v>34096043</v>
      </c>
      <c r="H117" s="261" t="s">
        <v>19193</v>
      </c>
      <c r="I117" s="261">
        <v>82102</v>
      </c>
      <c r="J117" s="261" t="s">
        <v>3974</v>
      </c>
      <c r="K117" s="435">
        <v>44417</v>
      </c>
    </row>
    <row r="118" spans="1:11">
      <c r="A118" s="434">
        <v>2021200973</v>
      </c>
      <c r="B118" s="261">
        <v>92021089</v>
      </c>
      <c r="C118" s="261" t="s">
        <v>19194</v>
      </c>
      <c r="D118" s="261" t="s">
        <v>19195</v>
      </c>
      <c r="E118" s="439">
        <v>146.88</v>
      </c>
      <c r="F118" s="261" t="s">
        <v>19196</v>
      </c>
      <c r="G118" s="261">
        <v>35713658</v>
      </c>
      <c r="H118" s="261" t="s">
        <v>18992</v>
      </c>
      <c r="I118" s="261">
        <v>82104</v>
      </c>
      <c r="J118" s="261" t="s">
        <v>3974</v>
      </c>
      <c r="K118" s="435">
        <v>44417</v>
      </c>
    </row>
    <row r="119" spans="1:11">
      <c r="A119" s="434">
        <v>2021200974</v>
      </c>
      <c r="B119" s="261">
        <v>2210720753</v>
      </c>
      <c r="C119" s="261" t="s">
        <v>19197</v>
      </c>
      <c r="D119" s="261" t="s">
        <v>19198</v>
      </c>
      <c r="E119" s="439">
        <v>146.4</v>
      </c>
      <c r="F119" s="261" t="s">
        <v>18910</v>
      </c>
      <c r="G119" s="261">
        <v>31735657</v>
      </c>
      <c r="H119" s="261" t="s">
        <v>10467</v>
      </c>
      <c r="I119" s="261">
        <v>6001</v>
      </c>
      <c r="J119" s="261" t="s">
        <v>18911</v>
      </c>
      <c r="K119" s="435">
        <v>44417</v>
      </c>
    </row>
    <row r="120" spans="1:11" ht="20">
      <c r="A120" s="434">
        <v>2021200975</v>
      </c>
      <c r="B120" s="261">
        <v>521314846</v>
      </c>
      <c r="C120" s="261" t="s">
        <v>19199</v>
      </c>
      <c r="D120" s="261" t="s">
        <v>19200</v>
      </c>
      <c r="E120" s="439">
        <v>176.16</v>
      </c>
      <c r="F120" s="261" t="s">
        <v>19201</v>
      </c>
      <c r="G120" s="261">
        <v>37954521</v>
      </c>
      <c r="H120" s="261" t="s">
        <v>19202</v>
      </c>
      <c r="I120" s="261">
        <v>97401</v>
      </c>
      <c r="J120" s="261" t="s">
        <v>3265</v>
      </c>
      <c r="K120" s="435">
        <v>44410</v>
      </c>
    </row>
    <row r="121" spans="1:11" ht="30">
      <c r="A121" s="434">
        <v>2021200976</v>
      </c>
      <c r="B121" s="261">
        <v>20210668</v>
      </c>
      <c r="C121" s="261" t="s">
        <v>19203</v>
      </c>
      <c r="D121" s="261" t="s">
        <v>19204</v>
      </c>
      <c r="E121" s="439">
        <v>46.8</v>
      </c>
      <c r="F121" s="261" t="s">
        <v>19144</v>
      </c>
      <c r="G121" s="261">
        <v>17318076</v>
      </c>
      <c r="H121" s="261" t="s">
        <v>19145</v>
      </c>
      <c r="I121" s="261">
        <v>92501</v>
      </c>
      <c r="J121" s="261" t="s">
        <v>19146</v>
      </c>
      <c r="K121" s="435">
        <v>44410</v>
      </c>
    </row>
    <row r="122" spans="1:11">
      <c r="A122" s="434">
        <v>2021200977</v>
      </c>
      <c r="B122" s="261">
        <v>2211190563</v>
      </c>
      <c r="C122" s="261" t="s">
        <v>19205</v>
      </c>
      <c r="D122" s="261" t="s">
        <v>19206</v>
      </c>
      <c r="E122" s="439">
        <v>49543.360000000001</v>
      </c>
      <c r="F122" s="261" t="s">
        <v>19152</v>
      </c>
      <c r="G122" s="261">
        <v>31376134</v>
      </c>
      <c r="H122" s="261" t="s">
        <v>19153</v>
      </c>
      <c r="I122" s="261">
        <v>85101</v>
      </c>
      <c r="J122" s="261" t="s">
        <v>3974</v>
      </c>
      <c r="K122" s="435">
        <v>44417</v>
      </c>
    </row>
    <row r="123" spans="1:11" ht="20">
      <c r="A123" s="434">
        <v>2021200978</v>
      </c>
      <c r="B123" s="261">
        <v>1084300002</v>
      </c>
      <c r="C123" s="261" t="s">
        <v>19207</v>
      </c>
      <c r="D123" s="261" t="s">
        <v>19208</v>
      </c>
      <c r="E123" s="439">
        <v>499.2</v>
      </c>
      <c r="F123" s="261" t="s">
        <v>19209</v>
      </c>
      <c r="G123" s="261">
        <v>11657235</v>
      </c>
      <c r="H123" s="261" t="s">
        <v>19210</v>
      </c>
      <c r="I123" s="261">
        <v>82109</v>
      </c>
      <c r="J123" s="261" t="s">
        <v>3974</v>
      </c>
      <c r="K123" s="435">
        <v>44417</v>
      </c>
    </row>
    <row r="124" spans="1:11">
      <c r="A124" s="434">
        <v>2021200979</v>
      </c>
      <c r="B124" s="261">
        <v>10211817</v>
      </c>
      <c r="C124" s="261" t="s">
        <v>19211</v>
      </c>
      <c r="D124" s="261" t="s">
        <v>19212</v>
      </c>
      <c r="E124" s="439">
        <v>66</v>
      </c>
      <c r="F124" s="261" t="s">
        <v>19213</v>
      </c>
      <c r="G124" s="261">
        <v>47424893</v>
      </c>
      <c r="H124" s="261" t="s">
        <v>19214</v>
      </c>
      <c r="I124" s="261">
        <v>1001</v>
      </c>
      <c r="J124" s="261" t="s">
        <v>12362</v>
      </c>
      <c r="K124" s="435">
        <v>44410</v>
      </c>
    </row>
    <row r="125" spans="1:11">
      <c r="A125" s="434">
        <v>2021200980</v>
      </c>
      <c r="B125" s="261">
        <v>10211816</v>
      </c>
      <c r="C125" s="261" t="s">
        <v>19215</v>
      </c>
      <c r="D125" s="261" t="s">
        <v>19212</v>
      </c>
      <c r="E125" s="439">
        <v>66</v>
      </c>
      <c r="F125" s="261" t="s">
        <v>19213</v>
      </c>
      <c r="G125" s="261">
        <v>47424893</v>
      </c>
      <c r="H125" s="261" t="s">
        <v>19214</v>
      </c>
      <c r="I125" s="261">
        <v>1001</v>
      </c>
      <c r="J125" s="261" t="s">
        <v>12362</v>
      </c>
      <c r="K125" s="435">
        <v>44410</v>
      </c>
    </row>
    <row r="126" spans="1:11" ht="20">
      <c r="A126" s="434">
        <v>2021200981</v>
      </c>
      <c r="B126" s="261">
        <v>20211996</v>
      </c>
      <c r="C126" s="261" t="s">
        <v>19216</v>
      </c>
      <c r="D126" s="261" t="s">
        <v>19217</v>
      </c>
      <c r="E126" s="439">
        <v>708</v>
      </c>
      <c r="F126" s="261" t="s">
        <v>19218</v>
      </c>
      <c r="G126" s="261">
        <v>36263800</v>
      </c>
      <c r="H126" s="261" t="s">
        <v>19219</v>
      </c>
      <c r="I126" s="261">
        <v>91701</v>
      </c>
      <c r="J126" s="261" t="s">
        <v>17222</v>
      </c>
      <c r="K126" s="435">
        <v>44417</v>
      </c>
    </row>
    <row r="127" spans="1:11" ht="20">
      <c r="A127" s="434">
        <v>2021200982</v>
      </c>
      <c r="B127" s="261">
        <v>2021234</v>
      </c>
      <c r="C127" s="261" t="s">
        <v>19220</v>
      </c>
      <c r="D127" s="261" t="s">
        <v>19221</v>
      </c>
      <c r="E127" s="439">
        <v>595.67999999999995</v>
      </c>
      <c r="F127" s="261" t="s">
        <v>19156</v>
      </c>
      <c r="G127" s="261">
        <v>35779306</v>
      </c>
      <c r="H127" s="261" t="s">
        <v>19157</v>
      </c>
      <c r="I127" s="261">
        <v>85107</v>
      </c>
      <c r="J127" s="261" t="s">
        <v>3974</v>
      </c>
      <c r="K127" s="435">
        <v>44417</v>
      </c>
    </row>
    <row r="128" spans="1:11">
      <c r="A128" s="434">
        <v>2021200984</v>
      </c>
      <c r="B128" s="261">
        <v>221303419</v>
      </c>
      <c r="C128" s="261" t="s">
        <v>19222</v>
      </c>
      <c r="D128" s="261" t="s">
        <v>19223</v>
      </c>
      <c r="E128" s="439">
        <v>3393.49</v>
      </c>
      <c r="F128" s="261" t="s">
        <v>19224</v>
      </c>
      <c r="G128" s="261">
        <v>36785512</v>
      </c>
      <c r="H128" s="261" t="s">
        <v>19225</v>
      </c>
      <c r="I128" s="261">
        <v>85101</v>
      </c>
      <c r="J128" s="261" t="s">
        <v>3974</v>
      </c>
      <c r="K128" s="435">
        <v>44410</v>
      </c>
    </row>
    <row r="129" spans="1:11">
      <c r="A129" s="434">
        <v>2021200986</v>
      </c>
      <c r="B129" s="261">
        <v>1121012794</v>
      </c>
      <c r="C129" s="261" t="s">
        <v>19226</v>
      </c>
      <c r="D129" s="261" t="s">
        <v>19227</v>
      </c>
      <c r="E129" s="439">
        <v>46268.95</v>
      </c>
      <c r="F129" s="261" t="s">
        <v>19228</v>
      </c>
      <c r="G129" s="261">
        <v>53528654</v>
      </c>
      <c r="H129" s="261" t="s">
        <v>19229</v>
      </c>
      <c r="I129" s="261">
        <v>82101</v>
      </c>
      <c r="J129" s="261" t="s">
        <v>3974</v>
      </c>
      <c r="K129" s="435">
        <v>44410</v>
      </c>
    </row>
    <row r="130" spans="1:11" ht="20">
      <c r="A130" s="434">
        <v>2021200989</v>
      </c>
      <c r="B130" s="261">
        <v>139259308</v>
      </c>
      <c r="C130" s="261" t="s">
        <v>19230</v>
      </c>
      <c r="D130" s="261" t="s">
        <v>19231</v>
      </c>
      <c r="E130" s="439">
        <v>78</v>
      </c>
      <c r="F130" s="261" t="s">
        <v>19232</v>
      </c>
      <c r="G130" s="261">
        <v>36383074</v>
      </c>
      <c r="H130" s="261" t="s">
        <v>19233</v>
      </c>
      <c r="I130" s="261">
        <v>83104</v>
      </c>
      <c r="J130" s="261" t="s">
        <v>3974</v>
      </c>
      <c r="K130" s="435">
        <v>44417</v>
      </c>
    </row>
    <row r="131" spans="1:11">
      <c r="A131" s="434">
        <v>2021200995</v>
      </c>
      <c r="B131" s="261">
        <v>221303833</v>
      </c>
      <c r="C131" s="261" t="s">
        <v>19234</v>
      </c>
      <c r="D131" s="261" t="s">
        <v>19223</v>
      </c>
      <c r="E131" s="439">
        <v>675</v>
      </c>
      <c r="F131" s="261" t="s">
        <v>19224</v>
      </c>
      <c r="G131" s="261">
        <v>36785512</v>
      </c>
      <c r="H131" s="261" t="s">
        <v>19225</v>
      </c>
      <c r="I131" s="261">
        <v>85101</v>
      </c>
      <c r="J131" s="261" t="s">
        <v>3974</v>
      </c>
      <c r="K131" s="435">
        <v>44410</v>
      </c>
    </row>
    <row r="132" spans="1:11">
      <c r="A132" s="434">
        <v>2021200996</v>
      </c>
      <c r="B132" s="261">
        <v>1052125999</v>
      </c>
      <c r="C132" s="261" t="s">
        <v>19235</v>
      </c>
      <c r="D132" s="261" t="s">
        <v>19236</v>
      </c>
      <c r="E132" s="439">
        <v>975.16</v>
      </c>
      <c r="F132" s="261" t="s">
        <v>19237</v>
      </c>
      <c r="G132" s="261">
        <v>35743565</v>
      </c>
      <c r="H132" s="261" t="s">
        <v>19238</v>
      </c>
      <c r="I132" s="261">
        <v>92101</v>
      </c>
      <c r="J132" s="261" t="s">
        <v>19239</v>
      </c>
      <c r="K132" s="435">
        <v>44417</v>
      </c>
    </row>
    <row r="133" spans="1:11">
      <c r="A133" s="434">
        <v>2021200997</v>
      </c>
      <c r="B133" s="261">
        <v>2021001</v>
      </c>
      <c r="C133" s="261" t="s">
        <v>19240</v>
      </c>
      <c r="D133" s="261" t="s">
        <v>19241</v>
      </c>
      <c r="E133" s="439">
        <v>200</v>
      </c>
      <c r="F133" s="261" t="s">
        <v>19242</v>
      </c>
      <c r="G133" s="261">
        <v>50730517</v>
      </c>
      <c r="H133" s="261" t="s">
        <v>19243</v>
      </c>
      <c r="I133" s="261">
        <v>6401</v>
      </c>
      <c r="J133" s="261" t="s">
        <v>12466</v>
      </c>
      <c r="K133" s="435">
        <v>44410</v>
      </c>
    </row>
    <row r="134" spans="1:11">
      <c r="A134" s="434">
        <v>2021201000</v>
      </c>
      <c r="B134" s="261">
        <v>51009</v>
      </c>
      <c r="C134" s="261" t="s">
        <v>19244</v>
      </c>
      <c r="D134" s="261" t="s">
        <v>19245</v>
      </c>
      <c r="E134" s="439">
        <v>2021.72</v>
      </c>
      <c r="F134" s="261" t="s">
        <v>19246</v>
      </c>
      <c r="G134" s="261">
        <v>30777178</v>
      </c>
      <c r="H134" s="261" t="s">
        <v>19247</v>
      </c>
      <c r="I134" s="261">
        <v>85101</v>
      </c>
      <c r="J134" s="261" t="s">
        <v>3974</v>
      </c>
      <c r="K134" s="435">
        <v>44417</v>
      </c>
    </row>
    <row r="135" spans="1:11">
      <c r="A135" s="434">
        <v>2021201003</v>
      </c>
      <c r="B135" s="261">
        <v>1010802021</v>
      </c>
      <c r="C135" s="261" t="s">
        <v>19248</v>
      </c>
      <c r="D135" s="261" t="s">
        <v>19249</v>
      </c>
      <c r="E135" s="439">
        <v>286.8</v>
      </c>
      <c r="F135" s="261" t="s">
        <v>19250</v>
      </c>
      <c r="G135" s="261">
        <v>35768941</v>
      </c>
      <c r="H135" s="261" t="s">
        <v>19251</v>
      </c>
      <c r="I135" s="261">
        <v>85102</v>
      </c>
      <c r="J135" s="261" t="s">
        <v>3974</v>
      </c>
      <c r="K135" s="435">
        <v>44417</v>
      </c>
    </row>
    <row r="136" spans="1:11" ht="30">
      <c r="A136" s="434">
        <v>2021201004</v>
      </c>
      <c r="B136" s="261">
        <v>1020211074</v>
      </c>
      <c r="C136" s="261" t="s">
        <v>19252</v>
      </c>
      <c r="D136" s="261" t="s">
        <v>19253</v>
      </c>
      <c r="E136" s="439">
        <v>1027.42</v>
      </c>
      <c r="F136" s="261" t="s">
        <v>19254</v>
      </c>
      <c r="G136" s="261">
        <v>31365213</v>
      </c>
      <c r="H136" s="261" t="s">
        <v>19255</v>
      </c>
      <c r="I136" s="261">
        <v>81103</v>
      </c>
      <c r="J136" s="261" t="s">
        <v>3974</v>
      </c>
      <c r="K136" s="435">
        <v>44417</v>
      </c>
    </row>
    <row r="137" spans="1:11" ht="20">
      <c r="A137" s="434">
        <v>2021201005</v>
      </c>
      <c r="B137" s="261">
        <v>2021305034</v>
      </c>
      <c r="C137" s="261" t="s">
        <v>19256</v>
      </c>
      <c r="D137" s="261" t="s">
        <v>19257</v>
      </c>
      <c r="E137" s="439">
        <v>262.99</v>
      </c>
      <c r="F137" s="261" t="s">
        <v>19258</v>
      </c>
      <c r="G137" s="261">
        <v>492736</v>
      </c>
      <c r="H137" s="261" t="s">
        <v>19259</v>
      </c>
      <c r="I137" s="261">
        <v>81452</v>
      </c>
      <c r="J137" s="261" t="s">
        <v>3974</v>
      </c>
      <c r="K137" s="435">
        <v>44410</v>
      </c>
    </row>
    <row r="138" spans="1:11">
      <c r="A138" s="434">
        <v>2021201007</v>
      </c>
      <c r="B138" s="261">
        <v>31212454</v>
      </c>
      <c r="C138" s="261" t="s">
        <v>19260</v>
      </c>
      <c r="D138" s="261" t="s">
        <v>19261</v>
      </c>
      <c r="E138" s="439">
        <v>684</v>
      </c>
      <c r="F138" s="261" t="s">
        <v>19262</v>
      </c>
      <c r="G138" s="261">
        <v>31324797</v>
      </c>
      <c r="H138" s="261" t="s">
        <v>19263</v>
      </c>
      <c r="I138" s="261">
        <v>85104</v>
      </c>
      <c r="J138" s="261" t="s">
        <v>3974</v>
      </c>
      <c r="K138" s="435">
        <v>44417</v>
      </c>
    </row>
    <row r="139" spans="1:11">
      <c r="A139" s="434">
        <v>2021201009</v>
      </c>
      <c r="B139" s="261">
        <v>2021164</v>
      </c>
      <c r="C139" s="261" t="s">
        <v>19264</v>
      </c>
      <c r="D139" s="261" t="s">
        <v>19265</v>
      </c>
      <c r="E139" s="439">
        <v>969.48</v>
      </c>
      <c r="F139" s="261" t="s">
        <v>19173</v>
      </c>
      <c r="G139" s="261">
        <v>45891095</v>
      </c>
      <c r="H139" s="261" t="s">
        <v>19174</v>
      </c>
      <c r="I139" s="261">
        <v>90201</v>
      </c>
      <c r="J139" s="261" t="s">
        <v>18836</v>
      </c>
      <c r="K139" s="435">
        <v>44417</v>
      </c>
    </row>
    <row r="140" spans="1:11">
      <c r="A140" s="434">
        <v>2021201012</v>
      </c>
      <c r="B140" s="261">
        <v>20210130</v>
      </c>
      <c r="C140" s="261" t="s">
        <v>19266</v>
      </c>
      <c r="D140" s="261" t="s">
        <v>19267</v>
      </c>
      <c r="E140" s="439">
        <v>178.8</v>
      </c>
      <c r="F140" s="261" t="s">
        <v>19268</v>
      </c>
      <c r="G140" s="261">
        <v>36243159</v>
      </c>
      <c r="H140" s="261" t="s">
        <v>19269</v>
      </c>
      <c r="I140" s="261">
        <v>93032</v>
      </c>
      <c r="J140" s="261" t="s">
        <v>19270</v>
      </c>
      <c r="K140" s="435">
        <v>44417</v>
      </c>
    </row>
    <row r="141" spans="1:11" ht="20">
      <c r="A141" s="434">
        <v>2021201013</v>
      </c>
      <c r="B141" s="261">
        <v>1020212293</v>
      </c>
      <c r="C141" s="261" t="s">
        <v>19271</v>
      </c>
      <c r="D141" s="261" t="s">
        <v>19272</v>
      </c>
      <c r="E141" s="439">
        <v>3336.24</v>
      </c>
      <c r="F141" s="261" t="s">
        <v>19273</v>
      </c>
      <c r="G141" s="261">
        <v>35736534</v>
      </c>
      <c r="H141" s="261" t="s">
        <v>19274</v>
      </c>
      <c r="I141" s="261">
        <v>82104</v>
      </c>
      <c r="J141" s="261" t="s">
        <v>3974</v>
      </c>
      <c r="K141" s="435">
        <v>44417</v>
      </c>
    </row>
    <row r="142" spans="1:11" ht="20">
      <c r="A142" s="434">
        <v>2021201015</v>
      </c>
      <c r="B142" s="261">
        <v>2210720806</v>
      </c>
      <c r="C142" s="261" t="s">
        <v>19275</v>
      </c>
      <c r="D142" s="261" t="s">
        <v>19276</v>
      </c>
      <c r="E142" s="439">
        <v>216</v>
      </c>
      <c r="F142" s="261" t="s">
        <v>18910</v>
      </c>
      <c r="G142" s="261">
        <v>31735657</v>
      </c>
      <c r="H142" s="261" t="s">
        <v>10467</v>
      </c>
      <c r="I142" s="261">
        <v>6001</v>
      </c>
      <c r="J142" s="261" t="s">
        <v>18911</v>
      </c>
      <c r="K142" s="435">
        <v>44417</v>
      </c>
    </row>
    <row r="143" spans="1:11" ht="20">
      <c r="A143" s="434">
        <v>2021201018</v>
      </c>
      <c r="B143" s="261">
        <v>1072021</v>
      </c>
      <c r="C143" s="261" t="s">
        <v>19277</v>
      </c>
      <c r="D143" s="261" t="s">
        <v>19278</v>
      </c>
      <c r="E143" s="439">
        <v>14845.25</v>
      </c>
      <c r="F143" s="261" t="s">
        <v>19279</v>
      </c>
      <c r="G143" s="261">
        <v>46405259</v>
      </c>
      <c r="H143" s="261" t="s">
        <v>19280</v>
      </c>
      <c r="I143" s="261">
        <v>92101</v>
      </c>
      <c r="J143" s="261" t="s">
        <v>19239</v>
      </c>
      <c r="K143" s="435">
        <v>44417</v>
      </c>
    </row>
    <row r="144" spans="1:11">
      <c r="A144" s="434">
        <v>2021201020</v>
      </c>
      <c r="B144" s="261">
        <v>20212092</v>
      </c>
      <c r="C144" s="261" t="s">
        <v>19216</v>
      </c>
      <c r="D144" s="261" t="s">
        <v>19281</v>
      </c>
      <c r="E144" s="439">
        <v>312</v>
      </c>
      <c r="F144" s="261" t="s">
        <v>19218</v>
      </c>
      <c r="G144" s="261">
        <v>36263800</v>
      </c>
      <c r="H144" s="261" t="s">
        <v>19219</v>
      </c>
      <c r="I144" s="261">
        <v>91701</v>
      </c>
      <c r="J144" s="261" t="s">
        <v>17222</v>
      </c>
      <c r="K144" s="435">
        <v>44417</v>
      </c>
    </row>
    <row r="145" spans="1:11" ht="20">
      <c r="A145" s="434">
        <v>2021201021</v>
      </c>
      <c r="B145" s="261">
        <v>23363</v>
      </c>
      <c r="C145" s="261" t="s">
        <v>19282</v>
      </c>
      <c r="D145" s="261" t="s">
        <v>19283</v>
      </c>
      <c r="E145" s="439">
        <v>976</v>
      </c>
      <c r="F145" s="261" t="s">
        <v>19284</v>
      </c>
      <c r="G145" s="261">
        <v>607436</v>
      </c>
      <c r="H145" s="261" t="s">
        <v>19285</v>
      </c>
      <c r="I145" s="261">
        <v>82009</v>
      </c>
      <c r="J145" s="261" t="s">
        <v>3974</v>
      </c>
      <c r="K145" s="435">
        <v>44417</v>
      </c>
    </row>
    <row r="146" spans="1:11">
      <c r="A146" s="434">
        <v>2021201022</v>
      </c>
      <c r="B146" s="261">
        <v>15217588</v>
      </c>
      <c r="C146" s="261" t="s">
        <v>19286</v>
      </c>
      <c r="D146" s="261" t="s">
        <v>19287</v>
      </c>
      <c r="E146" s="439">
        <v>320.79000000000002</v>
      </c>
      <c r="F146" s="261" t="s">
        <v>19288</v>
      </c>
      <c r="G146" s="261">
        <v>35683929</v>
      </c>
      <c r="H146" s="261" t="s">
        <v>19289</v>
      </c>
      <c r="I146" s="261">
        <v>83104</v>
      </c>
      <c r="J146" s="261" t="s">
        <v>3974</v>
      </c>
      <c r="K146" s="435">
        <v>44420</v>
      </c>
    </row>
    <row r="147" spans="1:11">
      <c r="A147" s="434">
        <v>2021201024</v>
      </c>
      <c r="B147" s="261">
        <v>210190081</v>
      </c>
      <c r="C147" s="261" t="s">
        <v>19290</v>
      </c>
      <c r="D147" s="261" t="s">
        <v>19291</v>
      </c>
      <c r="E147" s="439">
        <v>367.2</v>
      </c>
      <c r="F147" s="261" t="s">
        <v>19292</v>
      </c>
      <c r="G147" s="261">
        <v>33467439</v>
      </c>
      <c r="H147" s="261" t="s">
        <v>19293</v>
      </c>
      <c r="I147" s="261">
        <v>93039</v>
      </c>
      <c r="J147" s="261" t="s">
        <v>19294</v>
      </c>
      <c r="K147" s="435">
        <v>44417</v>
      </c>
    </row>
    <row r="148" spans="1:11" ht="20">
      <c r="A148" s="434">
        <v>2021201025</v>
      </c>
      <c r="B148" s="261">
        <v>20210707</v>
      </c>
      <c r="C148" s="261" t="s">
        <v>19295</v>
      </c>
      <c r="D148" s="261" t="s">
        <v>19296</v>
      </c>
      <c r="E148" s="439">
        <v>150</v>
      </c>
      <c r="F148" s="261" t="s">
        <v>19297</v>
      </c>
      <c r="G148" s="261">
        <v>51873991</v>
      </c>
      <c r="H148" s="261" t="s">
        <v>19298</v>
      </c>
      <c r="I148" s="261">
        <v>81106</v>
      </c>
      <c r="J148" s="261" t="s">
        <v>3974</v>
      </c>
      <c r="K148" s="435">
        <v>44417</v>
      </c>
    </row>
    <row r="149" spans="1:11">
      <c r="A149" s="434">
        <v>2021201026</v>
      </c>
      <c r="B149" s="261">
        <v>2000078434</v>
      </c>
      <c r="C149" s="261" t="s">
        <v>19299</v>
      </c>
      <c r="D149" s="261" t="s">
        <v>19300</v>
      </c>
      <c r="E149" s="439">
        <v>325.94</v>
      </c>
      <c r="F149" s="261" t="s">
        <v>19301</v>
      </c>
      <c r="G149" s="261">
        <v>35850370</v>
      </c>
      <c r="H149" s="261" t="s">
        <v>19302</v>
      </c>
      <c r="I149" s="261">
        <v>82646</v>
      </c>
      <c r="J149" s="261" t="s">
        <v>3974</v>
      </c>
      <c r="K149" s="435">
        <v>44417</v>
      </c>
    </row>
    <row r="150" spans="1:11">
      <c r="A150" s="434">
        <v>2021201027</v>
      </c>
      <c r="B150" s="261">
        <v>211116349</v>
      </c>
      <c r="C150" s="261" t="s">
        <v>19303</v>
      </c>
      <c r="D150" s="261" t="s">
        <v>19304</v>
      </c>
      <c r="E150" s="439">
        <v>226.01</v>
      </c>
      <c r="F150" s="261" t="s">
        <v>19305</v>
      </c>
      <c r="G150" s="261">
        <v>31411045</v>
      </c>
      <c r="H150" s="261" t="s">
        <v>19306</v>
      </c>
      <c r="I150" s="261">
        <v>84107</v>
      </c>
      <c r="J150" s="261" t="s">
        <v>3974</v>
      </c>
      <c r="K150" s="435">
        <v>44417</v>
      </c>
    </row>
    <row r="151" spans="1:11">
      <c r="A151" s="434">
        <v>2021201030</v>
      </c>
      <c r="B151" s="261">
        <v>2107591</v>
      </c>
      <c r="C151" s="261" t="s">
        <v>19307</v>
      </c>
      <c r="D151" s="261" t="s">
        <v>19308</v>
      </c>
      <c r="E151" s="439">
        <v>417</v>
      </c>
      <c r="F151" s="261" t="s">
        <v>19309</v>
      </c>
      <c r="G151" s="261">
        <v>17323843</v>
      </c>
      <c r="H151" s="261" t="s">
        <v>19310</v>
      </c>
      <c r="I151" s="261">
        <v>82105</v>
      </c>
      <c r="J151" s="261" t="s">
        <v>3974</v>
      </c>
      <c r="K151" s="435">
        <v>44420</v>
      </c>
    </row>
    <row r="152" spans="1:11">
      <c r="A152" s="434">
        <v>2021201032</v>
      </c>
      <c r="B152" s="261">
        <v>132102061</v>
      </c>
      <c r="C152" s="261" t="s">
        <v>19311</v>
      </c>
      <c r="D152" s="261" t="s">
        <v>19312</v>
      </c>
      <c r="E152" s="439">
        <v>550.79999999999995</v>
      </c>
      <c r="F152" s="261" t="s">
        <v>19313</v>
      </c>
      <c r="G152" s="261">
        <v>47237601</v>
      </c>
      <c r="H152" s="261" t="s">
        <v>19314</v>
      </c>
      <c r="I152" s="261">
        <v>81106</v>
      </c>
      <c r="J152" s="261" t="s">
        <v>3974</v>
      </c>
      <c r="K152" s="435">
        <v>44417</v>
      </c>
    </row>
    <row r="153" spans="1:11">
      <c r="A153" s="434">
        <v>2021201033</v>
      </c>
      <c r="B153" s="261">
        <v>210802587</v>
      </c>
      <c r="C153" s="261" t="s">
        <v>19315</v>
      </c>
      <c r="D153" s="261" t="s">
        <v>19316</v>
      </c>
      <c r="E153" s="439">
        <v>70.8</v>
      </c>
      <c r="F153" s="261" t="s">
        <v>19317</v>
      </c>
      <c r="G153" s="261">
        <v>46660551</v>
      </c>
      <c r="H153" s="261" t="s">
        <v>19318</v>
      </c>
      <c r="I153" s="261">
        <v>85105</v>
      </c>
      <c r="J153" s="261" t="s">
        <v>3974</v>
      </c>
      <c r="K153" s="435">
        <v>44417</v>
      </c>
    </row>
    <row r="154" spans="1:11" ht="20">
      <c r="A154" s="434">
        <v>2021201034</v>
      </c>
      <c r="B154" s="261">
        <v>22203144</v>
      </c>
      <c r="C154" s="261" t="s">
        <v>19319</v>
      </c>
      <c r="D154" s="261" t="s">
        <v>19320</v>
      </c>
      <c r="E154" s="439">
        <v>96</v>
      </c>
      <c r="F154" s="261" t="s">
        <v>19321</v>
      </c>
      <c r="G154" s="261">
        <v>35891106</v>
      </c>
      <c r="H154" s="261" t="s">
        <v>19322</v>
      </c>
      <c r="I154" s="261">
        <v>83104</v>
      </c>
      <c r="J154" s="261" t="s">
        <v>3974</v>
      </c>
      <c r="K154" s="435">
        <v>44420</v>
      </c>
    </row>
    <row r="155" spans="1:11">
      <c r="A155" s="434">
        <v>2021201038</v>
      </c>
      <c r="B155" s="261">
        <v>81515328</v>
      </c>
      <c r="C155" s="261" t="s">
        <v>19323</v>
      </c>
      <c r="D155" s="261" t="s">
        <v>19324</v>
      </c>
      <c r="E155" s="439">
        <v>2390.81</v>
      </c>
      <c r="F155" s="261" t="s">
        <v>19325</v>
      </c>
      <c r="G155" s="261">
        <v>31322832</v>
      </c>
      <c r="H155" s="261" t="s">
        <v>19326</v>
      </c>
      <c r="I155" s="261">
        <v>82412</v>
      </c>
      <c r="J155" s="261" t="s">
        <v>3974</v>
      </c>
      <c r="K155" s="435">
        <v>44420</v>
      </c>
    </row>
    <row r="156" spans="1:11">
      <c r="A156" s="434">
        <v>2021201043</v>
      </c>
      <c r="B156" s="261">
        <v>211108691</v>
      </c>
      <c r="C156" s="261" t="s">
        <v>19303</v>
      </c>
      <c r="D156" s="261" t="s">
        <v>19327</v>
      </c>
      <c r="E156" s="439">
        <v>285.97000000000003</v>
      </c>
      <c r="F156" s="261" t="s">
        <v>19305</v>
      </c>
      <c r="G156" s="261">
        <v>31411045</v>
      </c>
      <c r="H156" s="261" t="s">
        <v>19306</v>
      </c>
      <c r="I156" s="261">
        <v>84107</v>
      </c>
      <c r="J156" s="261" t="s">
        <v>3974</v>
      </c>
      <c r="K156" s="435">
        <v>44417</v>
      </c>
    </row>
    <row r="157" spans="1:11">
      <c r="A157" s="434">
        <v>2021201046</v>
      </c>
      <c r="B157" s="261">
        <v>20210462</v>
      </c>
      <c r="C157" s="261" t="s">
        <v>19328</v>
      </c>
      <c r="D157" s="261" t="s">
        <v>19329</v>
      </c>
      <c r="E157" s="439">
        <v>1721.6</v>
      </c>
      <c r="F157" s="261" t="s">
        <v>19330</v>
      </c>
      <c r="G157" s="261">
        <v>47738600</v>
      </c>
      <c r="H157" s="261" t="s">
        <v>19331</v>
      </c>
      <c r="I157" s="261">
        <v>82106</v>
      </c>
      <c r="J157" s="261" t="s">
        <v>3974</v>
      </c>
      <c r="K157" s="435">
        <v>44417</v>
      </c>
    </row>
    <row r="158" spans="1:11">
      <c r="A158" s="434">
        <v>2021201047</v>
      </c>
      <c r="B158" s="261">
        <v>9021000059</v>
      </c>
      <c r="C158" s="261" t="s">
        <v>19332</v>
      </c>
      <c r="D158" s="261" t="s">
        <v>19333</v>
      </c>
      <c r="E158" s="439">
        <v>596.36</v>
      </c>
      <c r="F158" s="261" t="s">
        <v>19334</v>
      </c>
      <c r="G158" s="261">
        <v>36837920</v>
      </c>
      <c r="H158" s="261" t="s">
        <v>19335</v>
      </c>
      <c r="I158" s="261">
        <v>82104</v>
      </c>
      <c r="J158" s="261" t="s">
        <v>3974</v>
      </c>
      <c r="K158" s="435">
        <v>44420</v>
      </c>
    </row>
    <row r="159" spans="1:11">
      <c r="A159" s="434">
        <v>2021201048</v>
      </c>
      <c r="B159" s="261">
        <v>9021000060</v>
      </c>
      <c r="C159" s="261" t="s">
        <v>19332</v>
      </c>
      <c r="D159" s="261" t="s">
        <v>19333</v>
      </c>
      <c r="E159" s="439">
        <v>587.38</v>
      </c>
      <c r="F159" s="261" t="s">
        <v>19334</v>
      </c>
      <c r="G159" s="261">
        <v>36837920</v>
      </c>
      <c r="H159" s="261" t="s">
        <v>19335</v>
      </c>
      <c r="I159" s="261">
        <v>82104</v>
      </c>
      <c r="J159" s="261" t="s">
        <v>3974</v>
      </c>
      <c r="K159" s="435">
        <v>44420</v>
      </c>
    </row>
    <row r="160" spans="1:11">
      <c r="A160" s="434">
        <v>2021201051</v>
      </c>
      <c r="B160" s="261">
        <v>81516191</v>
      </c>
      <c r="C160" s="261" t="s">
        <v>19336</v>
      </c>
      <c r="D160" s="261" t="s">
        <v>19337</v>
      </c>
      <c r="E160" s="439">
        <v>353.84</v>
      </c>
      <c r="F160" s="261" t="s">
        <v>19325</v>
      </c>
      <c r="G160" s="261">
        <v>31322832</v>
      </c>
      <c r="H160" s="261" t="s">
        <v>19326</v>
      </c>
      <c r="I160" s="261">
        <v>82412</v>
      </c>
      <c r="J160" s="261" t="s">
        <v>3974</v>
      </c>
      <c r="K160" s="435">
        <v>44420</v>
      </c>
    </row>
    <row r="161" spans="1:11">
      <c r="A161" s="434">
        <v>2021201052</v>
      </c>
      <c r="B161" s="261">
        <v>210100008</v>
      </c>
      <c r="C161" s="261" t="s">
        <v>19338</v>
      </c>
      <c r="D161" s="261" t="s">
        <v>19339</v>
      </c>
      <c r="E161" s="439">
        <v>2926.8</v>
      </c>
      <c r="F161" s="261" t="s">
        <v>19340</v>
      </c>
      <c r="G161" s="261">
        <v>44047169</v>
      </c>
      <c r="H161" s="261" t="s">
        <v>19341</v>
      </c>
      <c r="I161" s="261">
        <v>91708</v>
      </c>
      <c r="J161" s="261" t="s">
        <v>17222</v>
      </c>
      <c r="K161" s="435">
        <v>44420</v>
      </c>
    </row>
    <row r="162" spans="1:11">
      <c r="A162" s="434">
        <v>2021201058</v>
      </c>
      <c r="B162" s="261">
        <v>211404</v>
      </c>
      <c r="C162" s="261" t="s">
        <v>19342</v>
      </c>
      <c r="D162" s="261" t="s">
        <v>19343</v>
      </c>
      <c r="E162" s="439">
        <v>214.8</v>
      </c>
      <c r="F162" s="261" t="s">
        <v>19344</v>
      </c>
      <c r="G162" s="261">
        <v>31402445</v>
      </c>
      <c r="H162" s="261" t="s">
        <v>19345</v>
      </c>
      <c r="I162" s="261">
        <v>83103</v>
      </c>
      <c r="J162" s="261" t="s">
        <v>3974</v>
      </c>
      <c r="K162" s="435">
        <v>44417</v>
      </c>
    </row>
    <row r="163" spans="1:11">
      <c r="A163" s="434">
        <v>2021201061</v>
      </c>
      <c r="B163" s="261">
        <v>2000062358</v>
      </c>
      <c r="C163" s="261" t="s">
        <v>19299</v>
      </c>
      <c r="D163" s="261" t="s">
        <v>19346</v>
      </c>
      <c r="E163" s="439">
        <v>22.76</v>
      </c>
      <c r="F163" s="261" t="s">
        <v>19301</v>
      </c>
      <c r="G163" s="261">
        <v>35850370</v>
      </c>
      <c r="H163" s="261" t="s">
        <v>19302</v>
      </c>
      <c r="I163" s="261">
        <v>82646</v>
      </c>
      <c r="J163" s="261" t="s">
        <v>3974</v>
      </c>
      <c r="K163" s="435">
        <v>44417</v>
      </c>
    </row>
    <row r="164" spans="1:11">
      <c r="A164" s="434">
        <v>2021201064</v>
      </c>
      <c r="B164" s="261">
        <v>2120776</v>
      </c>
      <c r="C164" s="261" t="s">
        <v>19347</v>
      </c>
      <c r="D164" s="261" t="s">
        <v>19348</v>
      </c>
      <c r="E164" s="439">
        <v>172.8</v>
      </c>
      <c r="F164" s="261" t="s">
        <v>19349</v>
      </c>
      <c r="G164" s="261">
        <v>31340229</v>
      </c>
      <c r="H164" s="261" t="s">
        <v>19350</v>
      </c>
      <c r="I164" s="261">
        <v>85101</v>
      </c>
      <c r="J164" s="261" t="s">
        <v>3974</v>
      </c>
      <c r="K164" s="435">
        <v>44417</v>
      </c>
    </row>
    <row r="165" spans="1:11">
      <c r="A165" s="434">
        <v>2021201072</v>
      </c>
      <c r="B165" s="261">
        <v>31212605</v>
      </c>
      <c r="C165" s="261" t="s">
        <v>19260</v>
      </c>
      <c r="D165" s="261" t="s">
        <v>19261</v>
      </c>
      <c r="E165" s="439">
        <v>592.22</v>
      </c>
      <c r="F165" s="261" t="s">
        <v>19262</v>
      </c>
      <c r="G165" s="261">
        <v>31324797</v>
      </c>
      <c r="H165" s="261" t="s">
        <v>19263</v>
      </c>
      <c r="I165" s="261">
        <v>85104</v>
      </c>
      <c r="J165" s="261" t="s">
        <v>3974</v>
      </c>
      <c r="K165" s="435">
        <v>44417</v>
      </c>
    </row>
    <row r="166" spans="1:11" ht="20">
      <c r="A166" s="434">
        <v>2021201075</v>
      </c>
      <c r="B166" s="261">
        <v>21201317</v>
      </c>
      <c r="C166" s="261" t="s">
        <v>19109</v>
      </c>
      <c r="D166" s="261" t="s">
        <v>19351</v>
      </c>
      <c r="E166" s="439">
        <v>5669.09</v>
      </c>
      <c r="F166" s="261" t="s">
        <v>19111</v>
      </c>
      <c r="G166" s="261">
        <v>35813393</v>
      </c>
      <c r="H166" s="261" t="s">
        <v>19112</v>
      </c>
      <c r="I166" s="261">
        <v>82106</v>
      </c>
      <c r="J166" s="261" t="s">
        <v>3974</v>
      </c>
      <c r="K166" s="435">
        <v>44420</v>
      </c>
    </row>
    <row r="167" spans="1:11" ht="20">
      <c r="A167" s="434">
        <v>2021201077</v>
      </c>
      <c r="B167" s="261">
        <v>2107301</v>
      </c>
      <c r="C167" s="261" t="s">
        <v>19352</v>
      </c>
      <c r="D167" s="261" t="s">
        <v>19353</v>
      </c>
      <c r="E167" s="439">
        <v>2170.1999999999998</v>
      </c>
      <c r="F167" s="261" t="s">
        <v>19354</v>
      </c>
      <c r="G167" s="261">
        <v>31389180</v>
      </c>
      <c r="H167" s="261" t="s">
        <v>19355</v>
      </c>
      <c r="I167" s="261">
        <v>81105</v>
      </c>
      <c r="J167" s="261" t="s">
        <v>3974</v>
      </c>
      <c r="K167" s="435">
        <v>44420</v>
      </c>
    </row>
    <row r="168" spans="1:11">
      <c r="A168" s="434">
        <v>2021201086</v>
      </c>
      <c r="B168" s="261">
        <v>31212702</v>
      </c>
      <c r="C168" s="261" t="s">
        <v>19260</v>
      </c>
      <c r="D168" s="261" t="s">
        <v>19261</v>
      </c>
      <c r="E168" s="439">
        <v>-592.22</v>
      </c>
      <c r="F168" s="261" t="s">
        <v>19262</v>
      </c>
      <c r="G168" s="261">
        <v>31324797</v>
      </c>
      <c r="H168" s="261" t="s">
        <v>19263</v>
      </c>
      <c r="I168" s="261">
        <v>85104</v>
      </c>
      <c r="J168" s="261" t="s">
        <v>3974</v>
      </c>
      <c r="K168" s="435">
        <v>44417</v>
      </c>
    </row>
    <row r="169" spans="1:11">
      <c r="A169" s="434">
        <v>2021201096</v>
      </c>
      <c r="B169" s="261">
        <v>2021046</v>
      </c>
      <c r="C169" s="261" t="s">
        <v>19356</v>
      </c>
      <c r="D169" s="261" t="s">
        <v>19357</v>
      </c>
      <c r="E169" s="439">
        <v>669.8</v>
      </c>
      <c r="F169" s="261" t="s">
        <v>19358</v>
      </c>
      <c r="G169" s="261">
        <v>46379622</v>
      </c>
      <c r="H169" s="261" t="s">
        <v>19359</v>
      </c>
      <c r="I169" s="261">
        <v>90301</v>
      </c>
      <c r="J169" s="261" t="s">
        <v>19360</v>
      </c>
      <c r="K169" s="435">
        <v>44417</v>
      </c>
    </row>
    <row r="170" spans="1:11" ht="20">
      <c r="A170" s="434">
        <v>2021300019</v>
      </c>
      <c r="B170" s="261">
        <v>21006</v>
      </c>
      <c r="C170" s="261" t="s">
        <v>19361</v>
      </c>
      <c r="D170" s="261" t="s">
        <v>19362</v>
      </c>
      <c r="E170" s="439">
        <v>3180</v>
      </c>
      <c r="F170" s="261" t="s">
        <v>19363</v>
      </c>
      <c r="G170" s="261">
        <v>46645128</v>
      </c>
      <c r="H170" s="261" t="s">
        <v>19364</v>
      </c>
      <c r="I170" s="261">
        <v>82101</v>
      </c>
      <c r="J170" s="261" t="s">
        <v>3974</v>
      </c>
      <c r="K170" s="435">
        <v>44417</v>
      </c>
    </row>
    <row r="171" spans="1:11" ht="20">
      <c r="A171" s="434">
        <v>2021300020</v>
      </c>
      <c r="B171" s="261">
        <v>21007</v>
      </c>
      <c r="C171" s="261" t="s">
        <v>19365</v>
      </c>
      <c r="D171" s="261" t="s">
        <v>19366</v>
      </c>
      <c r="E171" s="439">
        <v>870</v>
      </c>
      <c r="F171" s="261" t="s">
        <v>19363</v>
      </c>
      <c r="G171" s="261">
        <v>46645128</v>
      </c>
      <c r="H171" s="261" t="s">
        <v>19364</v>
      </c>
      <c r="I171" s="261">
        <v>82101</v>
      </c>
      <c r="J171" s="261" t="s">
        <v>3974</v>
      </c>
      <c r="K171" s="435">
        <v>44420</v>
      </c>
    </row>
    <row r="172" spans="1:11" ht="20">
      <c r="A172" s="434">
        <v>2021400053</v>
      </c>
      <c r="B172" s="261">
        <v>210300205</v>
      </c>
      <c r="C172" s="261" t="s">
        <v>19367</v>
      </c>
      <c r="D172" s="261" t="s">
        <v>19368</v>
      </c>
      <c r="E172" s="439">
        <v>1292.43</v>
      </c>
      <c r="F172" s="261" t="s">
        <v>19369</v>
      </c>
      <c r="G172" s="261">
        <v>24732061</v>
      </c>
      <c r="H172" s="261" t="s">
        <v>19370</v>
      </c>
      <c r="I172" s="261">
        <v>10900</v>
      </c>
      <c r="J172" s="261" t="s">
        <v>19371</v>
      </c>
      <c r="K172" s="435">
        <v>44417</v>
      </c>
    </row>
    <row r="173" spans="1:11">
      <c r="A173" s="434">
        <v>2021400054</v>
      </c>
      <c r="B173" s="261">
        <v>1100092040</v>
      </c>
      <c r="C173" s="261" t="s">
        <v>19372</v>
      </c>
      <c r="D173" s="261" t="s">
        <v>19373</v>
      </c>
      <c r="E173" s="439">
        <v>2925.38</v>
      </c>
      <c r="F173" s="261" t="s">
        <v>19374</v>
      </c>
      <c r="G173" s="261">
        <v>45196940</v>
      </c>
      <c r="H173" s="261" t="s">
        <v>19375</v>
      </c>
      <c r="I173" s="261">
        <v>78901</v>
      </c>
      <c r="J173" s="261" t="s">
        <v>19376</v>
      </c>
      <c r="K173" s="435">
        <v>44410</v>
      </c>
    </row>
    <row r="174" spans="1:11">
      <c r="A174" s="434">
        <v>2021400055</v>
      </c>
      <c r="B174" s="261">
        <v>1100092153</v>
      </c>
      <c r="C174" s="261" t="s">
        <v>19377</v>
      </c>
      <c r="D174" s="261" t="s">
        <v>19373</v>
      </c>
      <c r="E174" s="439">
        <v>3089.41</v>
      </c>
      <c r="F174" s="261" t="s">
        <v>19374</v>
      </c>
      <c r="G174" s="261">
        <v>45196940</v>
      </c>
      <c r="H174" s="261" t="s">
        <v>19375</v>
      </c>
      <c r="I174" s="261">
        <v>78901</v>
      </c>
      <c r="J174" s="261" t="s">
        <v>19376</v>
      </c>
      <c r="K174" s="435">
        <v>44417</v>
      </c>
    </row>
    <row r="175" spans="1:11">
      <c r="A175" s="434">
        <v>2021400056</v>
      </c>
      <c r="B175" s="261">
        <v>42210316</v>
      </c>
      <c r="C175" s="261" t="s">
        <v>19378</v>
      </c>
      <c r="D175" s="261" t="s">
        <v>19379</v>
      </c>
      <c r="E175" s="439">
        <v>462</v>
      </c>
      <c r="F175" s="261" t="s">
        <v>19380</v>
      </c>
      <c r="G175" s="261">
        <v>43420150</v>
      </c>
      <c r="H175" s="261" t="s">
        <v>19381</v>
      </c>
      <c r="I175" s="261">
        <v>67902</v>
      </c>
      <c r="J175" s="261" t="s">
        <v>19382</v>
      </c>
      <c r="K175" s="435">
        <v>44417</v>
      </c>
    </row>
    <row r="176" spans="1:11">
      <c r="A176" s="434">
        <v>2021400059</v>
      </c>
      <c r="B176" s="261">
        <v>90033775</v>
      </c>
      <c r="C176" s="261" t="s">
        <v>19383</v>
      </c>
      <c r="D176" s="261" t="s">
        <v>19384</v>
      </c>
      <c r="E176" s="439">
        <v>17215</v>
      </c>
      <c r="F176" s="261" t="s">
        <v>19385</v>
      </c>
      <c r="G176" s="261">
        <v>69889</v>
      </c>
      <c r="H176" s="261" t="s">
        <v>19386</v>
      </c>
      <c r="I176" s="261">
        <v>80807</v>
      </c>
      <c r="J176" s="261" t="s">
        <v>19387</v>
      </c>
      <c r="K176" s="435">
        <v>44417</v>
      </c>
    </row>
    <row r="177" spans="1:11">
      <c r="A177" s="434">
        <v>2021400060</v>
      </c>
      <c r="B177" s="261">
        <v>1100092285</v>
      </c>
      <c r="C177" s="261" t="s">
        <v>19388</v>
      </c>
      <c r="D177" s="261" t="s">
        <v>19373</v>
      </c>
      <c r="E177" s="439">
        <v>3260.4</v>
      </c>
      <c r="F177" s="261" t="s">
        <v>19374</v>
      </c>
      <c r="G177" s="261">
        <v>45196940</v>
      </c>
      <c r="H177" s="261" t="s">
        <v>19375</v>
      </c>
      <c r="I177" s="261">
        <v>78901</v>
      </c>
      <c r="J177" s="261" t="s">
        <v>19376</v>
      </c>
      <c r="K177" s="435">
        <v>44417</v>
      </c>
    </row>
    <row r="178" spans="1:11" ht="20">
      <c r="A178" s="434">
        <v>2021800038</v>
      </c>
      <c r="B178" s="261">
        <v>314210015</v>
      </c>
      <c r="C178" s="261" t="s">
        <v>19389</v>
      </c>
      <c r="D178" s="261" t="s">
        <v>19390</v>
      </c>
      <c r="E178" s="439">
        <v>4770</v>
      </c>
      <c r="F178" s="261" t="s">
        <v>19391</v>
      </c>
      <c r="G178" s="261">
        <v>65276124</v>
      </c>
      <c r="H178" s="261" t="s">
        <v>19392</v>
      </c>
      <c r="I178" s="261">
        <v>61600</v>
      </c>
      <c r="J178" s="261" t="s">
        <v>19393</v>
      </c>
      <c r="K178" s="435">
        <v>44410</v>
      </c>
    </row>
    <row r="179" spans="1:11" ht="20">
      <c r="A179" s="434">
        <v>2021800041</v>
      </c>
      <c r="B179" s="261">
        <v>2101001663</v>
      </c>
      <c r="C179" s="261" t="s">
        <v>19394</v>
      </c>
      <c r="D179" s="261" t="s">
        <v>19395</v>
      </c>
      <c r="E179" s="439">
        <v>959.01</v>
      </c>
      <c r="F179" s="261" t="s">
        <v>19396</v>
      </c>
      <c r="G179" s="261">
        <v>27831345</v>
      </c>
      <c r="H179" s="261" t="s">
        <v>19397</v>
      </c>
      <c r="I179" s="261">
        <v>70900</v>
      </c>
      <c r="J179" s="261" t="s">
        <v>19398</v>
      </c>
      <c r="K179" s="435">
        <v>44410</v>
      </c>
    </row>
    <row r="180" spans="1:11">
      <c r="A180" s="434">
        <v>2021800046</v>
      </c>
      <c r="B180" s="261">
        <v>52297</v>
      </c>
      <c r="C180" s="261" t="s">
        <v>19399</v>
      </c>
      <c r="D180" s="261" t="s">
        <v>19400</v>
      </c>
      <c r="E180" s="439">
        <v>1990</v>
      </c>
      <c r="F180" s="261" t="s">
        <v>19401</v>
      </c>
      <c r="G180" s="261">
        <v>6701334</v>
      </c>
      <c r="H180" s="261" t="s">
        <v>19402</v>
      </c>
      <c r="I180" s="261">
        <v>100</v>
      </c>
      <c r="J180" s="261" t="s">
        <v>19403</v>
      </c>
      <c r="K180" s="435">
        <v>44417</v>
      </c>
    </row>
    <row r="181" spans="1:11">
      <c r="A181" s="434">
        <v>2021800047</v>
      </c>
      <c r="B181" s="261">
        <v>202101400</v>
      </c>
      <c r="C181" s="261" t="s">
        <v>19404</v>
      </c>
      <c r="D181" s="261" t="s">
        <v>19405</v>
      </c>
      <c r="E181" s="439">
        <v>47085</v>
      </c>
      <c r="F181" s="261" t="s">
        <v>19406</v>
      </c>
      <c r="G181" s="261">
        <v>25676326</v>
      </c>
      <c r="H181" s="261" t="s">
        <v>19407</v>
      </c>
      <c r="I181" s="261">
        <v>18200</v>
      </c>
      <c r="J181" s="261" t="s">
        <v>19408</v>
      </c>
      <c r="K181" s="435">
        <v>44418</v>
      </c>
    </row>
    <row r="182" spans="1:11">
      <c r="A182" s="434">
        <v>2021800048</v>
      </c>
      <c r="B182" s="261">
        <v>202101401</v>
      </c>
      <c r="C182" s="261" t="s">
        <v>19404</v>
      </c>
      <c r="D182" s="261" t="s">
        <v>19405</v>
      </c>
      <c r="E182" s="439">
        <v>11500</v>
      </c>
      <c r="F182" s="261" t="s">
        <v>19406</v>
      </c>
      <c r="G182" s="261">
        <v>25676326</v>
      </c>
      <c r="H182" s="261" t="s">
        <v>19407</v>
      </c>
      <c r="I182" s="261">
        <v>18200</v>
      </c>
      <c r="J182" s="261" t="s">
        <v>19408</v>
      </c>
      <c r="K182" s="435">
        <v>44418</v>
      </c>
    </row>
    <row r="183" spans="1:11" ht="20">
      <c r="A183" s="436">
        <v>2021910002</v>
      </c>
      <c r="B183" s="437">
        <v>202101353</v>
      </c>
      <c r="C183" s="437" t="s">
        <v>19409</v>
      </c>
      <c r="D183" s="437" t="s">
        <v>19410</v>
      </c>
      <c r="E183" s="440">
        <v>26740</v>
      </c>
      <c r="F183" s="437" t="s">
        <v>19406</v>
      </c>
      <c r="G183" s="437">
        <v>25676326</v>
      </c>
      <c r="H183" s="437" t="s">
        <v>19407</v>
      </c>
      <c r="I183" s="437">
        <v>18200</v>
      </c>
      <c r="J183" s="437" t="s">
        <v>19408</v>
      </c>
      <c r="K183" s="438">
        <v>44417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9F92A-E617-4B67-8523-208E860B621C}">
  <sheetPr>
    <tabColor rgb="FF00B0F0"/>
  </sheetPr>
  <dimension ref="A1:F18"/>
  <sheetViews>
    <sheetView zoomScale="145" zoomScaleNormal="145" workbookViewId="0">
      <selection activeCell="A8" sqref="A8"/>
    </sheetView>
  </sheetViews>
  <sheetFormatPr defaultRowHeight="14.5"/>
  <cols>
    <col min="1" max="1" width="60.1796875" bestFit="1" customWidth="1"/>
    <col min="2" max="2" width="14.36328125" bestFit="1" customWidth="1"/>
    <col min="3" max="4" width="12.54296875" bestFit="1" customWidth="1"/>
    <col min="5" max="5" width="12.81640625" bestFit="1" customWidth="1"/>
    <col min="6" max="6" width="18.6328125" bestFit="1" customWidth="1"/>
  </cols>
  <sheetData>
    <row r="1" spans="1:6">
      <c r="A1" t="s">
        <v>19411</v>
      </c>
      <c r="B1" t="s">
        <v>19412</v>
      </c>
      <c r="C1" t="s">
        <v>19413</v>
      </c>
      <c r="D1" t="s">
        <v>19414</v>
      </c>
      <c r="E1" t="s">
        <v>19415</v>
      </c>
      <c r="F1" t="s">
        <v>19416</v>
      </c>
    </row>
    <row r="2" spans="1:6">
      <c r="A2" t="s">
        <v>19427</v>
      </c>
      <c r="B2" t="s">
        <v>19424</v>
      </c>
      <c r="C2">
        <v>43589</v>
      </c>
      <c r="D2">
        <v>2</v>
      </c>
      <c r="E2" t="s">
        <v>19419</v>
      </c>
      <c r="F2" t="s">
        <v>19420</v>
      </c>
    </row>
    <row r="3" spans="1:6">
      <c r="A3" t="s">
        <v>19423</v>
      </c>
      <c r="B3" t="s">
        <v>19424</v>
      </c>
      <c r="C3">
        <v>42451</v>
      </c>
      <c r="D3">
        <v>2</v>
      </c>
      <c r="E3" t="s">
        <v>19419</v>
      </c>
      <c r="F3" t="s">
        <v>19420</v>
      </c>
    </row>
    <row r="4" spans="1:6">
      <c r="A4" t="s">
        <v>19431</v>
      </c>
      <c r="B4" t="s">
        <v>19424</v>
      </c>
      <c r="C4">
        <v>23052</v>
      </c>
      <c r="D4">
        <v>2</v>
      </c>
      <c r="E4" t="s">
        <v>19419</v>
      </c>
      <c r="F4" t="s">
        <v>19420</v>
      </c>
    </row>
    <row r="5" spans="1:6">
      <c r="A5" t="s">
        <v>19421</v>
      </c>
      <c r="B5" t="s">
        <v>19418</v>
      </c>
      <c r="C5">
        <v>21103</v>
      </c>
      <c r="D5">
        <v>2</v>
      </c>
      <c r="E5" t="s">
        <v>19419</v>
      </c>
      <c r="F5" t="s">
        <v>19420</v>
      </c>
    </row>
    <row r="6" spans="1:6">
      <c r="A6" t="s">
        <v>19435</v>
      </c>
      <c r="B6" t="s">
        <v>19418</v>
      </c>
      <c r="C6">
        <v>8104</v>
      </c>
      <c r="D6">
        <v>2</v>
      </c>
      <c r="E6" t="s">
        <v>19419</v>
      </c>
      <c r="F6" t="s">
        <v>19420</v>
      </c>
    </row>
    <row r="7" spans="1:6">
      <c r="A7" t="s">
        <v>19425</v>
      </c>
      <c r="B7" t="s">
        <v>19418</v>
      </c>
      <c r="C7">
        <v>705</v>
      </c>
      <c r="D7">
        <v>2</v>
      </c>
      <c r="E7" t="s">
        <v>19419</v>
      </c>
      <c r="F7" t="s">
        <v>19420</v>
      </c>
    </row>
    <row r="8" spans="1:6">
      <c r="A8" t="s">
        <v>19422</v>
      </c>
      <c r="B8" t="s">
        <v>19418</v>
      </c>
      <c r="C8">
        <v>445</v>
      </c>
      <c r="D8">
        <v>2</v>
      </c>
      <c r="E8" t="s">
        <v>19419</v>
      </c>
      <c r="F8" t="s">
        <v>19420</v>
      </c>
    </row>
    <row r="9" spans="1:6">
      <c r="A9" t="s">
        <v>19436</v>
      </c>
      <c r="B9" t="s">
        <v>19418</v>
      </c>
      <c r="C9">
        <v>438</v>
      </c>
      <c r="D9">
        <v>2</v>
      </c>
      <c r="E9" t="s">
        <v>19419</v>
      </c>
      <c r="F9" t="s">
        <v>19420</v>
      </c>
    </row>
    <row r="10" spans="1:6">
      <c r="A10" t="s">
        <v>19434</v>
      </c>
      <c r="B10" t="s">
        <v>19418</v>
      </c>
      <c r="C10">
        <v>424</v>
      </c>
      <c r="D10">
        <v>2</v>
      </c>
      <c r="E10" t="s">
        <v>19419</v>
      </c>
      <c r="F10" t="s">
        <v>19420</v>
      </c>
    </row>
    <row r="11" spans="1:6">
      <c r="A11" t="s">
        <v>19437</v>
      </c>
      <c r="B11" t="s">
        <v>19418</v>
      </c>
      <c r="C11">
        <v>398</v>
      </c>
      <c r="D11">
        <v>2</v>
      </c>
      <c r="E11" t="s">
        <v>19419</v>
      </c>
      <c r="F11" t="s">
        <v>19420</v>
      </c>
    </row>
    <row r="12" spans="1:6">
      <c r="A12" t="s">
        <v>19429</v>
      </c>
      <c r="B12" t="s">
        <v>19418</v>
      </c>
      <c r="C12">
        <v>359</v>
      </c>
      <c r="D12">
        <v>2</v>
      </c>
      <c r="E12" t="s">
        <v>19419</v>
      </c>
      <c r="F12" t="s">
        <v>19420</v>
      </c>
    </row>
    <row r="13" spans="1:6">
      <c r="A13" t="s">
        <v>19417</v>
      </c>
      <c r="B13" t="s">
        <v>19418</v>
      </c>
      <c r="C13">
        <v>254</v>
      </c>
      <c r="D13">
        <v>2</v>
      </c>
      <c r="E13" t="s">
        <v>19419</v>
      </c>
      <c r="F13" t="s">
        <v>19420</v>
      </c>
    </row>
    <row r="14" spans="1:6">
      <c r="A14" t="s">
        <v>19426</v>
      </c>
      <c r="B14" t="s">
        <v>19418</v>
      </c>
      <c r="C14">
        <v>215</v>
      </c>
      <c r="D14">
        <v>2</v>
      </c>
      <c r="E14" t="s">
        <v>19419</v>
      </c>
      <c r="F14" t="s">
        <v>19420</v>
      </c>
    </row>
    <row r="15" spans="1:6">
      <c r="A15" t="s">
        <v>19428</v>
      </c>
      <c r="B15" t="s">
        <v>19418</v>
      </c>
      <c r="C15">
        <v>202</v>
      </c>
      <c r="D15">
        <v>2</v>
      </c>
      <c r="E15" t="s">
        <v>19419</v>
      </c>
      <c r="F15" t="s">
        <v>19420</v>
      </c>
    </row>
    <row r="16" spans="1:6">
      <c r="A16" t="s">
        <v>19433</v>
      </c>
      <c r="B16" t="s">
        <v>19418</v>
      </c>
      <c r="C16">
        <v>154</v>
      </c>
      <c r="D16">
        <v>2</v>
      </c>
      <c r="E16" t="s">
        <v>19419</v>
      </c>
      <c r="F16" t="s">
        <v>19420</v>
      </c>
    </row>
    <row r="17" spans="1:6">
      <c r="A17" t="s">
        <v>19430</v>
      </c>
      <c r="B17" t="s">
        <v>19418</v>
      </c>
      <c r="C17">
        <v>138</v>
      </c>
      <c r="D17">
        <v>2</v>
      </c>
      <c r="E17" t="s">
        <v>19419</v>
      </c>
      <c r="F17" t="s">
        <v>19420</v>
      </c>
    </row>
    <row r="18" spans="1:6">
      <c r="A18" t="s">
        <v>19432</v>
      </c>
      <c r="B18" t="s">
        <v>19418</v>
      </c>
      <c r="C18">
        <v>132</v>
      </c>
      <c r="D18">
        <v>2</v>
      </c>
      <c r="E18" t="s">
        <v>19419</v>
      </c>
      <c r="F18" t="s">
        <v>19420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D4B35-4116-461F-9216-4FCD06C7515B}">
  <sheetPr>
    <tabColor rgb="FF00B0F0"/>
  </sheetPr>
  <dimension ref="A1:L110"/>
  <sheetViews>
    <sheetView workbookViewId="0">
      <selection activeCell="M20" sqref="M20"/>
    </sheetView>
  </sheetViews>
  <sheetFormatPr defaultRowHeight="14.5" outlineLevelCol="1"/>
  <cols>
    <col min="1" max="1" width="12.36328125" bestFit="1" customWidth="1"/>
    <col min="2" max="2" width="22.90625" hidden="1" customWidth="1" outlineLevel="1"/>
    <col min="3" max="3" width="110.6328125" hidden="1" customWidth="1" outlineLevel="1"/>
    <col min="4" max="4" width="12.26953125" customWidth="1" collapsed="1"/>
    <col min="5" max="5" width="9.26953125" customWidth="1"/>
    <col min="6" max="6" width="8.81640625" customWidth="1"/>
    <col min="7" max="7" width="12.81640625" customWidth="1"/>
    <col min="9" max="9" width="11.1796875" hidden="1" customWidth="1" outlineLevel="1"/>
    <col min="10" max="10" width="10.54296875" hidden="1" customWidth="1" outlineLevel="1"/>
    <col min="11" max="11" width="13.453125" customWidth="1" collapsed="1"/>
    <col min="12" max="12" width="11.6328125" customWidth="1"/>
  </cols>
  <sheetData>
    <row r="1" spans="1:12">
      <c r="A1" t="s">
        <v>2494</v>
      </c>
      <c r="B1" t="s">
        <v>19438</v>
      </c>
      <c r="C1" t="s">
        <v>19439</v>
      </c>
      <c r="D1" t="s">
        <v>19440</v>
      </c>
      <c r="E1" t="s">
        <v>19441</v>
      </c>
      <c r="F1" t="s">
        <v>19442</v>
      </c>
      <c r="G1" t="s">
        <v>19443</v>
      </c>
      <c r="H1" t="s">
        <v>19444</v>
      </c>
      <c r="I1" t="s">
        <v>19445</v>
      </c>
      <c r="J1" t="s">
        <v>19446</v>
      </c>
      <c r="K1" t="s">
        <v>19447</v>
      </c>
      <c r="L1" t="s">
        <v>19448</v>
      </c>
    </row>
    <row r="2" spans="1:12">
      <c r="A2" t="s">
        <v>19449</v>
      </c>
      <c r="B2" t="s">
        <v>19450</v>
      </c>
      <c r="C2" t="s">
        <v>19451</v>
      </c>
      <c r="D2">
        <v>45898</v>
      </c>
      <c r="E2" t="s">
        <v>19420</v>
      </c>
      <c r="F2" t="s">
        <v>19420</v>
      </c>
      <c r="G2">
        <v>200</v>
      </c>
      <c r="H2" t="s">
        <v>58</v>
      </c>
      <c r="I2" t="s">
        <v>19452</v>
      </c>
      <c r="J2" t="s">
        <v>19420</v>
      </c>
      <c r="K2" t="s">
        <v>19420</v>
      </c>
      <c r="L2" t="s">
        <v>19453</v>
      </c>
    </row>
    <row r="3" spans="1:12">
      <c r="A3" t="s">
        <v>19454</v>
      </c>
      <c r="B3" t="s">
        <v>19451</v>
      </c>
      <c r="C3" t="s">
        <v>19455</v>
      </c>
      <c r="D3">
        <v>46248</v>
      </c>
      <c r="E3" t="s">
        <v>19420</v>
      </c>
      <c r="F3" t="s">
        <v>19420</v>
      </c>
      <c r="G3">
        <v>200</v>
      </c>
      <c r="H3" t="s">
        <v>58</v>
      </c>
      <c r="I3" t="s">
        <v>19452</v>
      </c>
      <c r="J3" t="s">
        <v>19456</v>
      </c>
      <c r="K3" t="s">
        <v>19457</v>
      </c>
      <c r="L3" t="s">
        <v>19458</v>
      </c>
    </row>
    <row r="4" spans="1:12">
      <c r="A4" t="s">
        <v>19454</v>
      </c>
      <c r="B4" t="s">
        <v>19451</v>
      </c>
      <c r="C4" t="s">
        <v>19455</v>
      </c>
      <c r="D4">
        <v>46248</v>
      </c>
      <c r="E4" t="s">
        <v>19420</v>
      </c>
      <c r="F4" t="s">
        <v>19420</v>
      </c>
      <c r="G4">
        <v>200</v>
      </c>
      <c r="H4" t="s">
        <v>58</v>
      </c>
      <c r="I4" t="s">
        <v>19452</v>
      </c>
      <c r="J4" t="s">
        <v>19459</v>
      </c>
      <c r="K4" t="s">
        <v>19457</v>
      </c>
      <c r="L4" t="s">
        <v>19458</v>
      </c>
    </row>
    <row r="5" spans="1:12">
      <c r="A5" t="s">
        <v>19454</v>
      </c>
      <c r="B5" t="s">
        <v>19451</v>
      </c>
      <c r="C5" t="s">
        <v>19460</v>
      </c>
      <c r="D5">
        <v>0</v>
      </c>
      <c r="E5" t="s">
        <v>19461</v>
      </c>
      <c r="F5" t="s">
        <v>19462</v>
      </c>
      <c r="G5" t="s">
        <v>19420</v>
      </c>
      <c r="H5" t="s">
        <v>19420</v>
      </c>
      <c r="I5" t="s">
        <v>19452</v>
      </c>
      <c r="J5" t="s">
        <v>19463</v>
      </c>
      <c r="K5" t="s">
        <v>19457</v>
      </c>
      <c r="L5" t="s">
        <v>19458</v>
      </c>
    </row>
    <row r="6" spans="1:12">
      <c r="A6" t="s">
        <v>19454</v>
      </c>
      <c r="B6" t="s">
        <v>19451</v>
      </c>
      <c r="C6" t="s">
        <v>19464</v>
      </c>
      <c r="D6">
        <v>0</v>
      </c>
      <c r="E6" t="s">
        <v>19465</v>
      </c>
      <c r="F6" t="s">
        <v>19466</v>
      </c>
      <c r="G6" t="s">
        <v>19420</v>
      </c>
      <c r="H6" t="s">
        <v>19420</v>
      </c>
      <c r="I6" t="s">
        <v>19452</v>
      </c>
      <c r="J6" t="s">
        <v>19467</v>
      </c>
      <c r="K6" t="s">
        <v>19457</v>
      </c>
      <c r="L6" t="s">
        <v>19458</v>
      </c>
    </row>
    <row r="7" spans="1:12">
      <c r="A7" t="s">
        <v>19454</v>
      </c>
      <c r="B7" t="s">
        <v>19451</v>
      </c>
      <c r="C7" t="s">
        <v>19468</v>
      </c>
      <c r="D7">
        <v>0</v>
      </c>
      <c r="E7" t="s">
        <v>19469</v>
      </c>
      <c r="F7" t="s">
        <v>19470</v>
      </c>
      <c r="G7" t="s">
        <v>19420</v>
      </c>
      <c r="H7" t="s">
        <v>19420</v>
      </c>
      <c r="I7" t="s">
        <v>19452</v>
      </c>
      <c r="J7" t="s">
        <v>19471</v>
      </c>
      <c r="K7" t="s">
        <v>19457</v>
      </c>
      <c r="L7" t="s">
        <v>19458</v>
      </c>
    </row>
    <row r="8" spans="1:12">
      <c r="A8" t="s">
        <v>19454</v>
      </c>
      <c r="B8" t="s">
        <v>19451</v>
      </c>
      <c r="C8" t="s">
        <v>19472</v>
      </c>
      <c r="D8">
        <v>0</v>
      </c>
      <c r="E8" t="s">
        <v>19473</v>
      </c>
      <c r="F8" t="s">
        <v>19474</v>
      </c>
      <c r="G8" t="s">
        <v>19420</v>
      </c>
      <c r="H8" t="s">
        <v>19420</v>
      </c>
      <c r="I8" t="s">
        <v>19452</v>
      </c>
      <c r="J8" t="s">
        <v>19475</v>
      </c>
      <c r="K8" t="s">
        <v>19457</v>
      </c>
      <c r="L8" t="s">
        <v>19458</v>
      </c>
    </row>
    <row r="9" spans="1:12">
      <c r="A9" t="s">
        <v>19454</v>
      </c>
      <c r="B9" t="s">
        <v>19451</v>
      </c>
      <c r="C9" t="s">
        <v>19476</v>
      </c>
      <c r="D9">
        <v>0</v>
      </c>
      <c r="E9" t="s">
        <v>19477</v>
      </c>
      <c r="F9" t="s">
        <v>19478</v>
      </c>
      <c r="G9" t="s">
        <v>19420</v>
      </c>
      <c r="H9" t="s">
        <v>19420</v>
      </c>
      <c r="I9" t="s">
        <v>19452</v>
      </c>
      <c r="J9" t="s">
        <v>19479</v>
      </c>
      <c r="K9" t="s">
        <v>19457</v>
      </c>
      <c r="L9" t="s">
        <v>19458</v>
      </c>
    </row>
    <row r="10" spans="1:12">
      <c r="A10" t="s">
        <v>19454</v>
      </c>
      <c r="B10" t="s">
        <v>19451</v>
      </c>
      <c r="C10" t="s">
        <v>19480</v>
      </c>
      <c r="D10">
        <v>0</v>
      </c>
      <c r="E10" t="s">
        <v>19481</v>
      </c>
      <c r="F10" t="s">
        <v>19482</v>
      </c>
      <c r="G10" t="s">
        <v>19420</v>
      </c>
      <c r="H10" t="s">
        <v>19420</v>
      </c>
      <c r="I10" t="s">
        <v>19452</v>
      </c>
      <c r="J10" t="s">
        <v>19483</v>
      </c>
      <c r="K10" t="s">
        <v>19457</v>
      </c>
      <c r="L10" t="s">
        <v>19458</v>
      </c>
    </row>
    <row r="11" spans="1:12">
      <c r="A11" t="s">
        <v>19454</v>
      </c>
      <c r="B11" t="s">
        <v>19451</v>
      </c>
      <c r="C11" t="s">
        <v>19451</v>
      </c>
      <c r="D11">
        <v>45898</v>
      </c>
      <c r="E11" t="s">
        <v>19484</v>
      </c>
      <c r="F11" t="s">
        <v>19485</v>
      </c>
      <c r="G11">
        <v>200</v>
      </c>
      <c r="H11" t="s">
        <v>58</v>
      </c>
      <c r="I11" t="s">
        <v>19452</v>
      </c>
      <c r="J11" t="s">
        <v>19486</v>
      </c>
      <c r="K11" t="s">
        <v>19457</v>
      </c>
      <c r="L11" t="s">
        <v>19458</v>
      </c>
    </row>
    <row r="12" spans="1:12">
      <c r="A12" t="s">
        <v>19454</v>
      </c>
      <c r="B12" t="s">
        <v>19451</v>
      </c>
      <c r="C12" t="s">
        <v>19487</v>
      </c>
      <c r="D12">
        <v>0</v>
      </c>
      <c r="E12" t="s">
        <v>19488</v>
      </c>
      <c r="F12" t="s">
        <v>19489</v>
      </c>
      <c r="G12" t="s">
        <v>19420</v>
      </c>
      <c r="H12" t="s">
        <v>19420</v>
      </c>
      <c r="I12" t="s">
        <v>19452</v>
      </c>
      <c r="J12" t="s">
        <v>19490</v>
      </c>
      <c r="K12" t="s">
        <v>19457</v>
      </c>
      <c r="L12" t="s">
        <v>19458</v>
      </c>
    </row>
    <row r="13" spans="1:12">
      <c r="A13" t="s">
        <v>19454</v>
      </c>
      <c r="B13" t="s">
        <v>19451</v>
      </c>
      <c r="C13" t="s">
        <v>19451</v>
      </c>
      <c r="D13">
        <v>45898</v>
      </c>
      <c r="E13" t="s">
        <v>19420</v>
      </c>
      <c r="F13" t="s">
        <v>19491</v>
      </c>
      <c r="G13">
        <v>200</v>
      </c>
      <c r="H13" t="s">
        <v>58</v>
      </c>
      <c r="I13" t="s">
        <v>19452</v>
      </c>
      <c r="J13" t="s">
        <v>19492</v>
      </c>
      <c r="K13" t="s">
        <v>19457</v>
      </c>
      <c r="L13" t="s">
        <v>19458</v>
      </c>
    </row>
    <row r="14" spans="1:12">
      <c r="A14" t="s">
        <v>19454</v>
      </c>
      <c r="B14" t="s">
        <v>19451</v>
      </c>
      <c r="C14" t="s">
        <v>19493</v>
      </c>
      <c r="D14">
        <v>0</v>
      </c>
      <c r="E14" t="s">
        <v>19420</v>
      </c>
      <c r="F14" t="s">
        <v>19494</v>
      </c>
      <c r="G14" t="s">
        <v>19420</v>
      </c>
      <c r="H14" t="s">
        <v>19420</v>
      </c>
      <c r="I14" t="s">
        <v>19452</v>
      </c>
      <c r="J14" t="s">
        <v>19495</v>
      </c>
      <c r="K14" t="s">
        <v>19457</v>
      </c>
      <c r="L14" t="s">
        <v>19458</v>
      </c>
    </row>
    <row r="15" spans="1:12">
      <c r="A15" t="s">
        <v>19454</v>
      </c>
      <c r="B15" t="s">
        <v>19451</v>
      </c>
      <c r="C15" t="s">
        <v>19496</v>
      </c>
      <c r="D15">
        <v>0</v>
      </c>
      <c r="E15" t="s">
        <v>19420</v>
      </c>
      <c r="F15" t="s">
        <v>19497</v>
      </c>
      <c r="G15" t="s">
        <v>19420</v>
      </c>
      <c r="H15" t="s">
        <v>19420</v>
      </c>
      <c r="I15" t="s">
        <v>19452</v>
      </c>
      <c r="J15" t="s">
        <v>19498</v>
      </c>
      <c r="K15" t="s">
        <v>19457</v>
      </c>
      <c r="L15" t="s">
        <v>19458</v>
      </c>
    </row>
    <row r="16" spans="1:12">
      <c r="A16" t="s">
        <v>19454</v>
      </c>
      <c r="B16" t="s">
        <v>19451</v>
      </c>
      <c r="C16" t="s">
        <v>19499</v>
      </c>
      <c r="D16">
        <v>0</v>
      </c>
      <c r="E16" t="s">
        <v>19420</v>
      </c>
      <c r="F16" t="s">
        <v>19500</v>
      </c>
      <c r="G16" t="s">
        <v>19420</v>
      </c>
      <c r="H16" t="s">
        <v>19420</v>
      </c>
      <c r="I16" t="s">
        <v>19452</v>
      </c>
      <c r="J16" t="s">
        <v>19501</v>
      </c>
      <c r="K16" t="s">
        <v>19457</v>
      </c>
      <c r="L16" t="s">
        <v>19458</v>
      </c>
    </row>
    <row r="17" spans="1:12">
      <c r="A17" t="s">
        <v>19454</v>
      </c>
      <c r="B17" t="s">
        <v>19451</v>
      </c>
      <c r="C17" t="s">
        <v>19455</v>
      </c>
      <c r="D17">
        <v>46248</v>
      </c>
      <c r="E17" t="s">
        <v>19420</v>
      </c>
      <c r="F17" t="s">
        <v>19502</v>
      </c>
      <c r="G17">
        <v>200</v>
      </c>
      <c r="H17" t="s">
        <v>58</v>
      </c>
      <c r="I17" t="s">
        <v>19503</v>
      </c>
      <c r="J17" t="s">
        <v>19504</v>
      </c>
      <c r="K17" t="s">
        <v>19457</v>
      </c>
      <c r="L17" t="s">
        <v>19458</v>
      </c>
    </row>
    <row r="18" spans="1:12">
      <c r="A18" t="s">
        <v>19454</v>
      </c>
      <c r="B18" t="s">
        <v>19451</v>
      </c>
      <c r="C18" t="s">
        <v>19493</v>
      </c>
      <c r="D18">
        <v>0</v>
      </c>
      <c r="E18" t="s">
        <v>19420</v>
      </c>
      <c r="F18" t="s">
        <v>19505</v>
      </c>
      <c r="G18" t="s">
        <v>19420</v>
      </c>
      <c r="H18" t="s">
        <v>19420</v>
      </c>
      <c r="I18" t="s">
        <v>19452</v>
      </c>
      <c r="J18" t="s">
        <v>19506</v>
      </c>
      <c r="K18" t="s">
        <v>19507</v>
      </c>
      <c r="L18" t="s">
        <v>19458</v>
      </c>
    </row>
    <row r="19" spans="1:12">
      <c r="A19" t="s">
        <v>19454</v>
      </c>
      <c r="B19" t="s">
        <v>19451</v>
      </c>
      <c r="C19" t="s">
        <v>19496</v>
      </c>
      <c r="D19">
        <v>0</v>
      </c>
      <c r="E19" t="s">
        <v>19420</v>
      </c>
      <c r="F19" t="s">
        <v>19505</v>
      </c>
      <c r="G19" t="s">
        <v>19420</v>
      </c>
      <c r="H19" t="s">
        <v>19420</v>
      </c>
      <c r="I19" t="s">
        <v>19452</v>
      </c>
      <c r="J19" t="s">
        <v>19508</v>
      </c>
      <c r="K19" t="s">
        <v>19507</v>
      </c>
      <c r="L19" t="s">
        <v>19458</v>
      </c>
    </row>
    <row r="20" spans="1:12">
      <c r="A20" t="s">
        <v>19454</v>
      </c>
      <c r="B20" t="s">
        <v>19451</v>
      </c>
      <c r="C20" t="s">
        <v>19499</v>
      </c>
      <c r="D20">
        <v>0</v>
      </c>
      <c r="E20" t="s">
        <v>19420</v>
      </c>
      <c r="F20" t="s">
        <v>19509</v>
      </c>
      <c r="G20" t="s">
        <v>19420</v>
      </c>
      <c r="H20" t="s">
        <v>19420</v>
      </c>
      <c r="I20" t="s">
        <v>19452</v>
      </c>
      <c r="J20" t="s">
        <v>19510</v>
      </c>
      <c r="K20" t="s">
        <v>19507</v>
      </c>
      <c r="L20" t="s">
        <v>19458</v>
      </c>
    </row>
    <row r="21" spans="1:12">
      <c r="A21" t="s">
        <v>19454</v>
      </c>
      <c r="B21" t="s">
        <v>19451</v>
      </c>
      <c r="C21" t="s">
        <v>19455</v>
      </c>
      <c r="D21">
        <v>46248</v>
      </c>
      <c r="E21" t="s">
        <v>19420</v>
      </c>
      <c r="F21" t="s">
        <v>19420</v>
      </c>
      <c r="G21">
        <v>200</v>
      </c>
      <c r="H21" t="s">
        <v>58</v>
      </c>
      <c r="I21" t="s">
        <v>19503</v>
      </c>
      <c r="J21" t="s">
        <v>19511</v>
      </c>
      <c r="K21" t="s">
        <v>19512</v>
      </c>
      <c r="L21" t="s">
        <v>19458</v>
      </c>
    </row>
    <row r="22" spans="1:12">
      <c r="A22" t="s">
        <v>19454</v>
      </c>
      <c r="B22" t="s">
        <v>19451</v>
      </c>
      <c r="C22" t="s">
        <v>19455</v>
      </c>
      <c r="D22">
        <v>46248</v>
      </c>
      <c r="E22" t="s">
        <v>19420</v>
      </c>
      <c r="F22" t="s">
        <v>19420</v>
      </c>
      <c r="G22">
        <v>200</v>
      </c>
      <c r="H22" t="s">
        <v>58</v>
      </c>
      <c r="I22" t="s">
        <v>19503</v>
      </c>
      <c r="J22" t="s">
        <v>19513</v>
      </c>
      <c r="K22" t="s">
        <v>19512</v>
      </c>
      <c r="L22" t="s">
        <v>19458</v>
      </c>
    </row>
    <row r="23" spans="1:12">
      <c r="A23" t="s">
        <v>19454</v>
      </c>
      <c r="B23" t="s">
        <v>19451</v>
      </c>
      <c r="C23" t="s">
        <v>19514</v>
      </c>
      <c r="D23">
        <v>0</v>
      </c>
      <c r="E23" t="s">
        <v>19420</v>
      </c>
      <c r="F23" t="s">
        <v>19515</v>
      </c>
      <c r="G23" t="s">
        <v>19420</v>
      </c>
      <c r="H23" t="s">
        <v>19420</v>
      </c>
      <c r="I23" t="s">
        <v>19452</v>
      </c>
      <c r="J23" t="s">
        <v>19516</v>
      </c>
      <c r="K23" t="s">
        <v>19512</v>
      </c>
      <c r="L23" t="s">
        <v>19458</v>
      </c>
    </row>
    <row r="24" spans="1:12">
      <c r="A24" t="s">
        <v>19454</v>
      </c>
      <c r="B24" t="s">
        <v>19451</v>
      </c>
      <c r="C24" t="s">
        <v>19517</v>
      </c>
      <c r="D24">
        <v>0</v>
      </c>
      <c r="E24" t="s">
        <v>19420</v>
      </c>
      <c r="F24" t="s">
        <v>19518</v>
      </c>
      <c r="G24" t="s">
        <v>19420</v>
      </c>
      <c r="H24" t="s">
        <v>19420</v>
      </c>
      <c r="I24" t="s">
        <v>19519</v>
      </c>
      <c r="J24" t="s">
        <v>19520</v>
      </c>
      <c r="K24" t="s">
        <v>19512</v>
      </c>
      <c r="L24" t="s">
        <v>19458</v>
      </c>
    </row>
    <row r="25" spans="1:12">
      <c r="A25" t="s">
        <v>19454</v>
      </c>
      <c r="B25" t="s">
        <v>19451</v>
      </c>
      <c r="C25" t="s">
        <v>19455</v>
      </c>
      <c r="D25">
        <v>46248</v>
      </c>
      <c r="E25" t="s">
        <v>19420</v>
      </c>
      <c r="F25" t="s">
        <v>19420</v>
      </c>
      <c r="G25">
        <v>200</v>
      </c>
      <c r="H25" t="s">
        <v>58</v>
      </c>
      <c r="I25" t="s">
        <v>19503</v>
      </c>
      <c r="J25" t="s">
        <v>19521</v>
      </c>
      <c r="K25" t="s">
        <v>19512</v>
      </c>
      <c r="L25" t="s">
        <v>19458</v>
      </c>
    </row>
    <row r="26" spans="1:12">
      <c r="A26" t="s">
        <v>19454</v>
      </c>
      <c r="B26" t="s">
        <v>19451</v>
      </c>
      <c r="C26" t="s">
        <v>19455</v>
      </c>
      <c r="D26">
        <v>46248</v>
      </c>
      <c r="E26" t="s">
        <v>19420</v>
      </c>
      <c r="F26" t="s">
        <v>19420</v>
      </c>
      <c r="G26">
        <v>200</v>
      </c>
      <c r="H26" t="s">
        <v>58</v>
      </c>
      <c r="I26" t="s">
        <v>19503</v>
      </c>
      <c r="J26" t="s">
        <v>19522</v>
      </c>
      <c r="K26" t="s">
        <v>19512</v>
      </c>
      <c r="L26" t="s">
        <v>19458</v>
      </c>
    </row>
    <row r="27" spans="1:12">
      <c r="A27" t="s">
        <v>19454</v>
      </c>
      <c r="B27" t="s">
        <v>19451</v>
      </c>
      <c r="C27" t="s">
        <v>19523</v>
      </c>
      <c r="D27">
        <v>0</v>
      </c>
      <c r="E27" t="s">
        <v>19420</v>
      </c>
      <c r="F27" t="s">
        <v>19524</v>
      </c>
      <c r="G27" t="s">
        <v>19420</v>
      </c>
      <c r="H27" t="s">
        <v>19420</v>
      </c>
      <c r="I27" t="s">
        <v>19452</v>
      </c>
      <c r="J27" t="s">
        <v>19525</v>
      </c>
      <c r="K27" t="s">
        <v>19512</v>
      </c>
      <c r="L27" t="s">
        <v>19458</v>
      </c>
    </row>
    <row r="28" spans="1:12">
      <c r="A28" t="s">
        <v>19454</v>
      </c>
      <c r="B28" t="s">
        <v>19451</v>
      </c>
      <c r="C28" t="s">
        <v>19526</v>
      </c>
      <c r="D28">
        <v>0</v>
      </c>
      <c r="E28" t="s">
        <v>19420</v>
      </c>
      <c r="F28" t="s">
        <v>19527</v>
      </c>
      <c r="G28" t="s">
        <v>19420</v>
      </c>
      <c r="H28" t="s">
        <v>19420</v>
      </c>
      <c r="I28" t="s">
        <v>19452</v>
      </c>
      <c r="J28" t="s">
        <v>19528</v>
      </c>
      <c r="K28" t="s">
        <v>19512</v>
      </c>
      <c r="L28" t="s">
        <v>19458</v>
      </c>
    </row>
    <row r="29" spans="1:12">
      <c r="A29" t="s">
        <v>19454</v>
      </c>
      <c r="B29" t="s">
        <v>19451</v>
      </c>
      <c r="C29" t="s">
        <v>19529</v>
      </c>
      <c r="D29">
        <v>0</v>
      </c>
      <c r="E29" t="s">
        <v>19420</v>
      </c>
      <c r="F29" t="s">
        <v>19530</v>
      </c>
      <c r="G29" t="s">
        <v>19420</v>
      </c>
      <c r="H29" t="s">
        <v>19420</v>
      </c>
      <c r="I29" t="s">
        <v>19452</v>
      </c>
      <c r="J29" t="s">
        <v>19531</v>
      </c>
      <c r="K29" t="s">
        <v>19512</v>
      </c>
      <c r="L29" t="s">
        <v>19458</v>
      </c>
    </row>
    <row r="30" spans="1:12">
      <c r="A30" t="s">
        <v>19454</v>
      </c>
      <c r="B30" t="s">
        <v>19451</v>
      </c>
      <c r="C30" t="s">
        <v>19532</v>
      </c>
      <c r="D30">
        <v>0</v>
      </c>
      <c r="E30" t="s">
        <v>19420</v>
      </c>
      <c r="F30" t="s">
        <v>19533</v>
      </c>
      <c r="G30" t="s">
        <v>19420</v>
      </c>
      <c r="H30" t="s">
        <v>19420</v>
      </c>
      <c r="I30" t="s">
        <v>19452</v>
      </c>
      <c r="J30" t="s">
        <v>19534</v>
      </c>
      <c r="K30" t="s">
        <v>19512</v>
      </c>
      <c r="L30" t="s">
        <v>19458</v>
      </c>
    </row>
    <row r="31" spans="1:12">
      <c r="A31" t="s">
        <v>19535</v>
      </c>
      <c r="B31" t="s">
        <v>19451</v>
      </c>
      <c r="C31" t="s">
        <v>19427</v>
      </c>
      <c r="D31">
        <v>43589</v>
      </c>
      <c r="E31" t="s">
        <v>19420</v>
      </c>
      <c r="F31" t="s">
        <v>19420</v>
      </c>
      <c r="G31">
        <v>200</v>
      </c>
      <c r="H31" t="s">
        <v>58</v>
      </c>
      <c r="I31" t="s">
        <v>19503</v>
      </c>
      <c r="J31" t="s">
        <v>19536</v>
      </c>
      <c r="K31" t="s">
        <v>19457</v>
      </c>
      <c r="L31" t="s">
        <v>19458</v>
      </c>
    </row>
    <row r="32" spans="1:12">
      <c r="A32" t="s">
        <v>19535</v>
      </c>
      <c r="B32" t="s">
        <v>19451</v>
      </c>
      <c r="C32" t="s">
        <v>19423</v>
      </c>
      <c r="D32">
        <v>42451</v>
      </c>
      <c r="E32" t="s">
        <v>19420</v>
      </c>
      <c r="F32" t="s">
        <v>19420</v>
      </c>
      <c r="G32">
        <v>200</v>
      </c>
      <c r="H32" t="s">
        <v>58</v>
      </c>
      <c r="I32" t="s">
        <v>19503</v>
      </c>
      <c r="J32" t="s">
        <v>19537</v>
      </c>
      <c r="K32" t="s">
        <v>19457</v>
      </c>
      <c r="L32" t="s">
        <v>19458</v>
      </c>
    </row>
    <row r="33" spans="1:12">
      <c r="A33" t="s">
        <v>19535</v>
      </c>
      <c r="B33" t="s">
        <v>19451</v>
      </c>
      <c r="C33" t="s">
        <v>19433</v>
      </c>
      <c r="D33">
        <v>154</v>
      </c>
      <c r="E33" t="s">
        <v>19461</v>
      </c>
      <c r="F33" t="s">
        <v>19420</v>
      </c>
      <c r="G33">
        <v>200</v>
      </c>
      <c r="H33" t="s">
        <v>58</v>
      </c>
      <c r="I33" t="s">
        <v>19452</v>
      </c>
      <c r="J33" t="s">
        <v>19538</v>
      </c>
      <c r="K33" t="s">
        <v>19457</v>
      </c>
      <c r="L33" t="s">
        <v>19458</v>
      </c>
    </row>
    <row r="34" spans="1:12">
      <c r="A34" t="s">
        <v>19535</v>
      </c>
      <c r="B34" t="s">
        <v>19451</v>
      </c>
      <c r="C34" t="s">
        <v>19432</v>
      </c>
      <c r="D34">
        <v>132</v>
      </c>
      <c r="E34" t="s">
        <v>19465</v>
      </c>
      <c r="F34" t="s">
        <v>19420</v>
      </c>
      <c r="G34">
        <v>200</v>
      </c>
      <c r="H34" t="s">
        <v>58</v>
      </c>
      <c r="I34" t="s">
        <v>19452</v>
      </c>
      <c r="J34" t="s">
        <v>19539</v>
      </c>
      <c r="K34" t="s">
        <v>19457</v>
      </c>
      <c r="L34" t="s">
        <v>19458</v>
      </c>
    </row>
    <row r="35" spans="1:12">
      <c r="A35" t="s">
        <v>19535</v>
      </c>
      <c r="B35" t="s">
        <v>19451</v>
      </c>
      <c r="C35" t="s">
        <v>19430</v>
      </c>
      <c r="D35">
        <v>138</v>
      </c>
      <c r="E35" t="s">
        <v>19469</v>
      </c>
      <c r="F35" t="s">
        <v>19420</v>
      </c>
      <c r="G35">
        <v>200</v>
      </c>
      <c r="H35" t="s">
        <v>58</v>
      </c>
      <c r="I35" t="s">
        <v>19452</v>
      </c>
      <c r="J35" t="s">
        <v>19540</v>
      </c>
      <c r="K35" t="s">
        <v>19457</v>
      </c>
      <c r="L35" t="s">
        <v>19458</v>
      </c>
    </row>
    <row r="36" spans="1:12">
      <c r="A36" t="s">
        <v>19535</v>
      </c>
      <c r="B36" t="s">
        <v>19451</v>
      </c>
      <c r="C36" t="s">
        <v>19426</v>
      </c>
      <c r="D36">
        <v>215</v>
      </c>
      <c r="E36" t="s">
        <v>19473</v>
      </c>
      <c r="F36" t="s">
        <v>19420</v>
      </c>
      <c r="G36">
        <v>200</v>
      </c>
      <c r="H36" t="s">
        <v>58</v>
      </c>
      <c r="I36" t="s">
        <v>19452</v>
      </c>
      <c r="J36" t="s">
        <v>19541</v>
      </c>
      <c r="K36" t="s">
        <v>19457</v>
      </c>
      <c r="L36" t="s">
        <v>19458</v>
      </c>
    </row>
    <row r="37" spans="1:12">
      <c r="A37" t="s">
        <v>19535</v>
      </c>
      <c r="B37" t="s">
        <v>19451</v>
      </c>
      <c r="C37" t="s">
        <v>19437</v>
      </c>
      <c r="D37">
        <v>398</v>
      </c>
      <c r="E37" t="s">
        <v>19477</v>
      </c>
      <c r="F37" t="s">
        <v>19420</v>
      </c>
      <c r="G37">
        <v>200</v>
      </c>
      <c r="H37" t="s">
        <v>58</v>
      </c>
      <c r="I37" t="s">
        <v>19452</v>
      </c>
      <c r="J37" t="s">
        <v>19542</v>
      </c>
      <c r="K37" t="s">
        <v>19457</v>
      </c>
      <c r="L37" t="s">
        <v>19458</v>
      </c>
    </row>
    <row r="38" spans="1:12">
      <c r="A38" t="s">
        <v>19535</v>
      </c>
      <c r="B38" t="s">
        <v>19451</v>
      </c>
      <c r="C38" t="s">
        <v>19429</v>
      </c>
      <c r="D38">
        <v>359</v>
      </c>
      <c r="E38" t="s">
        <v>19481</v>
      </c>
      <c r="F38" t="s">
        <v>19420</v>
      </c>
      <c r="G38">
        <v>200</v>
      </c>
      <c r="H38" t="s">
        <v>58</v>
      </c>
      <c r="I38" t="s">
        <v>19452</v>
      </c>
      <c r="J38" t="s">
        <v>19543</v>
      </c>
      <c r="K38" t="s">
        <v>19457</v>
      </c>
      <c r="L38" t="s">
        <v>19458</v>
      </c>
    </row>
    <row r="39" spans="1:12">
      <c r="A39" t="s">
        <v>19535</v>
      </c>
      <c r="B39" t="s">
        <v>19451</v>
      </c>
      <c r="C39" t="s">
        <v>19417</v>
      </c>
      <c r="D39">
        <v>254</v>
      </c>
      <c r="E39" t="s">
        <v>19484</v>
      </c>
      <c r="F39" t="s">
        <v>19420</v>
      </c>
      <c r="G39">
        <v>200</v>
      </c>
      <c r="H39" t="s">
        <v>58</v>
      </c>
      <c r="I39" t="s">
        <v>19452</v>
      </c>
      <c r="J39" t="s">
        <v>19544</v>
      </c>
      <c r="K39" t="s">
        <v>19457</v>
      </c>
      <c r="L39" t="s">
        <v>19458</v>
      </c>
    </row>
    <row r="40" spans="1:12">
      <c r="A40" t="s">
        <v>19535</v>
      </c>
      <c r="B40" t="s">
        <v>19451</v>
      </c>
      <c r="C40" t="s">
        <v>19428</v>
      </c>
      <c r="D40">
        <v>202</v>
      </c>
      <c r="E40" t="s">
        <v>19488</v>
      </c>
      <c r="F40" t="s">
        <v>19420</v>
      </c>
      <c r="G40">
        <v>200</v>
      </c>
      <c r="H40" t="s">
        <v>58</v>
      </c>
      <c r="I40" t="s">
        <v>19452</v>
      </c>
      <c r="J40" t="s">
        <v>19545</v>
      </c>
      <c r="K40" t="s">
        <v>19457</v>
      </c>
      <c r="L40" t="s">
        <v>19458</v>
      </c>
    </row>
    <row r="41" spans="1:12">
      <c r="A41" t="s">
        <v>19535</v>
      </c>
      <c r="B41" t="s">
        <v>19451</v>
      </c>
      <c r="C41" t="s">
        <v>19455</v>
      </c>
      <c r="D41">
        <v>46248</v>
      </c>
      <c r="E41" t="s">
        <v>19420</v>
      </c>
      <c r="F41" t="s">
        <v>19420</v>
      </c>
      <c r="G41">
        <v>200</v>
      </c>
      <c r="H41" t="s">
        <v>58</v>
      </c>
      <c r="I41" t="s">
        <v>19503</v>
      </c>
      <c r="J41" t="s">
        <v>19546</v>
      </c>
      <c r="K41" t="s">
        <v>19507</v>
      </c>
      <c r="L41" t="s">
        <v>19458</v>
      </c>
    </row>
    <row r="42" spans="1:12">
      <c r="A42" t="s">
        <v>19535</v>
      </c>
      <c r="B42" t="s">
        <v>19451</v>
      </c>
      <c r="C42" t="s">
        <v>19431</v>
      </c>
      <c r="D42">
        <v>23052</v>
      </c>
      <c r="E42" t="s">
        <v>19420</v>
      </c>
      <c r="F42" t="s">
        <v>19420</v>
      </c>
      <c r="G42">
        <v>200</v>
      </c>
      <c r="H42" t="s">
        <v>58</v>
      </c>
      <c r="I42" t="s">
        <v>19452</v>
      </c>
      <c r="J42" t="s">
        <v>19547</v>
      </c>
      <c r="K42" t="s">
        <v>19512</v>
      </c>
      <c r="L42" t="s">
        <v>19458</v>
      </c>
    </row>
    <row r="43" spans="1:12">
      <c r="A43" t="s">
        <v>19535</v>
      </c>
      <c r="B43" t="s">
        <v>19451</v>
      </c>
      <c r="C43" t="s">
        <v>19434</v>
      </c>
      <c r="D43">
        <v>424</v>
      </c>
      <c r="E43" t="s">
        <v>19420</v>
      </c>
      <c r="F43" t="s">
        <v>19420</v>
      </c>
      <c r="G43">
        <v>200</v>
      </c>
      <c r="H43" t="s">
        <v>58</v>
      </c>
      <c r="I43" t="s">
        <v>19452</v>
      </c>
      <c r="J43" t="s">
        <v>19548</v>
      </c>
      <c r="K43" t="s">
        <v>19512</v>
      </c>
      <c r="L43" t="s">
        <v>19458</v>
      </c>
    </row>
    <row r="44" spans="1:12">
      <c r="A44" t="s">
        <v>19535</v>
      </c>
      <c r="B44" t="s">
        <v>19451</v>
      </c>
      <c r="C44" t="s">
        <v>19422</v>
      </c>
      <c r="D44">
        <v>445</v>
      </c>
      <c r="E44" t="s">
        <v>19420</v>
      </c>
      <c r="F44" t="s">
        <v>19420</v>
      </c>
      <c r="G44">
        <v>200</v>
      </c>
      <c r="H44" t="s">
        <v>58</v>
      </c>
      <c r="I44" t="s">
        <v>19452</v>
      </c>
      <c r="J44" t="s">
        <v>19549</v>
      </c>
      <c r="K44" t="s">
        <v>19512</v>
      </c>
      <c r="L44" t="s">
        <v>19458</v>
      </c>
    </row>
    <row r="45" spans="1:12">
      <c r="A45" t="s">
        <v>19535</v>
      </c>
      <c r="B45" t="s">
        <v>19451</v>
      </c>
      <c r="C45" t="s">
        <v>19425</v>
      </c>
      <c r="D45">
        <v>705</v>
      </c>
      <c r="E45" t="s">
        <v>19420</v>
      </c>
      <c r="F45" t="s">
        <v>19420</v>
      </c>
      <c r="G45">
        <v>200</v>
      </c>
      <c r="H45" t="s">
        <v>58</v>
      </c>
      <c r="I45" t="s">
        <v>19452</v>
      </c>
      <c r="J45" t="s">
        <v>19550</v>
      </c>
      <c r="K45" t="s">
        <v>19512</v>
      </c>
      <c r="L45" t="s">
        <v>19458</v>
      </c>
    </row>
    <row r="46" spans="1:12">
      <c r="A46" t="s">
        <v>19535</v>
      </c>
      <c r="B46" t="s">
        <v>19451</v>
      </c>
      <c r="C46" t="s">
        <v>19436</v>
      </c>
      <c r="D46">
        <v>438</v>
      </c>
      <c r="E46" t="s">
        <v>19420</v>
      </c>
      <c r="F46" t="s">
        <v>19420</v>
      </c>
      <c r="G46">
        <v>200</v>
      </c>
      <c r="H46" t="s">
        <v>58</v>
      </c>
      <c r="I46" t="s">
        <v>19452</v>
      </c>
      <c r="J46" t="s">
        <v>19551</v>
      </c>
      <c r="K46" t="s">
        <v>19512</v>
      </c>
      <c r="L46" t="s">
        <v>19458</v>
      </c>
    </row>
    <row r="47" spans="1:12">
      <c r="A47" t="s">
        <v>19535</v>
      </c>
      <c r="B47" t="s">
        <v>19451</v>
      </c>
      <c r="C47" t="s">
        <v>19421</v>
      </c>
      <c r="D47">
        <v>21103</v>
      </c>
      <c r="E47" t="s">
        <v>19420</v>
      </c>
      <c r="F47" t="s">
        <v>19420</v>
      </c>
      <c r="G47">
        <v>200</v>
      </c>
      <c r="H47" t="s">
        <v>58</v>
      </c>
      <c r="I47" t="s">
        <v>19452</v>
      </c>
      <c r="J47" t="s">
        <v>19552</v>
      </c>
      <c r="K47" t="s">
        <v>19512</v>
      </c>
      <c r="L47" t="s">
        <v>19458</v>
      </c>
    </row>
    <row r="48" spans="1:12">
      <c r="A48" t="s">
        <v>19535</v>
      </c>
      <c r="B48" t="s">
        <v>19451</v>
      </c>
      <c r="C48" t="s">
        <v>19435</v>
      </c>
      <c r="D48">
        <v>8104</v>
      </c>
      <c r="E48" t="s">
        <v>19420</v>
      </c>
      <c r="F48" t="s">
        <v>19420</v>
      </c>
      <c r="G48">
        <v>200</v>
      </c>
      <c r="H48" t="s">
        <v>58</v>
      </c>
      <c r="I48" t="s">
        <v>19452</v>
      </c>
      <c r="J48" t="s">
        <v>19553</v>
      </c>
      <c r="K48" t="s">
        <v>19512</v>
      </c>
      <c r="L48" t="s">
        <v>19458</v>
      </c>
    </row>
    <row r="49" spans="1:12">
      <c r="A49" t="s">
        <v>19554</v>
      </c>
      <c r="B49" t="s">
        <v>19451</v>
      </c>
      <c r="C49" t="s">
        <v>19555</v>
      </c>
      <c r="D49">
        <v>1299</v>
      </c>
      <c r="E49" t="s">
        <v>19420</v>
      </c>
      <c r="F49" t="s">
        <v>19420</v>
      </c>
      <c r="G49">
        <v>200</v>
      </c>
      <c r="H49" t="s">
        <v>58</v>
      </c>
      <c r="I49" t="s">
        <v>19452</v>
      </c>
      <c r="J49" t="s">
        <v>19556</v>
      </c>
      <c r="K49" t="s">
        <v>19557</v>
      </c>
      <c r="L49" t="s">
        <v>19458</v>
      </c>
    </row>
    <row r="50" spans="1:12">
      <c r="A50" t="s">
        <v>19554</v>
      </c>
      <c r="B50" t="s">
        <v>19451</v>
      </c>
      <c r="C50" t="s">
        <v>19558</v>
      </c>
      <c r="D50">
        <v>106687</v>
      </c>
      <c r="E50" t="s">
        <v>19420</v>
      </c>
      <c r="F50" t="s">
        <v>19420</v>
      </c>
      <c r="G50">
        <v>200</v>
      </c>
      <c r="H50" t="s">
        <v>58</v>
      </c>
      <c r="I50" t="s">
        <v>19503</v>
      </c>
      <c r="J50" t="s">
        <v>19559</v>
      </c>
      <c r="K50" t="s">
        <v>19557</v>
      </c>
      <c r="L50" t="s">
        <v>19458</v>
      </c>
    </row>
    <row r="51" spans="1:12">
      <c r="A51" t="s">
        <v>19554</v>
      </c>
      <c r="B51" t="s">
        <v>19451</v>
      </c>
      <c r="C51" t="s">
        <v>19560</v>
      </c>
      <c r="D51">
        <v>217</v>
      </c>
      <c r="E51" t="s">
        <v>19420</v>
      </c>
      <c r="F51" t="s">
        <v>19420</v>
      </c>
      <c r="G51">
        <v>200</v>
      </c>
      <c r="H51" t="s">
        <v>58</v>
      </c>
      <c r="I51" t="s">
        <v>19452</v>
      </c>
      <c r="J51" t="s">
        <v>19561</v>
      </c>
      <c r="K51" t="s">
        <v>19557</v>
      </c>
      <c r="L51" t="s">
        <v>19458</v>
      </c>
    </row>
    <row r="52" spans="1:12">
      <c r="A52" t="s">
        <v>19554</v>
      </c>
      <c r="B52" t="s">
        <v>19451</v>
      </c>
      <c r="C52" t="s">
        <v>19562</v>
      </c>
      <c r="D52">
        <v>3343</v>
      </c>
      <c r="E52" t="s">
        <v>19420</v>
      </c>
      <c r="F52" t="s">
        <v>19420</v>
      </c>
      <c r="G52">
        <v>200</v>
      </c>
      <c r="H52" t="s">
        <v>58</v>
      </c>
      <c r="I52" t="s">
        <v>19452</v>
      </c>
      <c r="J52" t="s">
        <v>19563</v>
      </c>
      <c r="K52" t="s">
        <v>19557</v>
      </c>
      <c r="L52" t="s">
        <v>19458</v>
      </c>
    </row>
    <row r="53" spans="1:12">
      <c r="A53" t="s">
        <v>19554</v>
      </c>
      <c r="B53" t="s">
        <v>19451</v>
      </c>
      <c r="C53" t="s">
        <v>19564</v>
      </c>
      <c r="D53">
        <v>6202</v>
      </c>
      <c r="E53" t="s">
        <v>19420</v>
      </c>
      <c r="F53" t="s">
        <v>19420</v>
      </c>
      <c r="G53">
        <v>200</v>
      </c>
      <c r="H53" t="s">
        <v>58</v>
      </c>
      <c r="I53" t="s">
        <v>19452</v>
      </c>
      <c r="J53" t="s">
        <v>19565</v>
      </c>
      <c r="K53" t="s">
        <v>19557</v>
      </c>
      <c r="L53" t="s">
        <v>19458</v>
      </c>
    </row>
    <row r="54" spans="1:12">
      <c r="A54" t="s">
        <v>19566</v>
      </c>
      <c r="B54" t="s">
        <v>19451</v>
      </c>
      <c r="C54" t="s">
        <v>19567</v>
      </c>
      <c r="D54">
        <v>1689</v>
      </c>
      <c r="E54" t="s">
        <v>19420</v>
      </c>
      <c r="F54" t="s">
        <v>19420</v>
      </c>
      <c r="G54">
        <v>200</v>
      </c>
      <c r="H54" t="s">
        <v>58</v>
      </c>
      <c r="I54" t="s">
        <v>19452</v>
      </c>
      <c r="J54" t="s">
        <v>19568</v>
      </c>
      <c r="K54" t="s">
        <v>19507</v>
      </c>
      <c r="L54" t="s">
        <v>19458</v>
      </c>
    </row>
    <row r="55" spans="1:12">
      <c r="A55" t="s">
        <v>19566</v>
      </c>
      <c r="B55" t="s">
        <v>19451</v>
      </c>
      <c r="C55" t="s">
        <v>19569</v>
      </c>
      <c r="D55">
        <v>531801</v>
      </c>
      <c r="E55" t="s">
        <v>19420</v>
      </c>
      <c r="F55" t="s">
        <v>19420</v>
      </c>
      <c r="G55">
        <v>200</v>
      </c>
      <c r="H55" t="s">
        <v>58</v>
      </c>
      <c r="I55" t="s">
        <v>19503</v>
      </c>
      <c r="J55" t="s">
        <v>19570</v>
      </c>
      <c r="K55" t="s">
        <v>19507</v>
      </c>
      <c r="L55" t="s">
        <v>19458</v>
      </c>
    </row>
    <row r="56" spans="1:12">
      <c r="A56" t="s">
        <v>19566</v>
      </c>
      <c r="B56" t="s">
        <v>19451</v>
      </c>
      <c r="C56" t="s">
        <v>19571</v>
      </c>
      <c r="D56">
        <v>26630</v>
      </c>
      <c r="E56" t="s">
        <v>19420</v>
      </c>
      <c r="F56" t="s">
        <v>19420</v>
      </c>
      <c r="G56">
        <v>200</v>
      </c>
      <c r="H56" t="s">
        <v>58</v>
      </c>
      <c r="I56" t="s">
        <v>19452</v>
      </c>
      <c r="J56" t="s">
        <v>19572</v>
      </c>
      <c r="K56" t="s">
        <v>19507</v>
      </c>
      <c r="L56" t="s">
        <v>19458</v>
      </c>
    </row>
    <row r="57" spans="1:12">
      <c r="A57" t="s">
        <v>19454</v>
      </c>
      <c r="B57" t="s">
        <v>19455</v>
      </c>
      <c r="C57" t="s">
        <v>19455</v>
      </c>
      <c r="D57">
        <v>46248</v>
      </c>
      <c r="E57" t="s">
        <v>19420</v>
      </c>
      <c r="F57" t="s">
        <v>19420</v>
      </c>
      <c r="G57">
        <v>200</v>
      </c>
      <c r="H57" t="s">
        <v>58</v>
      </c>
      <c r="I57" t="s">
        <v>19452</v>
      </c>
      <c r="J57" t="s">
        <v>19456</v>
      </c>
      <c r="K57" t="s">
        <v>19457</v>
      </c>
      <c r="L57" t="s">
        <v>19458</v>
      </c>
    </row>
    <row r="58" spans="1:12">
      <c r="A58" t="s">
        <v>19454</v>
      </c>
      <c r="B58" t="s">
        <v>19455</v>
      </c>
      <c r="C58" t="s">
        <v>19455</v>
      </c>
      <c r="D58">
        <v>46248</v>
      </c>
      <c r="E58" t="s">
        <v>19420</v>
      </c>
      <c r="F58" t="s">
        <v>19420</v>
      </c>
      <c r="G58">
        <v>200</v>
      </c>
      <c r="H58" t="s">
        <v>58</v>
      </c>
      <c r="I58" t="s">
        <v>19452</v>
      </c>
      <c r="J58" t="s">
        <v>19459</v>
      </c>
      <c r="K58" t="s">
        <v>19457</v>
      </c>
      <c r="L58" t="s">
        <v>19458</v>
      </c>
    </row>
    <row r="59" spans="1:12">
      <c r="A59" t="s">
        <v>19454</v>
      </c>
      <c r="B59" t="s">
        <v>19455</v>
      </c>
      <c r="C59" t="s">
        <v>19460</v>
      </c>
      <c r="D59">
        <v>0</v>
      </c>
      <c r="E59" t="s">
        <v>19461</v>
      </c>
      <c r="F59" t="s">
        <v>19462</v>
      </c>
      <c r="G59" t="s">
        <v>19420</v>
      </c>
      <c r="H59" t="s">
        <v>19420</v>
      </c>
      <c r="I59" t="s">
        <v>19452</v>
      </c>
      <c r="J59" t="s">
        <v>19573</v>
      </c>
      <c r="K59" t="s">
        <v>19457</v>
      </c>
      <c r="L59" t="s">
        <v>19458</v>
      </c>
    </row>
    <row r="60" spans="1:12">
      <c r="A60" t="s">
        <v>19454</v>
      </c>
      <c r="B60" t="s">
        <v>19455</v>
      </c>
      <c r="C60" t="s">
        <v>19464</v>
      </c>
      <c r="D60">
        <v>0</v>
      </c>
      <c r="E60" t="s">
        <v>19465</v>
      </c>
      <c r="F60" t="s">
        <v>19466</v>
      </c>
      <c r="G60" t="s">
        <v>19420</v>
      </c>
      <c r="H60" t="s">
        <v>19420</v>
      </c>
      <c r="I60" t="s">
        <v>19452</v>
      </c>
      <c r="J60" t="s">
        <v>19467</v>
      </c>
      <c r="K60" t="s">
        <v>19457</v>
      </c>
      <c r="L60" t="s">
        <v>19458</v>
      </c>
    </row>
    <row r="61" spans="1:12">
      <c r="A61" t="s">
        <v>19454</v>
      </c>
      <c r="B61" t="s">
        <v>19455</v>
      </c>
      <c r="C61" t="s">
        <v>19468</v>
      </c>
      <c r="D61">
        <v>0</v>
      </c>
      <c r="E61" t="s">
        <v>19469</v>
      </c>
      <c r="F61" t="s">
        <v>19470</v>
      </c>
      <c r="G61" t="s">
        <v>19420</v>
      </c>
      <c r="H61" t="s">
        <v>19420</v>
      </c>
      <c r="I61" t="s">
        <v>19452</v>
      </c>
      <c r="J61" t="s">
        <v>19471</v>
      </c>
      <c r="K61" t="s">
        <v>19457</v>
      </c>
      <c r="L61" t="s">
        <v>19458</v>
      </c>
    </row>
    <row r="62" spans="1:12">
      <c r="A62" t="s">
        <v>19454</v>
      </c>
      <c r="B62" t="s">
        <v>19455</v>
      </c>
      <c r="C62" t="s">
        <v>19472</v>
      </c>
      <c r="D62">
        <v>0</v>
      </c>
      <c r="E62" t="s">
        <v>19473</v>
      </c>
      <c r="F62" t="s">
        <v>19474</v>
      </c>
      <c r="G62" t="s">
        <v>19420</v>
      </c>
      <c r="H62" t="s">
        <v>19420</v>
      </c>
      <c r="I62" t="s">
        <v>19452</v>
      </c>
      <c r="J62" t="s">
        <v>19475</v>
      </c>
      <c r="K62" t="s">
        <v>19457</v>
      </c>
      <c r="L62" t="s">
        <v>19458</v>
      </c>
    </row>
    <row r="63" spans="1:12">
      <c r="A63" t="s">
        <v>19454</v>
      </c>
      <c r="B63" t="s">
        <v>19455</v>
      </c>
      <c r="C63" t="s">
        <v>19476</v>
      </c>
      <c r="D63">
        <v>0</v>
      </c>
      <c r="E63" t="s">
        <v>19477</v>
      </c>
      <c r="F63" t="s">
        <v>19478</v>
      </c>
      <c r="G63" t="s">
        <v>19420</v>
      </c>
      <c r="H63" t="s">
        <v>19420</v>
      </c>
      <c r="I63" t="s">
        <v>19452</v>
      </c>
      <c r="J63" t="s">
        <v>19479</v>
      </c>
      <c r="K63" t="s">
        <v>19457</v>
      </c>
      <c r="L63" t="s">
        <v>19458</v>
      </c>
    </row>
    <row r="64" spans="1:12">
      <c r="A64" t="s">
        <v>19454</v>
      </c>
      <c r="B64" t="s">
        <v>19455</v>
      </c>
      <c r="C64" t="s">
        <v>19480</v>
      </c>
      <c r="D64">
        <v>0</v>
      </c>
      <c r="E64" t="s">
        <v>19481</v>
      </c>
      <c r="F64" t="s">
        <v>19482</v>
      </c>
      <c r="G64" t="s">
        <v>19420</v>
      </c>
      <c r="H64" t="s">
        <v>19420</v>
      </c>
      <c r="I64" t="s">
        <v>19452</v>
      </c>
      <c r="J64" t="s">
        <v>19483</v>
      </c>
      <c r="K64" t="s">
        <v>19457</v>
      </c>
      <c r="L64" t="s">
        <v>19458</v>
      </c>
    </row>
    <row r="65" spans="1:12">
      <c r="A65" t="s">
        <v>19454</v>
      </c>
      <c r="B65" t="s">
        <v>19455</v>
      </c>
      <c r="C65" t="s">
        <v>19451</v>
      </c>
      <c r="D65">
        <v>45898</v>
      </c>
      <c r="E65" t="s">
        <v>19484</v>
      </c>
      <c r="F65" t="s">
        <v>19485</v>
      </c>
      <c r="G65">
        <v>200</v>
      </c>
      <c r="H65" t="s">
        <v>58</v>
      </c>
      <c r="I65" t="s">
        <v>19452</v>
      </c>
      <c r="J65" t="s">
        <v>19574</v>
      </c>
      <c r="K65" t="s">
        <v>19457</v>
      </c>
      <c r="L65" t="s">
        <v>19458</v>
      </c>
    </row>
    <row r="66" spans="1:12">
      <c r="A66" t="s">
        <v>19454</v>
      </c>
      <c r="B66" t="s">
        <v>19455</v>
      </c>
      <c r="C66" t="s">
        <v>19487</v>
      </c>
      <c r="D66">
        <v>0</v>
      </c>
      <c r="E66" t="s">
        <v>19488</v>
      </c>
      <c r="F66" t="s">
        <v>19489</v>
      </c>
      <c r="G66" t="s">
        <v>19420</v>
      </c>
      <c r="H66" t="s">
        <v>19420</v>
      </c>
      <c r="I66" t="s">
        <v>19452</v>
      </c>
      <c r="J66" t="s">
        <v>19490</v>
      </c>
      <c r="K66" t="s">
        <v>19457</v>
      </c>
      <c r="L66" t="s">
        <v>19458</v>
      </c>
    </row>
    <row r="67" spans="1:12">
      <c r="A67" t="s">
        <v>19454</v>
      </c>
      <c r="B67" t="s">
        <v>19455</v>
      </c>
      <c r="C67" t="s">
        <v>19455</v>
      </c>
      <c r="D67">
        <v>46248</v>
      </c>
      <c r="E67" t="s">
        <v>19420</v>
      </c>
      <c r="F67" t="s">
        <v>19491</v>
      </c>
      <c r="G67">
        <v>200</v>
      </c>
      <c r="H67" t="s">
        <v>58</v>
      </c>
      <c r="I67" t="s">
        <v>19452</v>
      </c>
      <c r="J67" t="s">
        <v>19492</v>
      </c>
      <c r="K67" t="s">
        <v>19457</v>
      </c>
      <c r="L67" t="s">
        <v>19458</v>
      </c>
    </row>
    <row r="68" spans="1:12">
      <c r="A68" t="s">
        <v>19454</v>
      </c>
      <c r="B68" t="s">
        <v>19455</v>
      </c>
      <c r="C68" t="s">
        <v>19575</v>
      </c>
      <c r="D68">
        <v>0</v>
      </c>
      <c r="E68" t="s">
        <v>19420</v>
      </c>
      <c r="F68" t="s">
        <v>19576</v>
      </c>
      <c r="G68" t="s">
        <v>19420</v>
      </c>
      <c r="H68" t="s">
        <v>19420</v>
      </c>
      <c r="I68" t="s">
        <v>19452</v>
      </c>
      <c r="J68" t="s">
        <v>19495</v>
      </c>
      <c r="K68" t="s">
        <v>19457</v>
      </c>
      <c r="L68" t="s">
        <v>19458</v>
      </c>
    </row>
    <row r="69" spans="1:12">
      <c r="A69" t="s">
        <v>19454</v>
      </c>
      <c r="B69" t="s">
        <v>19455</v>
      </c>
      <c r="C69" t="s">
        <v>19577</v>
      </c>
      <c r="D69">
        <v>0</v>
      </c>
      <c r="E69" t="s">
        <v>19420</v>
      </c>
      <c r="F69" t="s">
        <v>19578</v>
      </c>
      <c r="G69" t="s">
        <v>19420</v>
      </c>
      <c r="H69" t="s">
        <v>19420</v>
      </c>
      <c r="I69" t="s">
        <v>19452</v>
      </c>
      <c r="J69" t="s">
        <v>19498</v>
      </c>
      <c r="K69" t="s">
        <v>19457</v>
      </c>
      <c r="L69" t="s">
        <v>19458</v>
      </c>
    </row>
    <row r="70" spans="1:12">
      <c r="A70" t="s">
        <v>19454</v>
      </c>
      <c r="B70" t="s">
        <v>19455</v>
      </c>
      <c r="C70" t="s">
        <v>19579</v>
      </c>
      <c r="D70">
        <v>0</v>
      </c>
      <c r="E70" t="s">
        <v>19420</v>
      </c>
      <c r="F70" t="s">
        <v>19580</v>
      </c>
      <c r="G70" t="s">
        <v>19420</v>
      </c>
      <c r="H70" t="s">
        <v>19420</v>
      </c>
      <c r="I70" t="s">
        <v>19452</v>
      </c>
      <c r="J70" t="s">
        <v>19501</v>
      </c>
      <c r="K70" t="s">
        <v>19457</v>
      </c>
      <c r="L70" t="s">
        <v>19458</v>
      </c>
    </row>
    <row r="71" spans="1:12">
      <c r="A71" t="s">
        <v>19454</v>
      </c>
      <c r="B71" t="s">
        <v>19455</v>
      </c>
      <c r="C71" t="s">
        <v>19455</v>
      </c>
      <c r="D71">
        <v>46248</v>
      </c>
      <c r="E71" t="s">
        <v>19420</v>
      </c>
      <c r="F71" t="s">
        <v>19581</v>
      </c>
      <c r="G71">
        <v>200</v>
      </c>
      <c r="H71" t="s">
        <v>58</v>
      </c>
      <c r="I71" t="s">
        <v>19503</v>
      </c>
      <c r="J71" t="s">
        <v>19504</v>
      </c>
      <c r="K71" t="s">
        <v>19457</v>
      </c>
      <c r="L71" t="s">
        <v>19458</v>
      </c>
    </row>
    <row r="72" spans="1:12">
      <c r="A72" t="s">
        <v>19454</v>
      </c>
      <c r="B72" t="s">
        <v>19455</v>
      </c>
      <c r="C72" t="s">
        <v>19575</v>
      </c>
      <c r="D72">
        <v>0</v>
      </c>
      <c r="E72" t="s">
        <v>19420</v>
      </c>
      <c r="F72" t="s">
        <v>19582</v>
      </c>
      <c r="G72" t="s">
        <v>19420</v>
      </c>
      <c r="H72" t="s">
        <v>19420</v>
      </c>
      <c r="I72" t="s">
        <v>19452</v>
      </c>
      <c r="J72" t="s">
        <v>19506</v>
      </c>
      <c r="K72" t="s">
        <v>19507</v>
      </c>
      <c r="L72" t="s">
        <v>19458</v>
      </c>
    </row>
    <row r="73" spans="1:12">
      <c r="A73" t="s">
        <v>19454</v>
      </c>
      <c r="B73" t="s">
        <v>19455</v>
      </c>
      <c r="C73" t="s">
        <v>19577</v>
      </c>
      <c r="D73">
        <v>0</v>
      </c>
      <c r="E73" t="s">
        <v>19420</v>
      </c>
      <c r="F73" t="s">
        <v>19582</v>
      </c>
      <c r="G73" t="s">
        <v>19420</v>
      </c>
      <c r="H73" t="s">
        <v>19420</v>
      </c>
      <c r="I73" t="s">
        <v>19452</v>
      </c>
      <c r="J73" t="s">
        <v>19508</v>
      </c>
      <c r="K73" t="s">
        <v>19507</v>
      </c>
      <c r="L73" t="s">
        <v>19458</v>
      </c>
    </row>
    <row r="74" spans="1:12">
      <c r="A74" t="s">
        <v>19454</v>
      </c>
      <c r="B74" t="s">
        <v>19455</v>
      </c>
      <c r="C74" t="s">
        <v>19579</v>
      </c>
      <c r="D74">
        <v>0</v>
      </c>
      <c r="E74" t="s">
        <v>19420</v>
      </c>
      <c r="F74" t="s">
        <v>19583</v>
      </c>
      <c r="G74" t="s">
        <v>19420</v>
      </c>
      <c r="H74" t="s">
        <v>19420</v>
      </c>
      <c r="I74" t="s">
        <v>19452</v>
      </c>
      <c r="J74" t="s">
        <v>19510</v>
      </c>
      <c r="K74" t="s">
        <v>19507</v>
      </c>
      <c r="L74" t="s">
        <v>19458</v>
      </c>
    </row>
    <row r="75" spans="1:12">
      <c r="A75" t="s">
        <v>19454</v>
      </c>
      <c r="B75" t="s">
        <v>19455</v>
      </c>
      <c r="C75" t="s">
        <v>19455</v>
      </c>
      <c r="D75">
        <v>46248</v>
      </c>
      <c r="E75" t="s">
        <v>19420</v>
      </c>
      <c r="F75" t="s">
        <v>19420</v>
      </c>
      <c r="G75">
        <v>200</v>
      </c>
      <c r="H75" t="s">
        <v>58</v>
      </c>
      <c r="I75" t="s">
        <v>19503</v>
      </c>
      <c r="J75" t="s">
        <v>19511</v>
      </c>
      <c r="K75" t="s">
        <v>19512</v>
      </c>
      <c r="L75" t="s">
        <v>19458</v>
      </c>
    </row>
    <row r="76" spans="1:12">
      <c r="A76" t="s">
        <v>19454</v>
      </c>
      <c r="B76" t="s">
        <v>19455</v>
      </c>
      <c r="C76" t="s">
        <v>19455</v>
      </c>
      <c r="D76">
        <v>46248</v>
      </c>
      <c r="E76" t="s">
        <v>19420</v>
      </c>
      <c r="F76" t="s">
        <v>19420</v>
      </c>
      <c r="G76">
        <v>200</v>
      </c>
      <c r="H76" t="s">
        <v>58</v>
      </c>
      <c r="I76" t="s">
        <v>19503</v>
      </c>
      <c r="J76" t="s">
        <v>19513</v>
      </c>
      <c r="K76" t="s">
        <v>19512</v>
      </c>
      <c r="L76" t="s">
        <v>19458</v>
      </c>
    </row>
    <row r="77" spans="1:12">
      <c r="A77" t="s">
        <v>19454</v>
      </c>
      <c r="B77" t="s">
        <v>19455</v>
      </c>
      <c r="C77" t="s">
        <v>19584</v>
      </c>
      <c r="D77">
        <v>0</v>
      </c>
      <c r="E77" t="s">
        <v>19420</v>
      </c>
      <c r="F77" t="s">
        <v>19515</v>
      </c>
      <c r="G77" t="s">
        <v>19420</v>
      </c>
      <c r="H77" t="s">
        <v>19420</v>
      </c>
      <c r="I77" t="s">
        <v>19452</v>
      </c>
      <c r="J77" t="s">
        <v>19516</v>
      </c>
      <c r="K77" t="s">
        <v>19512</v>
      </c>
      <c r="L77" t="s">
        <v>19458</v>
      </c>
    </row>
    <row r="78" spans="1:12">
      <c r="A78" t="s">
        <v>19454</v>
      </c>
      <c r="B78" t="s">
        <v>19455</v>
      </c>
      <c r="C78" t="s">
        <v>19585</v>
      </c>
      <c r="D78">
        <v>0</v>
      </c>
      <c r="E78" t="s">
        <v>19420</v>
      </c>
      <c r="F78" t="s">
        <v>19586</v>
      </c>
      <c r="G78" t="s">
        <v>19420</v>
      </c>
      <c r="H78" t="s">
        <v>19420</v>
      </c>
      <c r="I78" t="s">
        <v>19519</v>
      </c>
      <c r="J78" t="s">
        <v>19520</v>
      </c>
      <c r="K78" t="s">
        <v>19512</v>
      </c>
      <c r="L78" t="s">
        <v>19458</v>
      </c>
    </row>
    <row r="79" spans="1:12">
      <c r="A79" t="s">
        <v>19454</v>
      </c>
      <c r="B79" t="s">
        <v>19455</v>
      </c>
      <c r="C79" t="s">
        <v>19455</v>
      </c>
      <c r="D79">
        <v>46248</v>
      </c>
      <c r="E79" t="s">
        <v>19420</v>
      </c>
      <c r="F79" t="s">
        <v>19420</v>
      </c>
      <c r="G79">
        <v>200</v>
      </c>
      <c r="H79" t="s">
        <v>58</v>
      </c>
      <c r="I79" t="s">
        <v>19503</v>
      </c>
      <c r="J79" t="s">
        <v>19521</v>
      </c>
      <c r="K79" t="s">
        <v>19512</v>
      </c>
      <c r="L79" t="s">
        <v>19458</v>
      </c>
    </row>
    <row r="80" spans="1:12">
      <c r="A80" t="s">
        <v>19454</v>
      </c>
      <c r="B80" t="s">
        <v>19455</v>
      </c>
      <c r="C80" t="s">
        <v>19455</v>
      </c>
      <c r="D80">
        <v>46248</v>
      </c>
      <c r="E80" t="s">
        <v>19420</v>
      </c>
      <c r="F80" t="s">
        <v>19420</v>
      </c>
      <c r="G80">
        <v>200</v>
      </c>
      <c r="H80" t="s">
        <v>58</v>
      </c>
      <c r="I80" t="s">
        <v>19503</v>
      </c>
      <c r="J80" t="s">
        <v>19522</v>
      </c>
      <c r="K80" t="s">
        <v>19512</v>
      </c>
      <c r="L80" t="s">
        <v>19458</v>
      </c>
    </row>
    <row r="81" spans="1:12">
      <c r="A81" t="s">
        <v>19454</v>
      </c>
      <c r="B81" t="s">
        <v>19455</v>
      </c>
      <c r="C81" t="s">
        <v>19523</v>
      </c>
      <c r="D81">
        <v>0</v>
      </c>
      <c r="E81" t="s">
        <v>19420</v>
      </c>
      <c r="F81" t="s">
        <v>19524</v>
      </c>
      <c r="G81" t="s">
        <v>19420</v>
      </c>
      <c r="H81" t="s">
        <v>19420</v>
      </c>
      <c r="I81" t="s">
        <v>19452</v>
      </c>
      <c r="J81" t="s">
        <v>19525</v>
      </c>
      <c r="K81" t="s">
        <v>19512</v>
      </c>
      <c r="L81" t="s">
        <v>19458</v>
      </c>
    </row>
    <row r="82" spans="1:12">
      <c r="A82" t="s">
        <v>19454</v>
      </c>
      <c r="B82" t="s">
        <v>19455</v>
      </c>
      <c r="C82" t="s">
        <v>19526</v>
      </c>
      <c r="D82">
        <v>0</v>
      </c>
      <c r="E82" t="s">
        <v>19420</v>
      </c>
      <c r="F82" t="s">
        <v>19527</v>
      </c>
      <c r="G82" t="s">
        <v>19420</v>
      </c>
      <c r="H82" t="s">
        <v>19420</v>
      </c>
      <c r="I82" t="s">
        <v>19452</v>
      </c>
      <c r="J82" t="s">
        <v>19528</v>
      </c>
      <c r="K82" t="s">
        <v>19512</v>
      </c>
      <c r="L82" t="s">
        <v>19458</v>
      </c>
    </row>
    <row r="83" spans="1:12">
      <c r="A83" t="s">
        <v>19454</v>
      </c>
      <c r="B83" t="s">
        <v>19455</v>
      </c>
      <c r="C83" t="s">
        <v>19529</v>
      </c>
      <c r="D83">
        <v>0</v>
      </c>
      <c r="E83" t="s">
        <v>19420</v>
      </c>
      <c r="F83" t="s">
        <v>19530</v>
      </c>
      <c r="G83" t="s">
        <v>19420</v>
      </c>
      <c r="H83" t="s">
        <v>19420</v>
      </c>
      <c r="I83" t="s">
        <v>19452</v>
      </c>
      <c r="J83" t="s">
        <v>19531</v>
      </c>
      <c r="K83" t="s">
        <v>19512</v>
      </c>
      <c r="L83" t="s">
        <v>19458</v>
      </c>
    </row>
    <row r="84" spans="1:12">
      <c r="A84" t="s">
        <v>19454</v>
      </c>
      <c r="B84" t="s">
        <v>19455</v>
      </c>
      <c r="C84" t="s">
        <v>19532</v>
      </c>
      <c r="D84">
        <v>0</v>
      </c>
      <c r="E84" t="s">
        <v>19420</v>
      </c>
      <c r="F84" t="s">
        <v>19533</v>
      </c>
      <c r="G84" t="s">
        <v>19420</v>
      </c>
      <c r="H84" t="s">
        <v>19420</v>
      </c>
      <c r="I84" t="s">
        <v>19452</v>
      </c>
      <c r="J84" t="s">
        <v>19534</v>
      </c>
      <c r="K84" t="s">
        <v>19512</v>
      </c>
      <c r="L84" t="s">
        <v>19458</v>
      </c>
    </row>
    <row r="85" spans="1:12">
      <c r="A85" t="s">
        <v>19535</v>
      </c>
      <c r="B85" t="s">
        <v>19455</v>
      </c>
      <c r="C85" t="s">
        <v>19427</v>
      </c>
      <c r="D85">
        <v>43589</v>
      </c>
      <c r="E85" t="s">
        <v>19420</v>
      </c>
      <c r="F85" t="s">
        <v>19420</v>
      </c>
      <c r="G85">
        <v>200</v>
      </c>
      <c r="H85" t="s">
        <v>58</v>
      </c>
      <c r="I85" t="s">
        <v>19503</v>
      </c>
      <c r="J85" t="s">
        <v>19536</v>
      </c>
      <c r="K85" t="s">
        <v>19457</v>
      </c>
      <c r="L85" t="s">
        <v>19458</v>
      </c>
    </row>
    <row r="86" spans="1:12">
      <c r="A86" t="s">
        <v>19535</v>
      </c>
      <c r="B86" t="s">
        <v>19455</v>
      </c>
      <c r="C86" t="s">
        <v>19423</v>
      </c>
      <c r="D86">
        <v>42451</v>
      </c>
      <c r="E86" t="s">
        <v>19420</v>
      </c>
      <c r="F86" t="s">
        <v>19420</v>
      </c>
      <c r="G86">
        <v>200</v>
      </c>
      <c r="H86" t="s">
        <v>58</v>
      </c>
      <c r="I86" t="s">
        <v>19503</v>
      </c>
      <c r="J86" t="s">
        <v>19537</v>
      </c>
      <c r="K86" t="s">
        <v>19457</v>
      </c>
      <c r="L86" t="s">
        <v>19458</v>
      </c>
    </row>
    <row r="87" spans="1:12">
      <c r="A87" t="s">
        <v>19535</v>
      </c>
      <c r="B87" t="s">
        <v>19455</v>
      </c>
      <c r="C87" t="s">
        <v>19433</v>
      </c>
      <c r="D87">
        <v>154</v>
      </c>
      <c r="E87" t="s">
        <v>19461</v>
      </c>
      <c r="F87" t="s">
        <v>19420</v>
      </c>
      <c r="G87">
        <v>200</v>
      </c>
      <c r="H87" t="s">
        <v>58</v>
      </c>
      <c r="I87" t="s">
        <v>19452</v>
      </c>
      <c r="J87" t="s">
        <v>19587</v>
      </c>
      <c r="K87" t="s">
        <v>19457</v>
      </c>
      <c r="L87" t="s">
        <v>19458</v>
      </c>
    </row>
    <row r="88" spans="1:12">
      <c r="A88" t="s">
        <v>19535</v>
      </c>
      <c r="B88" t="s">
        <v>19455</v>
      </c>
      <c r="C88" t="s">
        <v>19432</v>
      </c>
      <c r="D88">
        <v>132</v>
      </c>
      <c r="E88" t="s">
        <v>19465</v>
      </c>
      <c r="F88" t="s">
        <v>19420</v>
      </c>
      <c r="G88">
        <v>200</v>
      </c>
      <c r="H88" t="s">
        <v>58</v>
      </c>
      <c r="I88" t="s">
        <v>19452</v>
      </c>
      <c r="J88" t="s">
        <v>19539</v>
      </c>
      <c r="K88" t="s">
        <v>19457</v>
      </c>
      <c r="L88" t="s">
        <v>19458</v>
      </c>
    </row>
    <row r="89" spans="1:12">
      <c r="A89" t="s">
        <v>19535</v>
      </c>
      <c r="B89" t="s">
        <v>19455</v>
      </c>
      <c r="C89" t="s">
        <v>19430</v>
      </c>
      <c r="D89">
        <v>138</v>
      </c>
      <c r="E89" t="s">
        <v>19469</v>
      </c>
      <c r="F89" t="s">
        <v>19420</v>
      </c>
      <c r="G89">
        <v>200</v>
      </c>
      <c r="H89" t="s">
        <v>58</v>
      </c>
      <c r="I89" t="s">
        <v>19452</v>
      </c>
      <c r="J89" t="s">
        <v>19540</v>
      </c>
      <c r="K89" t="s">
        <v>19457</v>
      </c>
      <c r="L89" t="s">
        <v>19458</v>
      </c>
    </row>
    <row r="90" spans="1:12">
      <c r="A90" t="s">
        <v>19535</v>
      </c>
      <c r="B90" t="s">
        <v>19455</v>
      </c>
      <c r="C90" t="s">
        <v>19426</v>
      </c>
      <c r="D90">
        <v>215</v>
      </c>
      <c r="E90" t="s">
        <v>19473</v>
      </c>
      <c r="F90" t="s">
        <v>19420</v>
      </c>
      <c r="G90">
        <v>200</v>
      </c>
      <c r="H90" t="s">
        <v>58</v>
      </c>
      <c r="I90" t="s">
        <v>19452</v>
      </c>
      <c r="J90" t="s">
        <v>19541</v>
      </c>
      <c r="K90" t="s">
        <v>19457</v>
      </c>
      <c r="L90" t="s">
        <v>19458</v>
      </c>
    </row>
    <row r="91" spans="1:12">
      <c r="A91" t="s">
        <v>19535</v>
      </c>
      <c r="B91" t="s">
        <v>19455</v>
      </c>
      <c r="C91" t="s">
        <v>19437</v>
      </c>
      <c r="D91">
        <v>398</v>
      </c>
      <c r="E91" t="s">
        <v>19477</v>
      </c>
      <c r="F91" t="s">
        <v>19420</v>
      </c>
      <c r="G91">
        <v>200</v>
      </c>
      <c r="H91" t="s">
        <v>58</v>
      </c>
      <c r="I91" t="s">
        <v>19452</v>
      </c>
      <c r="J91" t="s">
        <v>19542</v>
      </c>
      <c r="K91" t="s">
        <v>19457</v>
      </c>
      <c r="L91" t="s">
        <v>19458</v>
      </c>
    </row>
    <row r="92" spans="1:12">
      <c r="A92" t="s">
        <v>19535</v>
      </c>
      <c r="B92" t="s">
        <v>19455</v>
      </c>
      <c r="C92" t="s">
        <v>19429</v>
      </c>
      <c r="D92">
        <v>359</v>
      </c>
      <c r="E92" t="s">
        <v>19481</v>
      </c>
      <c r="F92" t="s">
        <v>19420</v>
      </c>
      <c r="G92">
        <v>200</v>
      </c>
      <c r="H92" t="s">
        <v>58</v>
      </c>
      <c r="I92" t="s">
        <v>19452</v>
      </c>
      <c r="J92" t="s">
        <v>19543</v>
      </c>
      <c r="K92" t="s">
        <v>19457</v>
      </c>
      <c r="L92" t="s">
        <v>19458</v>
      </c>
    </row>
    <row r="93" spans="1:12">
      <c r="A93" t="s">
        <v>19535</v>
      </c>
      <c r="B93" t="s">
        <v>19455</v>
      </c>
      <c r="C93" t="s">
        <v>19417</v>
      </c>
      <c r="D93">
        <v>254</v>
      </c>
      <c r="E93" t="s">
        <v>19484</v>
      </c>
      <c r="F93" t="s">
        <v>19420</v>
      </c>
      <c r="G93">
        <v>200</v>
      </c>
      <c r="H93" t="s">
        <v>58</v>
      </c>
      <c r="I93" t="s">
        <v>19452</v>
      </c>
      <c r="J93" t="s">
        <v>19588</v>
      </c>
      <c r="K93" t="s">
        <v>19457</v>
      </c>
      <c r="L93" t="s">
        <v>19458</v>
      </c>
    </row>
    <row r="94" spans="1:12">
      <c r="A94" t="s">
        <v>19535</v>
      </c>
      <c r="B94" t="s">
        <v>19455</v>
      </c>
      <c r="C94" t="s">
        <v>19428</v>
      </c>
      <c r="D94">
        <v>202</v>
      </c>
      <c r="E94" t="s">
        <v>19488</v>
      </c>
      <c r="F94" t="s">
        <v>19420</v>
      </c>
      <c r="G94">
        <v>200</v>
      </c>
      <c r="H94" t="s">
        <v>58</v>
      </c>
      <c r="I94" t="s">
        <v>19452</v>
      </c>
      <c r="J94" t="s">
        <v>19545</v>
      </c>
      <c r="K94" t="s">
        <v>19457</v>
      </c>
      <c r="L94" t="s">
        <v>19458</v>
      </c>
    </row>
    <row r="95" spans="1:12">
      <c r="A95" t="s">
        <v>19535</v>
      </c>
      <c r="B95" t="s">
        <v>19455</v>
      </c>
      <c r="C95" t="s">
        <v>19455</v>
      </c>
      <c r="D95">
        <v>46248</v>
      </c>
      <c r="E95" t="s">
        <v>19420</v>
      </c>
      <c r="F95" t="s">
        <v>19420</v>
      </c>
      <c r="G95">
        <v>200</v>
      </c>
      <c r="H95" t="s">
        <v>58</v>
      </c>
      <c r="I95" t="s">
        <v>19503</v>
      </c>
      <c r="J95" t="s">
        <v>19546</v>
      </c>
      <c r="K95" t="s">
        <v>19507</v>
      </c>
      <c r="L95" t="s">
        <v>19458</v>
      </c>
    </row>
    <row r="96" spans="1:12">
      <c r="A96" t="s">
        <v>19535</v>
      </c>
      <c r="B96" t="s">
        <v>19455</v>
      </c>
      <c r="C96" t="s">
        <v>19431</v>
      </c>
      <c r="D96">
        <v>23052</v>
      </c>
      <c r="E96" t="s">
        <v>19420</v>
      </c>
      <c r="F96" t="s">
        <v>19420</v>
      </c>
      <c r="G96">
        <v>200</v>
      </c>
      <c r="H96" t="s">
        <v>58</v>
      </c>
      <c r="I96" t="s">
        <v>19452</v>
      </c>
      <c r="J96" t="s">
        <v>19547</v>
      </c>
      <c r="K96" t="s">
        <v>19512</v>
      </c>
      <c r="L96" t="s">
        <v>19458</v>
      </c>
    </row>
    <row r="97" spans="1:12">
      <c r="A97" t="s">
        <v>19535</v>
      </c>
      <c r="B97" t="s">
        <v>19455</v>
      </c>
      <c r="C97" t="s">
        <v>19434</v>
      </c>
      <c r="D97">
        <v>424</v>
      </c>
      <c r="E97" t="s">
        <v>19420</v>
      </c>
      <c r="F97" t="s">
        <v>19420</v>
      </c>
      <c r="G97">
        <v>200</v>
      </c>
      <c r="H97" t="s">
        <v>58</v>
      </c>
      <c r="I97" t="s">
        <v>19452</v>
      </c>
      <c r="J97" t="s">
        <v>19548</v>
      </c>
      <c r="K97" t="s">
        <v>19512</v>
      </c>
      <c r="L97" t="s">
        <v>19458</v>
      </c>
    </row>
    <row r="98" spans="1:12">
      <c r="A98" t="s">
        <v>19535</v>
      </c>
      <c r="B98" t="s">
        <v>19455</v>
      </c>
      <c r="C98" t="s">
        <v>19422</v>
      </c>
      <c r="D98">
        <v>445</v>
      </c>
      <c r="E98" t="s">
        <v>19420</v>
      </c>
      <c r="F98" t="s">
        <v>19420</v>
      </c>
      <c r="G98">
        <v>200</v>
      </c>
      <c r="H98" t="s">
        <v>58</v>
      </c>
      <c r="I98" t="s">
        <v>19452</v>
      </c>
      <c r="J98" t="s">
        <v>19549</v>
      </c>
      <c r="K98" t="s">
        <v>19512</v>
      </c>
      <c r="L98" t="s">
        <v>19458</v>
      </c>
    </row>
    <row r="99" spans="1:12">
      <c r="A99" t="s">
        <v>19535</v>
      </c>
      <c r="B99" t="s">
        <v>19455</v>
      </c>
      <c r="C99" t="s">
        <v>19425</v>
      </c>
      <c r="D99">
        <v>705</v>
      </c>
      <c r="E99" t="s">
        <v>19420</v>
      </c>
      <c r="F99" t="s">
        <v>19420</v>
      </c>
      <c r="G99">
        <v>200</v>
      </c>
      <c r="H99" t="s">
        <v>58</v>
      </c>
      <c r="I99" t="s">
        <v>19452</v>
      </c>
      <c r="J99" t="s">
        <v>19550</v>
      </c>
      <c r="K99" t="s">
        <v>19512</v>
      </c>
      <c r="L99" t="s">
        <v>19458</v>
      </c>
    </row>
    <row r="100" spans="1:12">
      <c r="A100" t="s">
        <v>19535</v>
      </c>
      <c r="B100" t="s">
        <v>19455</v>
      </c>
      <c r="C100" t="s">
        <v>19436</v>
      </c>
      <c r="D100">
        <v>438</v>
      </c>
      <c r="E100" t="s">
        <v>19420</v>
      </c>
      <c r="F100" t="s">
        <v>19420</v>
      </c>
      <c r="G100">
        <v>200</v>
      </c>
      <c r="H100" t="s">
        <v>58</v>
      </c>
      <c r="I100" t="s">
        <v>19452</v>
      </c>
      <c r="J100" t="s">
        <v>19551</v>
      </c>
      <c r="K100" t="s">
        <v>19512</v>
      </c>
      <c r="L100" t="s">
        <v>19458</v>
      </c>
    </row>
    <row r="101" spans="1:12">
      <c r="A101" t="s">
        <v>19535</v>
      </c>
      <c r="B101" t="s">
        <v>19455</v>
      </c>
      <c r="C101" t="s">
        <v>19421</v>
      </c>
      <c r="D101">
        <v>21103</v>
      </c>
      <c r="E101" t="s">
        <v>19420</v>
      </c>
      <c r="F101" t="s">
        <v>19420</v>
      </c>
      <c r="G101">
        <v>200</v>
      </c>
      <c r="H101" t="s">
        <v>58</v>
      </c>
      <c r="I101" t="s">
        <v>19452</v>
      </c>
      <c r="J101" t="s">
        <v>19552</v>
      </c>
      <c r="K101" t="s">
        <v>19512</v>
      </c>
      <c r="L101" t="s">
        <v>19458</v>
      </c>
    </row>
    <row r="102" spans="1:12">
      <c r="A102" t="s">
        <v>19535</v>
      </c>
      <c r="B102" t="s">
        <v>19455</v>
      </c>
      <c r="C102" t="s">
        <v>19435</v>
      </c>
      <c r="D102">
        <v>8104</v>
      </c>
      <c r="E102" t="s">
        <v>19420</v>
      </c>
      <c r="F102" t="s">
        <v>19420</v>
      </c>
      <c r="G102">
        <v>200</v>
      </c>
      <c r="H102" t="s">
        <v>58</v>
      </c>
      <c r="I102" t="s">
        <v>19452</v>
      </c>
      <c r="J102" t="s">
        <v>19553</v>
      </c>
      <c r="K102" t="s">
        <v>19512</v>
      </c>
      <c r="L102" t="s">
        <v>19458</v>
      </c>
    </row>
    <row r="103" spans="1:12">
      <c r="A103" t="s">
        <v>19554</v>
      </c>
      <c r="B103" t="s">
        <v>19455</v>
      </c>
      <c r="C103" t="s">
        <v>19555</v>
      </c>
      <c r="D103">
        <v>1299</v>
      </c>
      <c r="E103" t="s">
        <v>19420</v>
      </c>
      <c r="F103" t="s">
        <v>19420</v>
      </c>
      <c r="G103">
        <v>200</v>
      </c>
      <c r="H103" t="s">
        <v>58</v>
      </c>
      <c r="I103" t="s">
        <v>19452</v>
      </c>
      <c r="J103" t="s">
        <v>19556</v>
      </c>
      <c r="K103" t="s">
        <v>19557</v>
      </c>
      <c r="L103" t="s">
        <v>19458</v>
      </c>
    </row>
    <row r="104" spans="1:12">
      <c r="A104" t="s">
        <v>19554</v>
      </c>
      <c r="B104" t="s">
        <v>19455</v>
      </c>
      <c r="C104" t="s">
        <v>19558</v>
      </c>
      <c r="D104">
        <v>106687</v>
      </c>
      <c r="E104" t="s">
        <v>19420</v>
      </c>
      <c r="F104" t="s">
        <v>19420</v>
      </c>
      <c r="G104">
        <v>200</v>
      </c>
      <c r="H104" t="s">
        <v>58</v>
      </c>
      <c r="I104" t="s">
        <v>19503</v>
      </c>
      <c r="J104" t="s">
        <v>19559</v>
      </c>
      <c r="K104" t="s">
        <v>19557</v>
      </c>
      <c r="L104" t="s">
        <v>19458</v>
      </c>
    </row>
    <row r="105" spans="1:12">
      <c r="A105" t="s">
        <v>19554</v>
      </c>
      <c r="B105" t="s">
        <v>19455</v>
      </c>
      <c r="C105" t="s">
        <v>19560</v>
      </c>
      <c r="D105">
        <v>217</v>
      </c>
      <c r="E105" t="s">
        <v>19420</v>
      </c>
      <c r="F105" t="s">
        <v>19420</v>
      </c>
      <c r="G105">
        <v>200</v>
      </c>
      <c r="H105" t="s">
        <v>58</v>
      </c>
      <c r="I105" t="s">
        <v>19452</v>
      </c>
      <c r="J105" t="s">
        <v>19561</v>
      </c>
      <c r="K105" t="s">
        <v>19557</v>
      </c>
      <c r="L105" t="s">
        <v>19458</v>
      </c>
    </row>
    <row r="106" spans="1:12">
      <c r="A106" t="s">
        <v>19554</v>
      </c>
      <c r="B106" t="s">
        <v>19455</v>
      </c>
      <c r="C106" t="s">
        <v>19562</v>
      </c>
      <c r="D106">
        <v>3343</v>
      </c>
      <c r="E106" t="s">
        <v>19420</v>
      </c>
      <c r="F106" t="s">
        <v>19420</v>
      </c>
      <c r="G106">
        <v>200</v>
      </c>
      <c r="H106" t="s">
        <v>58</v>
      </c>
      <c r="I106" t="s">
        <v>19452</v>
      </c>
      <c r="J106" t="s">
        <v>19563</v>
      </c>
      <c r="K106" t="s">
        <v>19557</v>
      </c>
      <c r="L106" t="s">
        <v>19458</v>
      </c>
    </row>
    <row r="107" spans="1:12">
      <c r="A107" t="s">
        <v>19554</v>
      </c>
      <c r="B107" t="s">
        <v>19455</v>
      </c>
      <c r="C107" t="s">
        <v>19564</v>
      </c>
      <c r="D107">
        <v>6202</v>
      </c>
      <c r="E107" t="s">
        <v>19420</v>
      </c>
      <c r="F107" t="s">
        <v>19420</v>
      </c>
      <c r="G107">
        <v>200</v>
      </c>
      <c r="H107" t="s">
        <v>58</v>
      </c>
      <c r="I107" t="s">
        <v>19452</v>
      </c>
      <c r="J107" t="s">
        <v>19565</v>
      </c>
      <c r="K107" t="s">
        <v>19557</v>
      </c>
      <c r="L107" t="s">
        <v>19458</v>
      </c>
    </row>
    <row r="108" spans="1:12">
      <c r="A108" t="s">
        <v>19566</v>
      </c>
      <c r="B108" t="s">
        <v>19455</v>
      </c>
      <c r="C108" t="s">
        <v>19567</v>
      </c>
      <c r="D108">
        <v>1689</v>
      </c>
      <c r="E108" t="s">
        <v>19420</v>
      </c>
      <c r="F108" t="s">
        <v>19420</v>
      </c>
      <c r="G108">
        <v>200</v>
      </c>
      <c r="H108" t="s">
        <v>58</v>
      </c>
      <c r="I108" t="s">
        <v>19452</v>
      </c>
      <c r="J108" t="s">
        <v>19568</v>
      </c>
      <c r="K108" t="s">
        <v>19507</v>
      </c>
      <c r="L108" t="s">
        <v>19458</v>
      </c>
    </row>
    <row r="109" spans="1:12">
      <c r="A109" t="s">
        <v>19566</v>
      </c>
      <c r="B109" t="s">
        <v>19455</v>
      </c>
      <c r="C109" t="s">
        <v>19569</v>
      </c>
      <c r="D109">
        <v>531801</v>
      </c>
      <c r="E109" t="s">
        <v>19420</v>
      </c>
      <c r="F109" t="s">
        <v>19420</v>
      </c>
      <c r="G109">
        <v>200</v>
      </c>
      <c r="H109" t="s">
        <v>58</v>
      </c>
      <c r="I109" t="s">
        <v>19503</v>
      </c>
      <c r="J109" t="s">
        <v>19570</v>
      </c>
      <c r="K109" t="s">
        <v>19507</v>
      </c>
      <c r="L109" t="s">
        <v>19458</v>
      </c>
    </row>
    <row r="110" spans="1:12">
      <c r="A110" t="s">
        <v>19566</v>
      </c>
      <c r="B110" t="s">
        <v>19455</v>
      </c>
      <c r="C110" t="s">
        <v>19571</v>
      </c>
      <c r="D110">
        <v>26630</v>
      </c>
      <c r="E110" t="s">
        <v>19420</v>
      </c>
      <c r="F110" t="s">
        <v>19420</v>
      </c>
      <c r="G110">
        <v>200</v>
      </c>
      <c r="H110" t="s">
        <v>58</v>
      </c>
      <c r="I110" t="s">
        <v>19452</v>
      </c>
      <c r="J110" t="s">
        <v>19572</v>
      </c>
      <c r="K110" t="s">
        <v>19507</v>
      </c>
      <c r="L110" t="s">
        <v>19458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E71D1-5A57-43B7-94F1-4E5513E96F02}">
  <sheetPr>
    <tabColor rgb="FF7030A0"/>
  </sheetPr>
  <dimension ref="B5:AB3013"/>
  <sheetViews>
    <sheetView workbookViewId="0">
      <selection activeCell="G14" sqref="G14"/>
    </sheetView>
  </sheetViews>
  <sheetFormatPr defaultRowHeight="14.5"/>
  <cols>
    <col min="1" max="1" width="3.36328125" customWidth="1"/>
    <col min="2" max="2" width="15" bestFit="1" customWidth="1"/>
    <col min="3" max="10" width="17.453125" customWidth="1"/>
    <col min="11" max="11" width="10.26953125" bestFit="1" customWidth="1"/>
    <col min="12" max="12" width="8" bestFit="1" customWidth="1"/>
    <col min="13" max="13" width="9.7265625" bestFit="1" customWidth="1"/>
    <col min="14" max="14" width="9.6328125" bestFit="1" customWidth="1"/>
    <col min="15" max="15" width="13.54296875" bestFit="1" customWidth="1"/>
    <col min="16" max="16" width="6.54296875" bestFit="1" customWidth="1"/>
  </cols>
  <sheetData>
    <row r="5" spans="2:28" ht="15" thickBot="1"/>
    <row r="6" spans="2:28" ht="19" thickBot="1">
      <c r="B6" s="139" t="s">
        <v>2672</v>
      </c>
      <c r="C6" s="140"/>
      <c r="D6" s="140"/>
      <c r="E6" s="140"/>
      <c r="F6" s="140"/>
      <c r="G6" s="140"/>
      <c r="H6" s="140"/>
      <c r="I6" s="140"/>
      <c r="J6" s="140"/>
      <c r="K6" s="140"/>
      <c r="L6" s="141"/>
      <c r="N6" s="27"/>
      <c r="O6" s="27"/>
      <c r="P6" s="27"/>
      <c r="Q6" s="27"/>
      <c r="R6" s="27"/>
      <c r="S6" s="27"/>
      <c r="T6" s="27"/>
      <c r="U6" s="27"/>
      <c r="V6" s="27"/>
      <c r="W6" s="27"/>
      <c r="X6" s="27"/>
      <c r="Y6" s="27"/>
      <c r="Z6" s="27"/>
      <c r="AA6" s="27"/>
      <c r="AB6" s="27"/>
    </row>
    <row r="8" spans="2:28" ht="16" thickBot="1">
      <c r="B8" s="81" t="s">
        <v>43</v>
      </c>
      <c r="C8" s="183">
        <v>2021</v>
      </c>
      <c r="D8" s="183">
        <v>2022</v>
      </c>
      <c r="E8" s="184" t="s">
        <v>63</v>
      </c>
      <c r="F8" s="183" t="s">
        <v>67</v>
      </c>
      <c r="U8" s="27"/>
    </row>
    <row r="9" spans="2:28" ht="16" thickTop="1">
      <c r="B9" s="84" t="s">
        <v>25</v>
      </c>
      <c r="C9" s="185">
        <v>300</v>
      </c>
      <c r="D9" s="185">
        <v>65</v>
      </c>
      <c r="E9" s="186">
        <f t="shared" ref="E9:E20" si="0">SUM(C9:D9)</f>
        <v>365</v>
      </c>
      <c r="F9" s="187">
        <f t="shared" ref="F9:F20" si="1">D9/E9</f>
        <v>0.17808219178082191</v>
      </c>
      <c r="G9" s="179"/>
      <c r="J9" s="188" t="str">
        <f>IF(F9&lt;0,REPT("■",INT(-F9*100)),"")</f>
        <v/>
      </c>
      <c r="K9" s="189" t="str">
        <f t="shared" ref="K9:K20" si="2">B9</f>
        <v>Január</v>
      </c>
      <c r="L9" t="str">
        <f>IF(F9&gt;0,REPT("●",INT(F9*100)),"")</f>
        <v>●●●●●●●●●●●●●●●●●</v>
      </c>
      <c r="U9" s="27"/>
    </row>
    <row r="10" spans="2:28" ht="15.5">
      <c r="B10" s="84" t="s">
        <v>26</v>
      </c>
      <c r="C10">
        <v>300</v>
      </c>
      <c r="D10">
        <v>-50</v>
      </c>
      <c r="E10" s="190">
        <f t="shared" si="0"/>
        <v>250</v>
      </c>
      <c r="F10" s="191">
        <f t="shared" si="1"/>
        <v>-0.2</v>
      </c>
      <c r="G10" s="179"/>
      <c r="J10" s="188" t="str">
        <f>IF(F10&lt;0,REPT("●",INT(-F10*100)),"")</f>
        <v>●●●●●●●●●●●●●●●●●●●●</v>
      </c>
      <c r="K10" s="189" t="str">
        <f t="shared" si="2"/>
        <v>Február</v>
      </c>
      <c r="U10" s="27"/>
    </row>
    <row r="11" spans="2:28" ht="15.5">
      <c r="B11" s="84" t="s">
        <v>27</v>
      </c>
      <c r="C11">
        <v>300</v>
      </c>
      <c r="D11">
        <v>20</v>
      </c>
      <c r="E11" s="190">
        <f t="shared" si="0"/>
        <v>320</v>
      </c>
      <c r="F11" s="191">
        <f t="shared" si="1"/>
        <v>6.25E-2</v>
      </c>
      <c r="G11" s="179"/>
      <c r="J11" s="188" t="str">
        <f>IF(F11&lt;0,REPT("■",INT(-F11*100)),"")</f>
        <v/>
      </c>
      <c r="K11" s="189" t="str">
        <f t="shared" si="2"/>
        <v>Marec</v>
      </c>
      <c r="L11" t="str">
        <f>IF(F11&gt;0,REPT("●",INT(F11*100)),"")</f>
        <v>●●●●●●</v>
      </c>
      <c r="U11" s="27"/>
    </row>
    <row r="12" spans="2:28" ht="15.5">
      <c r="B12" s="84" t="s">
        <v>28</v>
      </c>
      <c r="C12">
        <v>300</v>
      </c>
      <c r="D12">
        <v>80</v>
      </c>
      <c r="E12" s="190">
        <f t="shared" si="0"/>
        <v>380</v>
      </c>
      <c r="F12" s="191">
        <f t="shared" si="1"/>
        <v>0.21052631578947367</v>
      </c>
      <c r="G12" s="179"/>
      <c r="J12" s="188" t="str">
        <f>IF(F12&lt;0,REPT("■",INT(-F12*100)),"")</f>
        <v/>
      </c>
      <c r="K12" s="189" t="str">
        <f t="shared" si="2"/>
        <v>Apríl</v>
      </c>
      <c r="L12" t="str">
        <f>IF(F12&gt;0,REPT("●",INT(F12*100)),"")</f>
        <v>●●●●●●●●●●●●●●●●●●●●●</v>
      </c>
      <c r="U12" s="27"/>
    </row>
    <row r="13" spans="2:28" ht="15.5">
      <c r="B13" s="84" t="s">
        <v>29</v>
      </c>
      <c r="C13">
        <v>350</v>
      </c>
      <c r="D13">
        <v>-30</v>
      </c>
      <c r="E13" s="190">
        <f t="shared" si="0"/>
        <v>320</v>
      </c>
      <c r="F13" s="191">
        <f t="shared" si="1"/>
        <v>-9.375E-2</v>
      </c>
      <c r="G13" s="179"/>
      <c r="J13" s="188" t="str">
        <f>IF(F13&lt;0,REPT("●",INT(-F13*100)),"")</f>
        <v>●●●●●●●●●</v>
      </c>
      <c r="K13" s="189" t="str">
        <f t="shared" si="2"/>
        <v>Máj</v>
      </c>
      <c r="L13" t="str">
        <f>IF(F13&gt;0,REPT("■",INT(F13*100)),"")</f>
        <v/>
      </c>
      <c r="U13" s="27"/>
    </row>
    <row r="14" spans="2:28" ht="15.5">
      <c r="B14" s="84" t="s">
        <v>30</v>
      </c>
      <c r="C14">
        <v>350</v>
      </c>
      <c r="D14">
        <v>-55</v>
      </c>
      <c r="E14" s="190">
        <f t="shared" si="0"/>
        <v>295</v>
      </c>
      <c r="F14" s="191">
        <f t="shared" si="1"/>
        <v>-0.1864406779661017</v>
      </c>
      <c r="G14" s="179"/>
      <c r="J14" s="188" t="str">
        <f>IF(F14&lt;0,REPT("●",INT(-F14*100)),"")</f>
        <v>●●●●●●●●●●●●●●●●●●</v>
      </c>
      <c r="K14" s="189" t="str">
        <f t="shared" si="2"/>
        <v>Jún</v>
      </c>
      <c r="L14" t="str">
        <f>IF(F14&gt;0,REPT("■",INT(F14*100)),"")</f>
        <v/>
      </c>
      <c r="U14" s="27"/>
    </row>
    <row r="15" spans="2:28" ht="15.5">
      <c r="B15" s="84" t="s">
        <v>31</v>
      </c>
      <c r="C15">
        <v>500</v>
      </c>
      <c r="D15">
        <v>40</v>
      </c>
      <c r="E15" s="190">
        <f t="shared" si="0"/>
        <v>540</v>
      </c>
      <c r="F15" s="191">
        <f t="shared" si="1"/>
        <v>7.407407407407407E-2</v>
      </c>
      <c r="G15" s="179"/>
      <c r="J15" s="188" t="str">
        <f>IF(F15&lt;0,REPT("■",INT(-F15*100)),"")</f>
        <v/>
      </c>
      <c r="K15" s="189" t="str">
        <f t="shared" si="2"/>
        <v>Júl</v>
      </c>
      <c r="L15" t="str">
        <f>IF(F15&gt;0,REPT("●",INT(F15*100)),"")</f>
        <v>●●●●●●●</v>
      </c>
      <c r="U15" s="27"/>
    </row>
    <row r="16" spans="2:28" ht="15.5">
      <c r="B16" s="84" t="s">
        <v>32</v>
      </c>
      <c r="C16">
        <v>500</v>
      </c>
      <c r="D16">
        <v>-8</v>
      </c>
      <c r="E16" s="190">
        <f t="shared" si="0"/>
        <v>492</v>
      </c>
      <c r="F16" s="191">
        <f t="shared" si="1"/>
        <v>-1.6260162601626018E-2</v>
      </c>
      <c r="G16" s="179"/>
      <c r="J16" s="188" t="str">
        <f>IF(F16&lt;0,REPT("●",INT(-F16*100)),"")</f>
        <v>●</v>
      </c>
      <c r="K16" s="189" t="str">
        <f t="shared" si="2"/>
        <v>August</v>
      </c>
      <c r="L16" t="str">
        <f>IF(F16&gt;0,REPT("■",INT(F16*100)),"")</f>
        <v/>
      </c>
      <c r="U16" s="27"/>
    </row>
    <row r="17" spans="2:21" ht="15.5">
      <c r="B17" s="84" t="s">
        <v>33</v>
      </c>
      <c r="C17">
        <v>500</v>
      </c>
      <c r="D17">
        <v>-12</v>
      </c>
      <c r="E17" s="190">
        <f t="shared" si="0"/>
        <v>488</v>
      </c>
      <c r="F17" s="191">
        <f t="shared" si="1"/>
        <v>-2.4590163934426229E-2</v>
      </c>
      <c r="G17" s="179"/>
      <c r="J17" s="188" t="str">
        <f>IF(F17&lt;0,REPT("●",INT(-F17*100)),"")</f>
        <v>●●</v>
      </c>
      <c r="K17" s="189" t="str">
        <f t="shared" si="2"/>
        <v>September</v>
      </c>
      <c r="L17" t="str">
        <f>IF(F17&gt;0,REPT("■",INT(F17*100)),"")</f>
        <v/>
      </c>
      <c r="U17" s="27"/>
    </row>
    <row r="18" spans="2:21" ht="15.5">
      <c r="B18" s="84" t="s">
        <v>34</v>
      </c>
      <c r="C18">
        <v>500</v>
      </c>
      <c r="D18">
        <v>-35</v>
      </c>
      <c r="E18" s="190">
        <f t="shared" si="0"/>
        <v>465</v>
      </c>
      <c r="F18" s="191">
        <f t="shared" si="1"/>
        <v>-7.5268817204301078E-2</v>
      </c>
      <c r="G18" s="179"/>
      <c r="J18" s="188" t="str">
        <f>IF(F18&lt;0,REPT("●",INT(-F18*100)),"")</f>
        <v>●●●●●●●</v>
      </c>
      <c r="K18" s="189" t="str">
        <f t="shared" si="2"/>
        <v>Október</v>
      </c>
      <c r="L18" t="str">
        <f>IF(F18&gt;0,REPT("■",INT(F18*100)),"")</f>
        <v/>
      </c>
      <c r="U18" s="27"/>
    </row>
    <row r="19" spans="2:21" ht="15.5">
      <c r="B19" s="84" t="s">
        <v>35</v>
      </c>
      <c r="C19">
        <v>500</v>
      </c>
      <c r="D19">
        <v>45</v>
      </c>
      <c r="E19" s="190">
        <f t="shared" si="0"/>
        <v>545</v>
      </c>
      <c r="F19" s="191">
        <f t="shared" si="1"/>
        <v>8.2568807339449546E-2</v>
      </c>
      <c r="G19" s="179"/>
      <c r="J19" s="188" t="str">
        <f>IF(F19&lt;0,REPT("■",INT(-F19*100)),"")</f>
        <v/>
      </c>
      <c r="K19" s="189" t="str">
        <f t="shared" si="2"/>
        <v>November</v>
      </c>
      <c r="L19" t="str">
        <f>IF(F19&gt;0,REPT("●",INT(F19*100)),"")</f>
        <v>●●●●●●●●</v>
      </c>
      <c r="U19" s="27"/>
    </row>
    <row r="20" spans="2:21" ht="15.5">
      <c r="B20" s="84" t="s">
        <v>36</v>
      </c>
      <c r="C20">
        <v>500</v>
      </c>
      <c r="D20">
        <v>33</v>
      </c>
      <c r="E20" s="190">
        <f t="shared" si="0"/>
        <v>533</v>
      </c>
      <c r="F20" s="191">
        <f t="shared" si="1"/>
        <v>6.1913696060037521E-2</v>
      </c>
      <c r="G20" s="179"/>
      <c r="J20" s="188" t="str">
        <f>IF(F20&lt;0,REPT("■",INT(-F20*100)),"")</f>
        <v/>
      </c>
      <c r="K20" s="189" t="str">
        <f t="shared" si="2"/>
        <v>December</v>
      </c>
      <c r="L20" t="str">
        <f>IF(F20&gt;0,REPT("●",INT(F20*100)),"")</f>
        <v>●●●●●●</v>
      </c>
      <c r="U20" s="27"/>
    </row>
    <row r="22" spans="2:21" ht="19" thickBot="1">
      <c r="B22" s="286" t="s">
        <v>2670</v>
      </c>
      <c r="C22" s="286"/>
      <c r="D22" s="286"/>
      <c r="E22" s="286"/>
      <c r="F22" s="286"/>
      <c r="G22" s="286"/>
      <c r="H22" s="286"/>
      <c r="I22" s="286"/>
      <c r="J22" s="286"/>
      <c r="K22" s="286"/>
      <c r="L22" s="286"/>
      <c r="M22" s="286"/>
      <c r="N22" s="286"/>
      <c r="O22" s="286"/>
      <c r="P22" s="286"/>
    </row>
    <row r="23" spans="2:21">
      <c r="B23" s="287" t="s">
        <v>44</v>
      </c>
      <c r="C23" s="289" t="s">
        <v>2671</v>
      </c>
      <c r="D23" s="290"/>
      <c r="E23" s="290"/>
      <c r="F23" s="290"/>
      <c r="G23" s="290"/>
      <c r="H23" s="290"/>
      <c r="I23" s="290"/>
      <c r="J23" s="290"/>
      <c r="K23" s="290"/>
      <c r="L23" s="290"/>
      <c r="M23" s="290"/>
      <c r="N23" s="291"/>
      <c r="O23" s="296" t="s">
        <v>45</v>
      </c>
      <c r="P23" s="298" t="s">
        <v>46</v>
      </c>
    </row>
    <row r="24" spans="2:21" ht="15" thickBot="1">
      <c r="B24" s="288"/>
      <c r="C24" s="205" t="s">
        <v>25</v>
      </c>
      <c r="D24" s="206" t="s">
        <v>26</v>
      </c>
      <c r="E24" s="206" t="s">
        <v>27</v>
      </c>
      <c r="F24" s="206" t="s">
        <v>28</v>
      </c>
      <c r="G24" s="206" t="s">
        <v>29</v>
      </c>
      <c r="H24" s="206" t="s">
        <v>30</v>
      </c>
      <c r="I24" s="206" t="s">
        <v>31</v>
      </c>
      <c r="J24" s="206" t="s">
        <v>32</v>
      </c>
      <c r="K24" s="206" t="s">
        <v>33</v>
      </c>
      <c r="L24" s="206" t="s">
        <v>34</v>
      </c>
      <c r="M24" s="207" t="s">
        <v>35</v>
      </c>
      <c r="N24" s="208" t="s">
        <v>36</v>
      </c>
      <c r="O24" s="297"/>
      <c r="P24" s="299"/>
    </row>
    <row r="25" spans="2:21">
      <c r="B25" s="194" t="s">
        <v>2666</v>
      </c>
      <c r="C25" s="204">
        <v>1096.1654384916683</v>
      </c>
      <c r="D25" s="204">
        <v>1096.1654384916683</v>
      </c>
      <c r="E25" s="204">
        <v>1210.6844586071832</v>
      </c>
      <c r="F25" s="204">
        <v>1096.1654384916683</v>
      </c>
      <c r="G25" s="204">
        <v>1111.1027019849962</v>
      </c>
      <c r="H25" s="204">
        <v>1135.9981411405429</v>
      </c>
      <c r="I25" s="204">
        <v>1135.9981411405429</v>
      </c>
      <c r="J25" s="204">
        <v>1135.9981411405429</v>
      </c>
      <c r="K25" s="204">
        <v>1144.2966208590587</v>
      </c>
      <c r="L25" s="204">
        <v>1135.9981411405429</v>
      </c>
      <c r="M25" s="204">
        <v>1077.9087831109341</v>
      </c>
      <c r="N25" s="204">
        <v>1609.0114850959303</v>
      </c>
      <c r="O25" s="195">
        <f t="shared" ref="O25:O34" si="3">AVERAGE(C25:N25)</f>
        <v>1165.4577441412732</v>
      </c>
      <c r="P25" s="196"/>
    </row>
    <row r="26" spans="2:21">
      <c r="B26" s="197" t="s">
        <v>144</v>
      </c>
      <c r="C26" s="204">
        <v>1179.3825931089423</v>
      </c>
      <c r="D26" s="204">
        <v>1179.3825931089423</v>
      </c>
      <c r="E26" s="204">
        <v>1179.3825931089423</v>
      </c>
      <c r="F26" s="204">
        <v>1179.3825931089423</v>
      </c>
      <c r="G26" s="204">
        <v>1177.4905397331208</v>
      </c>
      <c r="H26" s="204">
        <v>1278.0017260837815</v>
      </c>
      <c r="I26" s="204">
        <v>1362.9117705636327</v>
      </c>
      <c r="J26" s="204">
        <v>1278.0017260837815</v>
      </c>
      <c r="K26" s="204">
        <v>1278.0017260837815</v>
      </c>
      <c r="L26" s="204">
        <v>1278.0017260837815</v>
      </c>
      <c r="M26" s="204">
        <v>1262.7325234017128</v>
      </c>
      <c r="N26" s="204">
        <v>1409.8479718515568</v>
      </c>
      <c r="O26" s="195">
        <f t="shared" si="3"/>
        <v>1253.5433401934099</v>
      </c>
      <c r="P26" s="196"/>
    </row>
    <row r="27" spans="2:21">
      <c r="B27" s="197" t="s">
        <v>145</v>
      </c>
      <c r="C27" s="204">
        <v>1230.1360950673836</v>
      </c>
      <c r="D27" s="204">
        <v>1230.1360950673836</v>
      </c>
      <c r="E27" s="204">
        <v>1230.1360950673836</v>
      </c>
      <c r="F27" s="204">
        <v>1296.2583814645157</v>
      </c>
      <c r="G27" s="204">
        <v>1296.2583814645157</v>
      </c>
      <c r="H27" s="204">
        <v>1438.4611299209985</v>
      </c>
      <c r="I27" s="204">
        <v>1438.4611299209985</v>
      </c>
      <c r="J27" s="204">
        <v>1438.4611299209985</v>
      </c>
      <c r="K27" s="204">
        <v>1527.7527716922259</v>
      </c>
      <c r="L27" s="204">
        <v>1262.4337781318463</v>
      </c>
      <c r="M27" s="204">
        <v>1438.4611299209985</v>
      </c>
      <c r="N27" s="204">
        <v>1741.7871605921794</v>
      </c>
      <c r="O27" s="195">
        <f t="shared" si="3"/>
        <v>1380.7286065192859</v>
      </c>
      <c r="P27" s="196"/>
    </row>
    <row r="28" spans="2:21">
      <c r="B28" s="197" t="s">
        <v>148</v>
      </c>
      <c r="C28" s="204">
        <v>1278.9975436500033</v>
      </c>
      <c r="D28" s="204">
        <v>1278.9975436500033</v>
      </c>
      <c r="E28" s="204">
        <v>1278.9975436500033</v>
      </c>
      <c r="F28" s="204">
        <v>1278.9975436500033</v>
      </c>
      <c r="G28" s="204">
        <v>1278.9975436500033</v>
      </c>
      <c r="H28" s="204">
        <v>1328.921197636593</v>
      </c>
      <c r="I28" s="204">
        <v>1328.921197636593</v>
      </c>
      <c r="J28" s="204">
        <v>1328.921197636593</v>
      </c>
      <c r="K28" s="204">
        <v>1362.3142800238998</v>
      </c>
      <c r="L28" s="204">
        <v>1362.3142800238998</v>
      </c>
      <c r="M28" s="204">
        <v>1362.3142800238998</v>
      </c>
      <c r="N28" s="204">
        <v>1509.4297284737436</v>
      </c>
      <c r="O28" s="195">
        <f t="shared" si="3"/>
        <v>1331.51032330877</v>
      </c>
      <c r="P28" s="196"/>
    </row>
    <row r="29" spans="2:21">
      <c r="B29" s="197" t="s">
        <v>149</v>
      </c>
      <c r="C29" s="204">
        <v>1162.0885613755559</v>
      </c>
      <c r="D29" s="204">
        <v>1162.0885613755559</v>
      </c>
      <c r="E29" s="204">
        <v>1162.0885613755559</v>
      </c>
      <c r="F29" s="204">
        <v>1162.0885613755559</v>
      </c>
      <c r="G29" s="204">
        <v>1162.0885613755559</v>
      </c>
      <c r="H29" s="204">
        <v>1196.1455221403439</v>
      </c>
      <c r="I29" s="204">
        <v>1210.6844586071832</v>
      </c>
      <c r="J29" s="204">
        <v>1246.4011153156741</v>
      </c>
      <c r="K29" s="204">
        <v>1196.1455221403439</v>
      </c>
      <c r="L29" s="204">
        <v>1196.1455221403439</v>
      </c>
      <c r="M29" s="204">
        <v>1230.0697072296355</v>
      </c>
      <c r="N29" s="204">
        <v>1411.3748921197637</v>
      </c>
      <c r="O29" s="195">
        <f t="shared" si="3"/>
        <v>1208.1174622142557</v>
      </c>
      <c r="P29" s="196"/>
    </row>
    <row r="30" spans="2:21">
      <c r="B30" s="197" t="s">
        <v>2667</v>
      </c>
      <c r="C30" s="204">
        <v>1107.4181769899756</v>
      </c>
      <c r="D30" s="204">
        <v>1107.4181769899756</v>
      </c>
      <c r="E30" s="204">
        <v>1107.4181769899756</v>
      </c>
      <c r="F30" s="204">
        <v>1107.4181769899756</v>
      </c>
      <c r="G30" s="204">
        <v>1262.3341963752241</v>
      </c>
      <c r="H30" s="204">
        <v>1144.3630086968067</v>
      </c>
      <c r="I30" s="204">
        <v>1111.9325499568479</v>
      </c>
      <c r="J30" s="204">
        <v>1144.3630086968067</v>
      </c>
      <c r="K30" s="204">
        <v>1144.3630086968067</v>
      </c>
      <c r="L30" s="204">
        <v>1196.5438491668326</v>
      </c>
      <c r="M30" s="204">
        <v>1196.5438491668326</v>
      </c>
      <c r="N30" s="204">
        <v>1310.4321848237403</v>
      </c>
      <c r="O30" s="195">
        <f t="shared" si="3"/>
        <v>1161.7123636283166</v>
      </c>
      <c r="P30" s="196"/>
    </row>
    <row r="31" spans="2:21">
      <c r="B31" s="197" t="s">
        <v>47</v>
      </c>
      <c r="C31" s="204">
        <v>1362.9117705636327</v>
      </c>
      <c r="D31" s="204">
        <v>1362.9117705636327</v>
      </c>
      <c r="E31" s="204">
        <v>1362.9117705636327</v>
      </c>
      <c r="F31" s="204">
        <v>1362.9117705636327</v>
      </c>
      <c r="G31" s="204">
        <v>1438.5607116776205</v>
      </c>
      <c r="H31" s="204">
        <v>1438.5607116776205</v>
      </c>
      <c r="I31" s="204">
        <v>1395.9397198433248</v>
      </c>
      <c r="J31" s="204">
        <v>1395.9397198433248</v>
      </c>
      <c r="K31" s="204">
        <v>1451.605921795127</v>
      </c>
      <c r="L31" s="204">
        <v>1451.605921795127</v>
      </c>
      <c r="M31" s="204">
        <v>1451.605921795127</v>
      </c>
      <c r="N31" s="204">
        <v>1609.841333067782</v>
      </c>
      <c r="O31" s="195">
        <f t="shared" si="3"/>
        <v>1423.775586979132</v>
      </c>
      <c r="P31" s="196"/>
    </row>
    <row r="32" spans="2:21">
      <c r="B32" s="197" t="s">
        <v>48</v>
      </c>
      <c r="C32" s="204">
        <v>1472.7504481179049</v>
      </c>
      <c r="D32" s="204">
        <v>1472.7504481179049</v>
      </c>
      <c r="E32" s="204">
        <v>1352.0241651729402</v>
      </c>
      <c r="F32" s="204">
        <v>1472.7504481179049</v>
      </c>
      <c r="G32" s="204">
        <v>1472.7504481179049</v>
      </c>
      <c r="H32" s="204">
        <v>1476.7005244639181</v>
      </c>
      <c r="I32" s="204">
        <v>1476.7005244639181</v>
      </c>
      <c r="J32" s="204">
        <v>1510.259576445595</v>
      </c>
      <c r="K32" s="204">
        <v>1554.3079067914757</v>
      </c>
      <c r="L32" s="204">
        <v>1476.7005244639181</v>
      </c>
      <c r="M32" s="204">
        <v>1554.3079067914757</v>
      </c>
      <c r="N32" s="204">
        <v>1628.5295093938789</v>
      </c>
      <c r="O32" s="195">
        <f t="shared" si="3"/>
        <v>1493.377702538228</v>
      </c>
      <c r="P32" s="196"/>
    </row>
    <row r="33" spans="2:16">
      <c r="B33" s="197" t="s">
        <v>146</v>
      </c>
      <c r="C33" s="204">
        <v>1560.9466905662882</v>
      </c>
      <c r="D33" s="204">
        <v>1560.9466905662882</v>
      </c>
      <c r="E33" s="204">
        <v>1560.9466905662882</v>
      </c>
      <c r="F33" s="204">
        <v>1560.9466905662882</v>
      </c>
      <c r="G33" s="204">
        <v>1560.9466905662882</v>
      </c>
      <c r="H33" s="204">
        <v>1584.3815972913762</v>
      </c>
      <c r="I33" s="204">
        <v>1584.3815972913762</v>
      </c>
      <c r="J33" s="204">
        <v>1584.3815972913762</v>
      </c>
      <c r="K33" s="204">
        <v>1584.3815972913762</v>
      </c>
      <c r="L33" s="204">
        <v>1661.6570404301931</v>
      </c>
      <c r="M33" s="204">
        <v>1694.9173471420036</v>
      </c>
      <c r="N33" s="204">
        <v>1860.4222266480781</v>
      </c>
      <c r="O33" s="195">
        <f t="shared" si="3"/>
        <v>1613.2713713514352</v>
      </c>
      <c r="P33" s="196"/>
    </row>
    <row r="34" spans="2:16" ht="15" thickBot="1">
      <c r="B34" s="198" t="s">
        <v>147</v>
      </c>
      <c r="C34" s="209">
        <v>1074.0914824404169</v>
      </c>
      <c r="D34" s="210">
        <v>1074.0914824404169</v>
      </c>
      <c r="E34" s="210">
        <v>1074.0914824404169</v>
      </c>
      <c r="F34" s="210">
        <v>1074.0914824404169</v>
      </c>
      <c r="G34" s="210">
        <v>1074.0914824404169</v>
      </c>
      <c r="H34" s="210">
        <v>1094.5057425479652</v>
      </c>
      <c r="I34" s="210">
        <v>1094.5057425479652</v>
      </c>
      <c r="J34" s="210">
        <v>1094.5057425479652</v>
      </c>
      <c r="K34" s="210">
        <v>1094.5057425479652</v>
      </c>
      <c r="L34" s="210">
        <v>1139.3839208656973</v>
      </c>
      <c r="M34" s="210">
        <v>1172.6442275775078</v>
      </c>
      <c r="N34" s="211">
        <v>1411.7732191462524</v>
      </c>
      <c r="O34" s="199">
        <f t="shared" si="3"/>
        <v>1122.6901458319503</v>
      </c>
      <c r="P34" s="200"/>
    </row>
    <row r="37" spans="2:16" ht="19" thickBot="1">
      <c r="B37" s="286" t="s">
        <v>2668</v>
      </c>
      <c r="C37" s="286"/>
      <c r="D37" s="286"/>
      <c r="E37" s="286"/>
      <c r="F37" s="286"/>
      <c r="G37" s="286"/>
      <c r="H37" s="286"/>
      <c r="I37" s="286"/>
      <c r="J37" s="286"/>
      <c r="K37" s="286"/>
      <c r="L37" s="286"/>
      <c r="M37" s="286"/>
      <c r="N37" s="286"/>
      <c r="O37" s="286"/>
      <c r="P37" s="286"/>
    </row>
    <row r="38" spans="2:16">
      <c r="B38" s="287" t="s">
        <v>44</v>
      </c>
      <c r="C38" s="289" t="s">
        <v>2671</v>
      </c>
      <c r="D38" s="290"/>
      <c r="E38" s="290"/>
      <c r="F38" s="290"/>
      <c r="G38" s="290"/>
      <c r="H38" s="290"/>
      <c r="I38" s="290"/>
      <c r="J38" s="290"/>
      <c r="K38" s="290"/>
      <c r="L38" s="290"/>
      <c r="M38" s="290"/>
      <c r="N38" s="291"/>
      <c r="O38" s="296" t="s">
        <v>45</v>
      </c>
      <c r="P38" s="298" t="s">
        <v>46</v>
      </c>
    </row>
    <row r="39" spans="2:16" ht="15" thickBot="1">
      <c r="B39" s="288"/>
      <c r="C39" s="205" t="s">
        <v>25</v>
      </c>
      <c r="D39" s="206" t="s">
        <v>26</v>
      </c>
      <c r="E39" s="206" t="s">
        <v>27</v>
      </c>
      <c r="F39" s="206" t="s">
        <v>28</v>
      </c>
      <c r="G39" s="206" t="s">
        <v>29</v>
      </c>
      <c r="H39" s="206" t="s">
        <v>30</v>
      </c>
      <c r="I39" s="206" t="s">
        <v>31</v>
      </c>
      <c r="J39" s="206" t="s">
        <v>32</v>
      </c>
      <c r="K39" s="206" t="s">
        <v>33</v>
      </c>
      <c r="L39" s="206" t="s">
        <v>34</v>
      </c>
      <c r="M39" s="207" t="s">
        <v>35</v>
      </c>
      <c r="N39" s="208" t="s">
        <v>36</v>
      </c>
      <c r="O39" s="297"/>
      <c r="P39" s="299"/>
    </row>
    <row r="40" spans="2:16">
      <c r="B40" s="194" t="s">
        <v>2666</v>
      </c>
      <c r="C40" s="204">
        <v>1096.1654384916683</v>
      </c>
      <c r="D40" s="204">
        <v>1096.1654384916683</v>
      </c>
      <c r="E40" s="204">
        <v>1210.6844586071832</v>
      </c>
      <c r="F40" s="204">
        <v>1096.1654384916683</v>
      </c>
      <c r="G40" s="204">
        <v>1111.1027019849962</v>
      </c>
      <c r="H40" s="204">
        <v>1135.9981411405429</v>
      </c>
      <c r="I40" s="204">
        <v>1135.9981411405429</v>
      </c>
      <c r="J40" s="204">
        <v>1135.9981411405429</v>
      </c>
      <c r="K40" s="204">
        <v>1144.2966208590587</v>
      </c>
      <c r="L40" s="204">
        <v>1135.9981411405429</v>
      </c>
      <c r="M40" s="204">
        <v>1077.9087831109341</v>
      </c>
      <c r="N40" s="204">
        <v>1609.0114850959303</v>
      </c>
      <c r="O40" s="195">
        <f t="shared" ref="O40:O49" si="4">AVERAGE(C40:N40)</f>
        <v>1165.4577441412732</v>
      </c>
      <c r="P40" s="196"/>
    </row>
    <row r="41" spans="2:16">
      <c r="B41" s="197" t="s">
        <v>144</v>
      </c>
      <c r="C41" s="204">
        <v>1179.3825931089423</v>
      </c>
      <c r="D41" s="204">
        <v>1179.3825931089423</v>
      </c>
      <c r="E41" s="204">
        <v>1179.3825931089423</v>
      </c>
      <c r="F41" s="204">
        <v>1179.3825931089423</v>
      </c>
      <c r="G41" s="204">
        <v>1177.4905397331208</v>
      </c>
      <c r="H41" s="204">
        <v>1278.0017260837815</v>
      </c>
      <c r="I41" s="204">
        <v>1362.9117705636327</v>
      </c>
      <c r="J41" s="204">
        <v>1278.0017260837815</v>
      </c>
      <c r="K41" s="204">
        <v>1278.0017260837815</v>
      </c>
      <c r="L41" s="204">
        <v>1278.0017260837815</v>
      </c>
      <c r="M41" s="204">
        <v>1262.7325234017128</v>
      </c>
      <c r="N41" s="204">
        <v>1409.8479718515568</v>
      </c>
      <c r="O41" s="195">
        <f t="shared" si="4"/>
        <v>1253.5433401934099</v>
      </c>
      <c r="P41" s="196"/>
    </row>
    <row r="42" spans="2:16">
      <c r="B42" s="197" t="s">
        <v>145</v>
      </c>
      <c r="C42" s="204">
        <v>1230.1360950673836</v>
      </c>
      <c r="D42" s="204">
        <v>1230.1360950673836</v>
      </c>
      <c r="E42" s="204">
        <v>1230.1360950673836</v>
      </c>
      <c r="F42" s="204">
        <v>1296.2583814645157</v>
      </c>
      <c r="G42" s="204">
        <v>1296.2583814645157</v>
      </c>
      <c r="H42" s="204">
        <v>1438.4611299209985</v>
      </c>
      <c r="I42" s="204">
        <v>1438.4611299209985</v>
      </c>
      <c r="J42" s="204">
        <v>1438.4611299209985</v>
      </c>
      <c r="K42" s="204">
        <v>1527.7527716922259</v>
      </c>
      <c r="L42" s="204">
        <v>1262.4337781318463</v>
      </c>
      <c r="M42" s="204">
        <v>1438.4611299209985</v>
      </c>
      <c r="N42" s="204">
        <v>1741.7871605921794</v>
      </c>
      <c r="O42" s="195">
        <f t="shared" si="4"/>
        <v>1380.7286065192859</v>
      </c>
      <c r="P42" s="196"/>
    </row>
    <row r="43" spans="2:16">
      <c r="B43" s="197" t="s">
        <v>148</v>
      </c>
      <c r="C43" s="204">
        <v>1278.9975436500033</v>
      </c>
      <c r="D43" s="204">
        <v>1278.9975436500033</v>
      </c>
      <c r="E43" s="204">
        <v>1278.9975436500033</v>
      </c>
      <c r="F43" s="204">
        <v>1278.9975436500033</v>
      </c>
      <c r="G43" s="204">
        <v>1278.9975436500033</v>
      </c>
      <c r="H43" s="204">
        <v>1328.921197636593</v>
      </c>
      <c r="I43" s="204">
        <v>1328.921197636593</v>
      </c>
      <c r="J43" s="204">
        <v>1328.921197636593</v>
      </c>
      <c r="K43" s="204">
        <v>1362.3142800238998</v>
      </c>
      <c r="L43" s="204">
        <v>1362.3142800238998</v>
      </c>
      <c r="M43" s="204">
        <v>1362.3142800238998</v>
      </c>
      <c r="N43" s="204">
        <v>1509.4297284737436</v>
      </c>
      <c r="O43" s="195">
        <f t="shared" si="4"/>
        <v>1331.51032330877</v>
      </c>
      <c r="P43" s="196"/>
    </row>
    <row r="44" spans="2:16">
      <c r="B44" s="197" t="s">
        <v>149</v>
      </c>
      <c r="C44" s="204">
        <v>1278.9975436500033</v>
      </c>
      <c r="D44" s="204">
        <v>1278.9975436500033</v>
      </c>
      <c r="E44" s="204">
        <v>1278.9975436500033</v>
      </c>
      <c r="F44" s="204">
        <v>1278.9975436500033</v>
      </c>
      <c r="G44" s="204">
        <v>1278.9975436500033</v>
      </c>
      <c r="H44" s="204">
        <v>1328.921197636593</v>
      </c>
      <c r="I44" s="204">
        <v>1328.921197636593</v>
      </c>
      <c r="J44" s="204">
        <v>1328.921197636593</v>
      </c>
      <c r="K44" s="204">
        <v>1362.3142800238998</v>
      </c>
      <c r="L44" s="204">
        <v>1362.3142800238998</v>
      </c>
      <c r="M44" s="204">
        <v>1362.3142800238998</v>
      </c>
      <c r="N44" s="204">
        <v>1509.4297284737436</v>
      </c>
      <c r="O44" s="195">
        <f t="shared" ref="O44" si="5">AVERAGE(C44:N44)</f>
        <v>1331.51032330877</v>
      </c>
      <c r="P44" s="196"/>
    </row>
    <row r="45" spans="2:16">
      <c r="B45" s="197" t="s">
        <v>47</v>
      </c>
      <c r="C45" s="204">
        <v>1362.9117705636327</v>
      </c>
      <c r="D45" s="204">
        <v>1362.9117705636327</v>
      </c>
      <c r="E45" s="204">
        <v>1362.9117705636327</v>
      </c>
      <c r="F45" s="204">
        <v>1362.9117705636327</v>
      </c>
      <c r="G45" s="204">
        <v>1438.5607116776205</v>
      </c>
      <c r="H45" s="204">
        <v>1438.5607116776205</v>
      </c>
      <c r="I45" s="204">
        <v>1395.9397198433248</v>
      </c>
      <c r="J45" s="204">
        <v>1395.9397198433248</v>
      </c>
      <c r="K45" s="204">
        <v>1451.605921795127</v>
      </c>
      <c r="L45" s="204">
        <v>1451.605921795127</v>
      </c>
      <c r="M45" s="204">
        <v>1451.605921795127</v>
      </c>
      <c r="N45" s="204">
        <v>1609.841333067782</v>
      </c>
      <c r="O45" s="195">
        <f t="shared" ref="O45" si="6">AVERAGE(C45:N45)</f>
        <v>1423.775586979132</v>
      </c>
      <c r="P45" s="196"/>
    </row>
    <row r="46" spans="2:16">
      <c r="B46" s="197" t="s">
        <v>47</v>
      </c>
      <c r="C46" s="204">
        <v>1362.9117705636327</v>
      </c>
      <c r="D46" s="204">
        <v>1362.9117705636327</v>
      </c>
      <c r="E46" s="204">
        <v>1362.9117705636327</v>
      </c>
      <c r="F46" s="204">
        <v>1362.9117705636327</v>
      </c>
      <c r="G46" s="204">
        <v>1438.5607116776205</v>
      </c>
      <c r="H46" s="204">
        <v>1438.5607116776205</v>
      </c>
      <c r="I46" s="204">
        <v>1395.9397198433248</v>
      </c>
      <c r="J46" s="204">
        <v>1395.9397198433248</v>
      </c>
      <c r="K46" s="204">
        <v>1451.605921795127</v>
      </c>
      <c r="L46" s="204">
        <v>1451.605921795127</v>
      </c>
      <c r="M46" s="204">
        <v>1451.605921795127</v>
      </c>
      <c r="N46" s="204">
        <v>1609.841333067782</v>
      </c>
      <c r="O46" s="195">
        <f t="shared" si="4"/>
        <v>1423.775586979132</v>
      </c>
      <c r="P46" s="196"/>
    </row>
    <row r="47" spans="2:16">
      <c r="B47" s="197" t="s">
        <v>48</v>
      </c>
      <c r="C47" s="204">
        <v>1472.7504481179049</v>
      </c>
      <c r="D47" s="204">
        <v>1472.7504481179049</v>
      </c>
      <c r="E47" s="204">
        <v>1352.0241651729402</v>
      </c>
      <c r="F47" s="204">
        <v>1472.7504481179049</v>
      </c>
      <c r="G47" s="204">
        <v>1472.7504481179049</v>
      </c>
      <c r="H47" s="204">
        <v>1476.7005244639181</v>
      </c>
      <c r="I47" s="204">
        <v>1476.7005244639181</v>
      </c>
      <c r="J47" s="204">
        <v>1510.259576445595</v>
      </c>
      <c r="K47" s="204">
        <v>1554.3079067914757</v>
      </c>
      <c r="L47" s="204">
        <v>1476.7005244639181</v>
      </c>
      <c r="M47" s="204">
        <v>1554.3079067914757</v>
      </c>
      <c r="N47" s="204">
        <v>1628.5295093938789</v>
      </c>
      <c r="O47" s="195">
        <f t="shared" si="4"/>
        <v>1493.377702538228</v>
      </c>
      <c r="P47" s="196"/>
    </row>
    <row r="48" spans="2:16">
      <c r="B48" s="197" t="s">
        <v>146</v>
      </c>
      <c r="C48" s="204">
        <v>1560.9466905662882</v>
      </c>
      <c r="D48" s="204">
        <v>1560.9466905662882</v>
      </c>
      <c r="E48" s="204">
        <v>1560.9466905662882</v>
      </c>
      <c r="F48" s="204">
        <v>1560.9466905662882</v>
      </c>
      <c r="G48" s="204">
        <v>1560.9466905662882</v>
      </c>
      <c r="H48" s="204">
        <v>1584.3815972913762</v>
      </c>
      <c r="I48" s="204">
        <v>1584.3815972913762</v>
      </c>
      <c r="J48" s="204">
        <v>1584.3815972913762</v>
      </c>
      <c r="K48" s="204">
        <v>1584.3815972913762</v>
      </c>
      <c r="L48" s="204">
        <v>1661.6570404301931</v>
      </c>
      <c r="M48" s="204">
        <v>1694.9173471420036</v>
      </c>
      <c r="N48" s="204">
        <v>1860.4222266480781</v>
      </c>
      <c r="O48" s="195">
        <f t="shared" si="4"/>
        <v>1613.2713713514352</v>
      </c>
      <c r="P48" s="196"/>
    </row>
    <row r="49" spans="2:16" ht="15" thickBot="1">
      <c r="B49" s="198" t="s">
        <v>147</v>
      </c>
      <c r="C49" s="209">
        <v>1074.0914824404169</v>
      </c>
      <c r="D49" s="210">
        <v>1074.0914824404169</v>
      </c>
      <c r="E49" s="210">
        <v>1074.0914824404169</v>
      </c>
      <c r="F49" s="210">
        <v>1074.0914824404169</v>
      </c>
      <c r="G49" s="210">
        <v>1074.0914824404169</v>
      </c>
      <c r="H49" s="210">
        <v>1094.5057425479652</v>
      </c>
      <c r="I49" s="210">
        <v>1094.5057425479652</v>
      </c>
      <c r="J49" s="210">
        <v>1094.5057425479652</v>
      </c>
      <c r="K49" s="210">
        <v>1094.5057425479652</v>
      </c>
      <c r="L49" s="210">
        <v>1139.3839208656973</v>
      </c>
      <c r="M49" s="210">
        <v>1172.6442275775078</v>
      </c>
      <c r="N49" s="211">
        <v>1411.7732191462524</v>
      </c>
      <c r="O49" s="199">
        <f t="shared" si="4"/>
        <v>1122.6901458319503</v>
      </c>
      <c r="P49" s="200"/>
    </row>
    <row r="52" spans="2:16" ht="19" thickBot="1">
      <c r="B52" s="286" t="s">
        <v>2669</v>
      </c>
      <c r="C52" s="286"/>
      <c r="D52" s="286"/>
      <c r="E52" s="286"/>
      <c r="F52" s="286"/>
      <c r="G52" s="286"/>
      <c r="H52" s="286"/>
      <c r="I52" s="286"/>
      <c r="J52" s="286"/>
      <c r="K52" s="286"/>
      <c r="L52" s="286"/>
      <c r="M52" s="286"/>
      <c r="N52" s="286"/>
      <c r="O52" s="286"/>
      <c r="P52" s="286"/>
    </row>
    <row r="53" spans="2:16">
      <c r="B53" s="287" t="s">
        <v>44</v>
      </c>
      <c r="C53" s="289" t="s">
        <v>2671</v>
      </c>
      <c r="D53" s="290"/>
      <c r="E53" s="290"/>
      <c r="F53" s="290"/>
      <c r="G53" s="290"/>
      <c r="H53" s="290"/>
      <c r="I53" s="290"/>
      <c r="J53" s="290"/>
      <c r="K53" s="290"/>
      <c r="L53" s="290"/>
      <c r="M53" s="290"/>
      <c r="N53" s="291"/>
      <c r="O53" s="292" t="s">
        <v>45</v>
      </c>
      <c r="P53" s="294" t="s">
        <v>46</v>
      </c>
    </row>
    <row r="54" spans="2:16" ht="15" thickBot="1">
      <c r="B54" s="288"/>
      <c r="C54" s="205" t="s">
        <v>25</v>
      </c>
      <c r="D54" s="206" t="s">
        <v>26</v>
      </c>
      <c r="E54" s="206" t="s">
        <v>27</v>
      </c>
      <c r="F54" s="206" t="s">
        <v>28</v>
      </c>
      <c r="G54" s="206" t="s">
        <v>29</v>
      </c>
      <c r="H54" s="206" t="s">
        <v>30</v>
      </c>
      <c r="I54" s="206" t="s">
        <v>31</v>
      </c>
      <c r="J54" s="206" t="s">
        <v>32</v>
      </c>
      <c r="K54" s="206" t="s">
        <v>33</v>
      </c>
      <c r="L54" s="206" t="s">
        <v>34</v>
      </c>
      <c r="M54" s="207" t="s">
        <v>35</v>
      </c>
      <c r="N54" s="208" t="s">
        <v>36</v>
      </c>
      <c r="O54" s="293"/>
      <c r="P54" s="295"/>
    </row>
    <row r="55" spans="2:16">
      <c r="B55" s="194" t="s">
        <v>2666</v>
      </c>
      <c r="C55" s="201">
        <v>1096.1654384916683</v>
      </c>
      <c r="D55" s="201">
        <v>1096.1654384916683</v>
      </c>
      <c r="E55" s="201">
        <v>1210.6844586071832</v>
      </c>
      <c r="F55" s="201">
        <v>1096.1654384916683</v>
      </c>
      <c r="G55" s="201">
        <v>1111.1027019849962</v>
      </c>
      <c r="H55" s="201">
        <v>1135.9981411405429</v>
      </c>
      <c r="I55" s="201">
        <v>1135.9981411405429</v>
      </c>
      <c r="J55" s="201">
        <v>1135.9981411405429</v>
      </c>
      <c r="K55" s="201">
        <v>1144.2966208590587</v>
      </c>
      <c r="L55" s="201">
        <v>1135.9981411405429</v>
      </c>
      <c r="M55" s="201">
        <v>1077.9087831109341</v>
      </c>
      <c r="N55" s="201">
        <v>1609.0114850959303</v>
      </c>
      <c r="O55" s="202">
        <f t="shared" ref="O55:O64" si="7">AVERAGE(C55:N55)</f>
        <v>1165.4577441412732</v>
      </c>
      <c r="P55" s="196"/>
    </row>
    <row r="56" spans="2:16">
      <c r="B56" s="197" t="s">
        <v>144</v>
      </c>
      <c r="C56" s="201">
        <v>1179.3825931089423</v>
      </c>
      <c r="D56" s="201">
        <v>1179.3825931089423</v>
      </c>
      <c r="E56" s="201">
        <v>1179.3825931089423</v>
      </c>
      <c r="F56" s="201">
        <v>1179.3825931089423</v>
      </c>
      <c r="G56" s="201">
        <v>1177.4905397331208</v>
      </c>
      <c r="H56" s="201">
        <v>1278.0017260837815</v>
      </c>
      <c r="I56" s="201">
        <v>1362.9117705636327</v>
      </c>
      <c r="J56" s="201">
        <v>1278.0017260837815</v>
      </c>
      <c r="K56" s="201">
        <v>1278.0017260837815</v>
      </c>
      <c r="L56" s="201">
        <v>1278.0017260837815</v>
      </c>
      <c r="M56" s="201">
        <v>1262.7325234017128</v>
      </c>
      <c r="N56" s="201">
        <v>1409.8479718515568</v>
      </c>
      <c r="O56" s="202">
        <f t="shared" si="7"/>
        <v>1253.5433401934099</v>
      </c>
      <c r="P56" s="196"/>
    </row>
    <row r="57" spans="2:16">
      <c r="B57" s="197" t="s">
        <v>145</v>
      </c>
      <c r="C57" s="201">
        <v>1230.1360950673836</v>
      </c>
      <c r="D57" s="201">
        <v>1230.1360950673836</v>
      </c>
      <c r="E57" s="201">
        <v>1230.1360950673836</v>
      </c>
      <c r="F57" s="201">
        <v>1296.2583814645157</v>
      </c>
      <c r="G57" s="201">
        <v>1296.2583814645157</v>
      </c>
      <c r="H57" s="201">
        <v>1438.4611299209985</v>
      </c>
      <c r="I57" s="201">
        <v>1438.4611299209985</v>
      </c>
      <c r="J57" s="201">
        <v>1438.4611299209985</v>
      </c>
      <c r="K57" s="201">
        <v>1527.7527716922259</v>
      </c>
      <c r="L57" s="201">
        <v>1262.4337781318463</v>
      </c>
      <c r="M57" s="201">
        <v>1438.4611299209985</v>
      </c>
      <c r="N57" s="201">
        <v>1741.7871605921794</v>
      </c>
      <c r="O57" s="202">
        <f t="shared" si="7"/>
        <v>1380.7286065192859</v>
      </c>
      <c r="P57" s="196"/>
    </row>
    <row r="58" spans="2:16">
      <c r="B58" s="197" t="s">
        <v>148</v>
      </c>
      <c r="C58" s="201">
        <v>1278.9975436500033</v>
      </c>
      <c r="D58" s="201">
        <v>1278.9975436500033</v>
      </c>
      <c r="E58" s="201">
        <v>1278.9975436500033</v>
      </c>
      <c r="F58" s="201">
        <v>1278.9975436500033</v>
      </c>
      <c r="G58" s="201">
        <v>127894.36500000001</v>
      </c>
      <c r="H58" s="201">
        <v>1328.921197636593</v>
      </c>
      <c r="I58" s="201">
        <v>1328.921197636593</v>
      </c>
      <c r="J58" s="201">
        <v>1328.921197636593</v>
      </c>
      <c r="K58" s="201">
        <v>1362.3142800238998</v>
      </c>
      <c r="L58" s="201">
        <v>1362.3142800238998</v>
      </c>
      <c r="M58" s="201">
        <v>1362.3142800238998</v>
      </c>
      <c r="N58" s="201">
        <v>1509.4297284737436</v>
      </c>
      <c r="O58" s="202">
        <f t="shared" si="7"/>
        <v>11882.790944671271</v>
      </c>
      <c r="P58" s="196"/>
    </row>
    <row r="59" spans="2:16">
      <c r="B59" s="197" t="s">
        <v>149</v>
      </c>
      <c r="C59" s="201">
        <v>1162.0885613755559</v>
      </c>
      <c r="D59" s="201">
        <v>1162.0885613755559</v>
      </c>
      <c r="E59" s="201">
        <v>1162.0885613755559</v>
      </c>
      <c r="F59" s="201">
        <v>1162.0885613755559</v>
      </c>
      <c r="G59" s="201">
        <v>1162.0885613755559</v>
      </c>
      <c r="H59" s="201">
        <v>1196.1455221403439</v>
      </c>
      <c r="I59" s="201">
        <v>1210.6844586071832</v>
      </c>
      <c r="J59" s="201">
        <v>1246.4011153156741</v>
      </c>
      <c r="K59" s="201">
        <v>1196.1455221403439</v>
      </c>
      <c r="L59" s="201">
        <v>1196.1455221403439</v>
      </c>
      <c r="M59" s="201">
        <v>1230.0697072296355</v>
      </c>
      <c r="N59" s="201">
        <v>1411.3748921197637</v>
      </c>
      <c r="O59" s="202">
        <f t="shared" si="7"/>
        <v>1208.1174622142557</v>
      </c>
      <c r="P59" s="196"/>
    </row>
    <row r="60" spans="2:16">
      <c r="B60" s="197" t="s">
        <v>2667</v>
      </c>
      <c r="C60" s="201">
        <v>1107.4181769899756</v>
      </c>
      <c r="D60" s="201">
        <v>1107.4181769899756</v>
      </c>
      <c r="E60" s="201">
        <v>1107.4181769899756</v>
      </c>
      <c r="F60" s="201">
        <v>1107.4181769899756</v>
      </c>
      <c r="G60" s="201">
        <v>1262.3341963752241</v>
      </c>
      <c r="H60" s="201">
        <v>1144.3630086968067</v>
      </c>
      <c r="I60" s="201">
        <v>1111.9325499568479</v>
      </c>
      <c r="J60" s="201">
        <v>1144.3630086968067</v>
      </c>
      <c r="K60" s="201">
        <v>1144.3630086968067</v>
      </c>
      <c r="L60" s="201">
        <v>1196.5438491668326</v>
      </c>
      <c r="M60" s="201">
        <v>1196.5438491668326</v>
      </c>
      <c r="N60" s="201">
        <v>1310.4321848237403</v>
      </c>
      <c r="O60" s="202">
        <f t="shared" si="7"/>
        <v>1161.7123636283166</v>
      </c>
      <c r="P60" s="196"/>
    </row>
    <row r="61" spans="2:16">
      <c r="B61" s="197" t="s">
        <v>47</v>
      </c>
      <c r="C61" s="201">
        <v>1362.9117705636327</v>
      </c>
      <c r="D61" s="201">
        <v>1362.9117705636327</v>
      </c>
      <c r="E61" s="201">
        <v>1362.9117705636327</v>
      </c>
      <c r="F61" s="201">
        <v>1362.9117705636327</v>
      </c>
      <c r="G61" s="201">
        <v>1438.5607116776205</v>
      </c>
      <c r="H61" s="201">
        <v>1438.5607116776205</v>
      </c>
      <c r="I61" s="201">
        <v>1395.9397198433248</v>
      </c>
      <c r="J61" s="201">
        <v>1395.9397198433248</v>
      </c>
      <c r="K61" s="201">
        <v>1451.605921795127</v>
      </c>
      <c r="L61" s="201">
        <v>1451.605921795127</v>
      </c>
      <c r="M61" s="201">
        <v>1451.605921795127</v>
      </c>
      <c r="N61" s="201">
        <v>1609.841333067782</v>
      </c>
      <c r="O61" s="202">
        <f t="shared" si="7"/>
        <v>1423.775586979132</v>
      </c>
      <c r="P61" s="196"/>
    </row>
    <row r="62" spans="2:16">
      <c r="B62" s="197" t="s">
        <v>48</v>
      </c>
      <c r="C62" s="201">
        <v>1472.7504481179049</v>
      </c>
      <c r="D62" s="201">
        <v>1472.7504481179049</v>
      </c>
      <c r="E62" s="201">
        <v>1352.0241651729402</v>
      </c>
      <c r="F62" s="201">
        <v>1472.7504481179049</v>
      </c>
      <c r="G62" s="201">
        <v>1472.7504481179049</v>
      </c>
      <c r="H62" s="201">
        <v>1476.7005244639181</v>
      </c>
      <c r="I62" s="201">
        <v>1476.7005244639181</v>
      </c>
      <c r="J62" s="201">
        <v>1510.259576445595</v>
      </c>
      <c r="K62" s="201">
        <v>1554.3079067914757</v>
      </c>
      <c r="L62" s="201">
        <v>1476.7005244639181</v>
      </c>
      <c r="M62" s="201">
        <v>1554.3079067914757</v>
      </c>
      <c r="N62" s="201">
        <v>1628.5295093938789</v>
      </c>
      <c r="O62" s="202">
        <f t="shared" si="7"/>
        <v>1493.377702538228</v>
      </c>
      <c r="P62" s="196"/>
    </row>
    <row r="63" spans="2:16">
      <c r="B63" s="197" t="s">
        <v>146</v>
      </c>
      <c r="C63" s="201">
        <v>1560.9466905662882</v>
      </c>
      <c r="D63" s="201">
        <v>1560.9466905662882</v>
      </c>
      <c r="E63" s="201">
        <v>1560.9466905662882</v>
      </c>
      <c r="F63" s="201">
        <v>1560.9466905662882</v>
      </c>
      <c r="G63" s="201">
        <v>1560.9466905662882</v>
      </c>
      <c r="H63" s="201">
        <v>1584.3815972913762</v>
      </c>
      <c r="I63" s="201">
        <v>1584.3815972913762</v>
      </c>
      <c r="J63" s="201">
        <v>1584.3815972913762</v>
      </c>
      <c r="K63" s="201">
        <v>1584.3815972913762</v>
      </c>
      <c r="L63" s="201">
        <v>1661.6570404301931</v>
      </c>
      <c r="M63" s="201">
        <v>1694.9173471420036</v>
      </c>
      <c r="N63" s="201">
        <v>1860.4222266480781</v>
      </c>
      <c r="O63" s="202">
        <f t="shared" si="7"/>
        <v>1613.2713713514352</v>
      </c>
      <c r="P63" s="196"/>
    </row>
    <row r="64" spans="2:16" ht="15" thickBot="1">
      <c r="B64" s="198" t="s">
        <v>147</v>
      </c>
      <c r="C64" s="212">
        <v>1074.0914824404169</v>
      </c>
      <c r="D64" s="213">
        <v>1074.0914824404169</v>
      </c>
      <c r="E64" s="213">
        <v>1074.0914824404169</v>
      </c>
      <c r="F64" s="213">
        <v>1074.0914824404169</v>
      </c>
      <c r="G64" s="213">
        <v>1074.0914824404169</v>
      </c>
      <c r="H64" s="213">
        <v>1094.5057425479652</v>
      </c>
      <c r="I64" s="213">
        <v>1094.5057425479652</v>
      </c>
      <c r="J64" s="213">
        <v>1094.5057425479652</v>
      </c>
      <c r="K64" s="213">
        <v>1094.5057425479652</v>
      </c>
      <c r="L64" s="213">
        <v>1139.3839208656973</v>
      </c>
      <c r="M64" s="213">
        <v>1172.6442275775078</v>
      </c>
      <c r="N64" s="214">
        <v>1411.7732191462524</v>
      </c>
      <c r="O64" s="203">
        <f t="shared" si="7"/>
        <v>1122.6901458319503</v>
      </c>
      <c r="P64" s="200"/>
    </row>
    <row r="67" spans="2:13">
      <c r="B67" s="132" t="s">
        <v>91</v>
      </c>
      <c r="C67" s="133" t="s">
        <v>100</v>
      </c>
    </row>
    <row r="68" spans="2:13">
      <c r="B68" s="134" t="s">
        <v>269</v>
      </c>
      <c r="C68" s="135" t="s">
        <v>98</v>
      </c>
    </row>
    <row r="69" spans="2:13">
      <c r="B69" s="136" t="s">
        <v>97</v>
      </c>
      <c r="C69" s="137" t="s">
        <v>508</v>
      </c>
    </row>
    <row r="70" spans="2:13">
      <c r="B70" s="129"/>
      <c r="C70" s="129"/>
      <c r="D70" s="129"/>
      <c r="E70" s="129"/>
      <c r="F70" s="129"/>
      <c r="G70" s="129"/>
      <c r="H70" s="129"/>
      <c r="I70" s="129"/>
      <c r="J70" s="129"/>
    </row>
    <row r="71" spans="2:13" ht="25">
      <c r="B71" s="128" t="s">
        <v>362</v>
      </c>
      <c r="C71" s="128" t="s">
        <v>363</v>
      </c>
      <c r="D71" s="128" t="s">
        <v>364</v>
      </c>
      <c r="E71" s="128" t="s">
        <v>365</v>
      </c>
      <c r="F71" s="129"/>
      <c r="G71" s="128" t="s">
        <v>362</v>
      </c>
      <c r="H71" s="128" t="s">
        <v>363</v>
      </c>
      <c r="I71" s="128" t="s">
        <v>364</v>
      </c>
      <c r="J71" s="128" t="s">
        <v>365</v>
      </c>
    </row>
    <row r="72" spans="2:13">
      <c r="B72" s="132"/>
      <c r="C72" s="130" t="s">
        <v>366</v>
      </c>
      <c r="D72" s="130" t="s">
        <v>367</v>
      </c>
      <c r="E72" s="130" t="s">
        <v>368</v>
      </c>
      <c r="F72" s="129"/>
      <c r="G72" s="130" t="s">
        <v>91</v>
      </c>
      <c r="H72" s="130" t="s">
        <v>366</v>
      </c>
      <c r="I72" s="130" t="s">
        <v>367</v>
      </c>
      <c r="J72" s="130" t="s">
        <v>368</v>
      </c>
    </row>
    <row r="73" spans="2:13">
      <c r="B73" s="134"/>
      <c r="C73" s="130" t="s">
        <v>369</v>
      </c>
      <c r="D73" s="130" t="s">
        <v>370</v>
      </c>
      <c r="E73" s="130" t="s">
        <v>371</v>
      </c>
      <c r="F73" s="129"/>
      <c r="G73" s="130" t="s">
        <v>269</v>
      </c>
      <c r="H73" s="130" t="s">
        <v>369</v>
      </c>
      <c r="I73" s="130" t="s">
        <v>370</v>
      </c>
      <c r="J73" s="130" t="s">
        <v>371</v>
      </c>
    </row>
    <row r="74" spans="2:13">
      <c r="B74" s="134"/>
      <c r="C74" s="130" t="s">
        <v>372</v>
      </c>
      <c r="D74" s="130" t="s">
        <v>373</v>
      </c>
      <c r="E74" s="130" t="s">
        <v>374</v>
      </c>
      <c r="F74" s="129"/>
      <c r="G74" s="130" t="s">
        <v>269</v>
      </c>
      <c r="H74" s="130" t="s">
        <v>372</v>
      </c>
      <c r="I74" s="130" t="s">
        <v>373</v>
      </c>
      <c r="J74" s="130" t="s">
        <v>374</v>
      </c>
    </row>
    <row r="75" spans="2:13">
      <c r="B75" s="134"/>
      <c r="C75" s="130" t="s">
        <v>375</v>
      </c>
      <c r="D75" s="130" t="s">
        <v>376</v>
      </c>
      <c r="E75" s="130" t="s">
        <v>377</v>
      </c>
      <c r="F75" s="129"/>
      <c r="G75" s="130" t="s">
        <v>269</v>
      </c>
      <c r="H75" s="130" t="s">
        <v>375</v>
      </c>
      <c r="I75" s="130" t="s">
        <v>376</v>
      </c>
      <c r="J75" s="130" t="s">
        <v>377</v>
      </c>
    </row>
    <row r="76" spans="2:13" ht="15.5">
      <c r="B76" s="132"/>
      <c r="C76" s="130" t="s">
        <v>378</v>
      </c>
      <c r="D76" s="130" t="s">
        <v>367</v>
      </c>
      <c r="E76" s="130" t="s">
        <v>379</v>
      </c>
      <c r="F76" s="129"/>
      <c r="G76" s="130" t="s">
        <v>91</v>
      </c>
      <c r="H76" s="130" t="s">
        <v>378</v>
      </c>
      <c r="I76" s="130" t="s">
        <v>367</v>
      </c>
      <c r="J76" s="130" t="s">
        <v>379</v>
      </c>
      <c r="L76" s="174" t="s">
        <v>2537</v>
      </c>
      <c r="M76" s="151" t="s">
        <v>2538</v>
      </c>
    </row>
    <row r="77" spans="2:13" ht="15.5">
      <c r="B77" s="132"/>
      <c r="C77" s="130" t="s">
        <v>380</v>
      </c>
      <c r="D77" s="130" t="s">
        <v>381</v>
      </c>
      <c r="E77" s="130" t="s">
        <v>382</v>
      </c>
      <c r="F77" s="129"/>
      <c r="G77" s="130" t="s">
        <v>91</v>
      </c>
      <c r="H77" s="130" t="s">
        <v>380</v>
      </c>
      <c r="I77" s="130" t="s">
        <v>381</v>
      </c>
      <c r="J77" s="130" t="s">
        <v>382</v>
      </c>
      <c r="L77" s="174" t="s">
        <v>2539</v>
      </c>
      <c r="M77" s="151">
        <v>226</v>
      </c>
    </row>
    <row r="78" spans="2:13" ht="15.5">
      <c r="B78" s="132"/>
      <c r="C78" s="130" t="s">
        <v>383</v>
      </c>
      <c r="D78" s="130" t="s">
        <v>384</v>
      </c>
      <c r="E78" s="130" t="s">
        <v>385</v>
      </c>
      <c r="F78" s="129"/>
      <c r="G78" s="130" t="s">
        <v>91</v>
      </c>
      <c r="H78" s="130" t="s">
        <v>383</v>
      </c>
      <c r="I78" s="130" t="s">
        <v>384</v>
      </c>
      <c r="J78" s="130" t="s">
        <v>385</v>
      </c>
      <c r="L78" s="174" t="s">
        <v>102</v>
      </c>
      <c r="M78" s="151">
        <v>26</v>
      </c>
    </row>
    <row r="79" spans="2:13" ht="15.5">
      <c r="B79" s="132"/>
      <c r="C79" s="130" t="s">
        <v>386</v>
      </c>
      <c r="D79" s="130" t="s">
        <v>387</v>
      </c>
      <c r="E79" s="130" t="s">
        <v>388</v>
      </c>
      <c r="F79" s="129"/>
      <c r="G79" s="130" t="s">
        <v>91</v>
      </c>
      <c r="H79" s="130" t="s">
        <v>386</v>
      </c>
      <c r="I79" s="130" t="s">
        <v>387</v>
      </c>
      <c r="J79" s="130" t="s">
        <v>388</v>
      </c>
      <c r="L79" s="174" t="s">
        <v>2540</v>
      </c>
      <c r="M79" s="151">
        <v>34</v>
      </c>
    </row>
    <row r="80" spans="2:13">
      <c r="B80" s="132"/>
      <c r="C80" s="130" t="s">
        <v>389</v>
      </c>
      <c r="D80" s="130" t="s">
        <v>390</v>
      </c>
      <c r="E80" s="130" t="s">
        <v>391</v>
      </c>
      <c r="F80" s="129"/>
      <c r="G80" s="130" t="s">
        <v>91</v>
      </c>
      <c r="H80" s="130" t="s">
        <v>389</v>
      </c>
      <c r="I80" s="130" t="s">
        <v>390</v>
      </c>
      <c r="J80" s="130" t="s">
        <v>391</v>
      </c>
    </row>
    <row r="81" spans="2:10">
      <c r="B81" s="132"/>
      <c r="C81" s="130" t="s">
        <v>392</v>
      </c>
      <c r="D81" s="130" t="s">
        <v>393</v>
      </c>
      <c r="E81" s="130" t="s">
        <v>394</v>
      </c>
      <c r="F81" s="129"/>
      <c r="G81" s="130" t="s">
        <v>91</v>
      </c>
      <c r="H81" s="130" t="s">
        <v>392</v>
      </c>
      <c r="I81" s="130" t="s">
        <v>393</v>
      </c>
      <c r="J81" s="130" t="s">
        <v>394</v>
      </c>
    </row>
    <row r="82" spans="2:10">
      <c r="B82" s="132"/>
      <c r="C82" s="130" t="s">
        <v>395</v>
      </c>
      <c r="D82" s="130" t="s">
        <v>376</v>
      </c>
      <c r="E82" s="130" t="s">
        <v>396</v>
      </c>
      <c r="F82" s="129"/>
      <c r="G82" s="130" t="s">
        <v>91</v>
      </c>
      <c r="H82" s="130" t="s">
        <v>395</v>
      </c>
      <c r="I82" s="130" t="s">
        <v>376</v>
      </c>
      <c r="J82" s="130" t="s">
        <v>396</v>
      </c>
    </row>
    <row r="83" spans="2:10">
      <c r="B83" s="132"/>
      <c r="C83" s="130" t="s">
        <v>397</v>
      </c>
      <c r="D83" s="130" t="s">
        <v>398</v>
      </c>
      <c r="E83" s="130" t="s">
        <v>399</v>
      </c>
      <c r="F83" s="129"/>
      <c r="G83" s="130" t="s">
        <v>91</v>
      </c>
      <c r="H83" s="130" t="s">
        <v>397</v>
      </c>
      <c r="I83" s="130" t="s">
        <v>398</v>
      </c>
      <c r="J83" s="130" t="s">
        <v>399</v>
      </c>
    </row>
    <row r="84" spans="2:10">
      <c r="B84" s="132"/>
      <c r="C84" s="130" t="s">
        <v>400</v>
      </c>
      <c r="D84" s="130" t="s">
        <v>390</v>
      </c>
      <c r="E84" s="130" t="s">
        <v>401</v>
      </c>
      <c r="F84" s="129"/>
      <c r="G84" s="130" t="s">
        <v>91</v>
      </c>
      <c r="H84" s="130" t="s">
        <v>400</v>
      </c>
      <c r="I84" s="130" t="s">
        <v>390</v>
      </c>
      <c r="J84" s="130" t="s">
        <v>401</v>
      </c>
    </row>
    <row r="85" spans="2:10">
      <c r="B85" s="134"/>
      <c r="C85" s="130" t="s">
        <v>402</v>
      </c>
      <c r="D85" s="130" t="s">
        <v>403</v>
      </c>
      <c r="E85" s="130" t="s">
        <v>404</v>
      </c>
      <c r="F85" s="129"/>
      <c r="G85" s="130" t="s">
        <v>269</v>
      </c>
      <c r="H85" s="130" t="s">
        <v>402</v>
      </c>
      <c r="I85" s="130" t="s">
        <v>403</v>
      </c>
      <c r="J85" s="130" t="s">
        <v>404</v>
      </c>
    </row>
    <row r="86" spans="2:10">
      <c r="B86" s="134"/>
      <c r="C86" s="130" t="s">
        <v>402</v>
      </c>
      <c r="D86" s="130" t="s">
        <v>405</v>
      </c>
      <c r="E86" s="130" t="s">
        <v>406</v>
      </c>
      <c r="F86" s="129"/>
      <c r="G86" s="130" t="s">
        <v>269</v>
      </c>
      <c r="H86" s="130" t="s">
        <v>402</v>
      </c>
      <c r="I86" s="130" t="s">
        <v>405</v>
      </c>
      <c r="J86" s="130" t="s">
        <v>406</v>
      </c>
    </row>
    <row r="87" spans="2:10">
      <c r="B87" s="132"/>
      <c r="C87" s="130" t="s">
        <v>407</v>
      </c>
      <c r="D87" s="130" t="s">
        <v>408</v>
      </c>
      <c r="E87" s="130" t="s">
        <v>409</v>
      </c>
      <c r="F87" s="129"/>
      <c r="G87" s="130" t="s">
        <v>91</v>
      </c>
      <c r="H87" s="130" t="s">
        <v>407</v>
      </c>
      <c r="I87" s="130" t="s">
        <v>408</v>
      </c>
      <c r="J87" s="130" t="s">
        <v>409</v>
      </c>
    </row>
    <row r="88" spans="2:10">
      <c r="B88" s="130" t="s">
        <v>101</v>
      </c>
      <c r="C88" s="130" t="s">
        <v>410</v>
      </c>
      <c r="D88" s="130" t="s">
        <v>411</v>
      </c>
      <c r="E88" s="130" t="s">
        <v>412</v>
      </c>
      <c r="F88" s="129"/>
      <c r="G88" s="130" t="s">
        <v>101</v>
      </c>
      <c r="H88" s="130" t="s">
        <v>410</v>
      </c>
      <c r="I88" s="130" t="s">
        <v>411</v>
      </c>
      <c r="J88" s="130" t="s">
        <v>412</v>
      </c>
    </row>
    <row r="89" spans="2:10">
      <c r="B89" s="132"/>
      <c r="C89" s="130" t="s">
        <v>413</v>
      </c>
      <c r="D89" s="130" t="s">
        <v>381</v>
      </c>
      <c r="E89" s="130" t="s">
        <v>414</v>
      </c>
      <c r="F89" s="129"/>
      <c r="G89" s="130" t="s">
        <v>91</v>
      </c>
      <c r="H89" s="130" t="s">
        <v>413</v>
      </c>
      <c r="I89" s="130" t="s">
        <v>381</v>
      </c>
      <c r="J89" s="130" t="s">
        <v>414</v>
      </c>
    </row>
    <row r="90" spans="2:10">
      <c r="B90" s="132"/>
      <c r="C90" s="130" t="s">
        <v>415</v>
      </c>
      <c r="D90" s="130" t="s">
        <v>411</v>
      </c>
      <c r="E90" s="130" t="s">
        <v>416</v>
      </c>
      <c r="F90" s="129"/>
      <c r="G90" s="130" t="s">
        <v>91</v>
      </c>
      <c r="H90" s="130" t="s">
        <v>415</v>
      </c>
      <c r="I90" s="130" t="s">
        <v>411</v>
      </c>
      <c r="J90" s="130" t="s">
        <v>416</v>
      </c>
    </row>
    <row r="91" spans="2:10">
      <c r="B91" s="132"/>
      <c r="C91" s="130" t="s">
        <v>417</v>
      </c>
      <c r="D91" s="130" t="s">
        <v>418</v>
      </c>
      <c r="E91" s="130" t="s">
        <v>419</v>
      </c>
      <c r="F91" s="129"/>
      <c r="G91" s="130" t="s">
        <v>91</v>
      </c>
      <c r="H91" s="130" t="s">
        <v>417</v>
      </c>
      <c r="I91" s="130" t="s">
        <v>418</v>
      </c>
      <c r="J91" s="130" t="s">
        <v>419</v>
      </c>
    </row>
    <row r="92" spans="2:10">
      <c r="B92" s="132"/>
      <c r="C92" s="130" t="s">
        <v>420</v>
      </c>
      <c r="D92" s="130" t="s">
        <v>421</v>
      </c>
      <c r="E92" s="130" t="s">
        <v>422</v>
      </c>
      <c r="F92" s="129"/>
      <c r="G92" s="130" t="s">
        <v>91</v>
      </c>
      <c r="H92" s="130" t="s">
        <v>420</v>
      </c>
      <c r="I92" s="130" t="s">
        <v>421</v>
      </c>
      <c r="J92" s="130" t="s">
        <v>422</v>
      </c>
    </row>
    <row r="93" spans="2:10">
      <c r="B93" s="132"/>
      <c r="C93" s="130" t="s">
        <v>423</v>
      </c>
      <c r="D93" s="130" t="s">
        <v>381</v>
      </c>
      <c r="E93" s="130" t="s">
        <v>424</v>
      </c>
      <c r="F93" s="129"/>
      <c r="G93" s="130" t="s">
        <v>91</v>
      </c>
      <c r="H93" s="130" t="s">
        <v>423</v>
      </c>
      <c r="I93" s="130" t="s">
        <v>381</v>
      </c>
      <c r="J93" s="130" t="s">
        <v>424</v>
      </c>
    </row>
    <row r="94" spans="2:10">
      <c r="B94" s="132"/>
      <c r="C94" s="130" t="s">
        <v>425</v>
      </c>
      <c r="D94" s="130" t="s">
        <v>426</v>
      </c>
      <c r="E94" s="130" t="s">
        <v>427</v>
      </c>
      <c r="F94" s="129"/>
      <c r="G94" s="130" t="s">
        <v>91</v>
      </c>
      <c r="H94" s="130" t="s">
        <v>425</v>
      </c>
      <c r="I94" s="130" t="s">
        <v>426</v>
      </c>
      <c r="J94" s="130" t="s">
        <v>427</v>
      </c>
    </row>
    <row r="95" spans="2:10">
      <c r="B95" s="132"/>
      <c r="C95" s="130" t="s">
        <v>428</v>
      </c>
      <c r="D95" s="130" t="s">
        <v>429</v>
      </c>
      <c r="E95" s="130" t="s">
        <v>430</v>
      </c>
      <c r="F95" s="129"/>
      <c r="G95" s="130" t="s">
        <v>91</v>
      </c>
      <c r="H95" s="130" t="s">
        <v>428</v>
      </c>
      <c r="I95" s="130" t="s">
        <v>429</v>
      </c>
      <c r="J95" s="130" t="s">
        <v>430</v>
      </c>
    </row>
    <row r="96" spans="2:10">
      <c r="B96" s="132"/>
      <c r="C96" s="130" t="s">
        <v>431</v>
      </c>
      <c r="D96" s="130" t="s">
        <v>393</v>
      </c>
      <c r="E96" s="130" t="s">
        <v>432</v>
      </c>
      <c r="F96" s="129"/>
      <c r="G96" s="130" t="s">
        <v>91</v>
      </c>
      <c r="H96" s="130" t="s">
        <v>431</v>
      </c>
      <c r="I96" s="130" t="s">
        <v>393</v>
      </c>
      <c r="J96" s="130" t="s">
        <v>432</v>
      </c>
    </row>
    <row r="97" spans="2:10">
      <c r="B97" s="132"/>
      <c r="C97" s="130" t="s">
        <v>433</v>
      </c>
      <c r="D97" s="130" t="s">
        <v>434</v>
      </c>
      <c r="E97" s="130" t="s">
        <v>435</v>
      </c>
      <c r="F97" s="129"/>
      <c r="G97" s="130" t="s">
        <v>91</v>
      </c>
      <c r="H97" s="130" t="s">
        <v>433</v>
      </c>
      <c r="I97" s="130" t="s">
        <v>434</v>
      </c>
      <c r="J97" s="130" t="s">
        <v>435</v>
      </c>
    </row>
    <row r="98" spans="2:10">
      <c r="B98" s="132"/>
      <c r="C98" s="130" t="s">
        <v>433</v>
      </c>
      <c r="D98" s="130" t="s">
        <v>403</v>
      </c>
      <c r="E98" s="130" t="s">
        <v>436</v>
      </c>
      <c r="F98" s="129"/>
      <c r="G98" s="130" t="s">
        <v>91</v>
      </c>
      <c r="H98" s="130" t="s">
        <v>433</v>
      </c>
      <c r="I98" s="130" t="s">
        <v>403</v>
      </c>
      <c r="J98" s="130" t="s">
        <v>436</v>
      </c>
    </row>
    <row r="99" spans="2:10">
      <c r="B99" s="132"/>
      <c r="C99" s="130" t="s">
        <v>437</v>
      </c>
      <c r="D99" s="130" t="s">
        <v>405</v>
      </c>
      <c r="E99" s="130" t="s">
        <v>438</v>
      </c>
      <c r="F99" s="129"/>
      <c r="G99" s="130" t="s">
        <v>91</v>
      </c>
      <c r="H99" s="130" t="s">
        <v>437</v>
      </c>
      <c r="I99" s="130" t="s">
        <v>405</v>
      </c>
      <c r="J99" s="130" t="s">
        <v>438</v>
      </c>
    </row>
    <row r="100" spans="2:10">
      <c r="B100" s="132"/>
      <c r="C100" s="130" t="s">
        <v>439</v>
      </c>
      <c r="D100" s="130" t="s">
        <v>440</v>
      </c>
      <c r="E100" s="130" t="s">
        <v>441</v>
      </c>
      <c r="F100" s="129"/>
      <c r="G100" s="130" t="s">
        <v>91</v>
      </c>
      <c r="H100" s="130" t="s">
        <v>439</v>
      </c>
      <c r="I100" s="130" t="s">
        <v>440</v>
      </c>
      <c r="J100" s="130" t="s">
        <v>441</v>
      </c>
    </row>
    <row r="101" spans="2:10">
      <c r="B101" s="132"/>
      <c r="C101" s="130" t="s">
        <v>442</v>
      </c>
      <c r="D101" s="130" t="s">
        <v>443</v>
      </c>
      <c r="E101" s="130" t="s">
        <v>444</v>
      </c>
      <c r="F101" s="129"/>
      <c r="G101" s="130" t="s">
        <v>91</v>
      </c>
      <c r="H101" s="130" t="s">
        <v>442</v>
      </c>
      <c r="I101" s="130" t="s">
        <v>443</v>
      </c>
      <c r="J101" s="130" t="s">
        <v>444</v>
      </c>
    </row>
    <row r="102" spans="2:10">
      <c r="B102" s="132"/>
      <c r="C102" s="130" t="s">
        <v>442</v>
      </c>
      <c r="D102" s="130" t="s">
        <v>445</v>
      </c>
      <c r="E102" s="130" t="s">
        <v>446</v>
      </c>
      <c r="F102" s="129"/>
      <c r="G102" s="130" t="s">
        <v>91</v>
      </c>
      <c r="H102" s="130" t="s">
        <v>442</v>
      </c>
      <c r="I102" s="130" t="s">
        <v>445</v>
      </c>
      <c r="J102" s="130" t="s">
        <v>446</v>
      </c>
    </row>
    <row r="103" spans="2:10">
      <c r="B103" s="132"/>
      <c r="C103" s="130" t="s">
        <v>447</v>
      </c>
      <c r="D103" s="130" t="s">
        <v>387</v>
      </c>
      <c r="E103" s="130" t="s">
        <v>448</v>
      </c>
      <c r="F103" s="129"/>
      <c r="G103" s="130" t="s">
        <v>91</v>
      </c>
      <c r="H103" s="130" t="s">
        <v>447</v>
      </c>
      <c r="I103" s="130" t="s">
        <v>387</v>
      </c>
      <c r="J103" s="130" t="s">
        <v>448</v>
      </c>
    </row>
    <row r="104" spans="2:10">
      <c r="B104" s="132"/>
      <c r="C104" s="130" t="s">
        <v>449</v>
      </c>
      <c r="D104" s="130" t="s">
        <v>450</v>
      </c>
      <c r="E104" s="130" t="s">
        <v>451</v>
      </c>
      <c r="F104" s="129"/>
      <c r="G104" s="130" t="s">
        <v>91</v>
      </c>
      <c r="H104" s="130" t="s">
        <v>449</v>
      </c>
      <c r="I104" s="130" t="s">
        <v>450</v>
      </c>
      <c r="J104" s="130" t="s">
        <v>451</v>
      </c>
    </row>
    <row r="105" spans="2:10">
      <c r="B105" s="136"/>
      <c r="C105" s="130" t="s">
        <v>452</v>
      </c>
      <c r="D105" s="130" t="s">
        <v>453</v>
      </c>
      <c r="E105" s="130" t="s">
        <v>454</v>
      </c>
      <c r="F105" s="129"/>
      <c r="G105" s="130" t="s">
        <v>97</v>
      </c>
      <c r="H105" s="130" t="s">
        <v>452</v>
      </c>
      <c r="I105" s="130" t="s">
        <v>453</v>
      </c>
      <c r="J105" s="130" t="s">
        <v>454</v>
      </c>
    </row>
    <row r="106" spans="2:10">
      <c r="B106" s="132"/>
      <c r="C106" s="130" t="s">
        <v>455</v>
      </c>
      <c r="D106" s="130" t="s">
        <v>429</v>
      </c>
      <c r="E106" s="130" t="s">
        <v>456</v>
      </c>
      <c r="F106" s="129"/>
      <c r="G106" s="130" t="s">
        <v>91</v>
      </c>
      <c r="H106" s="130" t="s">
        <v>455</v>
      </c>
      <c r="I106" s="130" t="s">
        <v>429</v>
      </c>
      <c r="J106" s="130" t="s">
        <v>456</v>
      </c>
    </row>
    <row r="107" spans="2:10">
      <c r="B107" s="136"/>
      <c r="C107" s="130" t="s">
        <v>457</v>
      </c>
      <c r="D107" s="130" t="s">
        <v>450</v>
      </c>
      <c r="E107" s="130" t="s">
        <v>458</v>
      </c>
      <c r="F107" s="129"/>
      <c r="G107" s="130" t="s">
        <v>97</v>
      </c>
      <c r="H107" s="130" t="s">
        <v>457</v>
      </c>
      <c r="I107" s="130" t="s">
        <v>450</v>
      </c>
      <c r="J107" s="130" t="s">
        <v>458</v>
      </c>
    </row>
    <row r="108" spans="2:10">
      <c r="B108" s="132"/>
      <c r="C108" s="130" t="s">
        <v>459</v>
      </c>
      <c r="D108" s="130" t="s">
        <v>450</v>
      </c>
      <c r="E108" s="130" t="s">
        <v>460</v>
      </c>
      <c r="F108" s="129"/>
      <c r="G108" s="130" t="s">
        <v>91</v>
      </c>
      <c r="H108" s="130" t="s">
        <v>459</v>
      </c>
      <c r="I108" s="130" t="s">
        <v>450</v>
      </c>
      <c r="J108" s="130" t="s">
        <v>460</v>
      </c>
    </row>
    <row r="109" spans="2:10">
      <c r="B109" s="132"/>
      <c r="C109" s="130" t="s">
        <v>459</v>
      </c>
      <c r="D109" s="130" t="s">
        <v>461</v>
      </c>
      <c r="E109" s="130" t="s">
        <v>462</v>
      </c>
      <c r="F109" s="129"/>
      <c r="G109" s="130" t="s">
        <v>91</v>
      </c>
      <c r="H109" s="130" t="s">
        <v>459</v>
      </c>
      <c r="I109" s="130" t="s">
        <v>461</v>
      </c>
      <c r="J109" s="130" t="s">
        <v>462</v>
      </c>
    </row>
    <row r="110" spans="2:10">
      <c r="B110" s="136"/>
      <c r="C110" s="130" t="s">
        <v>463</v>
      </c>
      <c r="D110" s="130" t="s">
        <v>464</v>
      </c>
      <c r="E110" s="130" t="s">
        <v>454</v>
      </c>
      <c r="F110" s="129"/>
      <c r="G110" s="130" t="s">
        <v>97</v>
      </c>
      <c r="H110" s="130" t="s">
        <v>463</v>
      </c>
      <c r="I110" s="130" t="s">
        <v>464</v>
      </c>
      <c r="J110" s="130" t="s">
        <v>454</v>
      </c>
    </row>
    <row r="111" spans="2:10">
      <c r="B111" s="136"/>
      <c r="C111" s="130" t="s">
        <v>465</v>
      </c>
      <c r="D111" s="130" t="s">
        <v>466</v>
      </c>
      <c r="E111" s="130" t="s">
        <v>467</v>
      </c>
      <c r="F111" s="129"/>
      <c r="G111" s="130" t="s">
        <v>97</v>
      </c>
      <c r="H111" s="130" t="s">
        <v>465</v>
      </c>
      <c r="I111" s="130" t="s">
        <v>466</v>
      </c>
      <c r="J111" s="130" t="s">
        <v>467</v>
      </c>
    </row>
    <row r="112" spans="2:10">
      <c r="B112" s="136"/>
      <c r="C112" s="130" t="s">
        <v>468</v>
      </c>
      <c r="D112" s="130" t="s">
        <v>376</v>
      </c>
      <c r="E112" s="130" t="s">
        <v>469</v>
      </c>
      <c r="F112" s="129"/>
      <c r="G112" s="130" t="s">
        <v>97</v>
      </c>
      <c r="H112" s="130" t="s">
        <v>468</v>
      </c>
      <c r="I112" s="130" t="s">
        <v>376</v>
      </c>
      <c r="J112" s="130" t="s">
        <v>469</v>
      </c>
    </row>
    <row r="113" spans="2:10">
      <c r="B113" s="136"/>
      <c r="C113" s="130" t="s">
        <v>470</v>
      </c>
      <c r="D113" s="130" t="s">
        <v>450</v>
      </c>
      <c r="E113" s="130" t="s">
        <v>471</v>
      </c>
      <c r="F113" s="129"/>
      <c r="G113" s="130" t="s">
        <v>97</v>
      </c>
      <c r="H113" s="130" t="s">
        <v>470</v>
      </c>
      <c r="I113" s="130" t="s">
        <v>450</v>
      </c>
      <c r="J113" s="130" t="s">
        <v>471</v>
      </c>
    </row>
    <row r="114" spans="2:10">
      <c r="B114" s="136"/>
      <c r="C114" s="130" t="s">
        <v>472</v>
      </c>
      <c r="D114" s="130" t="s">
        <v>381</v>
      </c>
      <c r="E114" s="130" t="s">
        <v>473</v>
      </c>
      <c r="F114" s="129"/>
      <c r="G114" s="130" t="s">
        <v>97</v>
      </c>
      <c r="H114" s="130" t="s">
        <v>472</v>
      </c>
      <c r="I114" s="130" t="s">
        <v>381</v>
      </c>
      <c r="J114" s="130" t="s">
        <v>473</v>
      </c>
    </row>
    <row r="115" spans="2:10">
      <c r="B115" s="136"/>
      <c r="C115" s="130" t="s">
        <v>474</v>
      </c>
      <c r="D115" s="130" t="s">
        <v>464</v>
      </c>
      <c r="E115" s="130" t="s">
        <v>475</v>
      </c>
      <c r="F115" s="129"/>
      <c r="G115" s="130" t="s">
        <v>97</v>
      </c>
      <c r="H115" s="130" t="s">
        <v>474</v>
      </c>
      <c r="I115" s="130" t="s">
        <v>464</v>
      </c>
      <c r="J115" s="130" t="s">
        <v>475</v>
      </c>
    </row>
    <row r="116" spans="2:10">
      <c r="B116" s="136"/>
      <c r="C116" s="130" t="s">
        <v>476</v>
      </c>
      <c r="D116" s="130" t="s">
        <v>381</v>
      </c>
      <c r="E116" s="130" t="s">
        <v>477</v>
      </c>
      <c r="F116" s="129"/>
      <c r="G116" s="130" t="s">
        <v>97</v>
      </c>
      <c r="H116" s="130" t="s">
        <v>476</v>
      </c>
      <c r="I116" s="130" t="s">
        <v>381</v>
      </c>
      <c r="J116" s="130" t="s">
        <v>477</v>
      </c>
    </row>
    <row r="117" spans="2:10">
      <c r="B117" s="136"/>
      <c r="C117" s="130" t="s">
        <v>478</v>
      </c>
      <c r="D117" s="130" t="s">
        <v>479</v>
      </c>
      <c r="E117" s="130" t="s">
        <v>480</v>
      </c>
      <c r="F117" s="129"/>
      <c r="G117" s="130" t="s">
        <v>97</v>
      </c>
      <c r="H117" s="130" t="s">
        <v>478</v>
      </c>
      <c r="I117" s="130" t="s">
        <v>479</v>
      </c>
      <c r="J117" s="130" t="s">
        <v>480</v>
      </c>
    </row>
    <row r="118" spans="2:10">
      <c r="B118" s="136"/>
      <c r="C118" s="130" t="s">
        <v>478</v>
      </c>
      <c r="D118" s="130" t="s">
        <v>373</v>
      </c>
      <c r="E118" s="130" t="s">
        <v>481</v>
      </c>
      <c r="F118" s="129"/>
      <c r="G118" s="130" t="s">
        <v>97</v>
      </c>
      <c r="H118" s="130" t="s">
        <v>478</v>
      </c>
      <c r="I118" s="130" t="s">
        <v>373</v>
      </c>
      <c r="J118" s="130" t="s">
        <v>481</v>
      </c>
    </row>
    <row r="119" spans="2:10">
      <c r="B119" s="136"/>
      <c r="C119" s="130" t="s">
        <v>482</v>
      </c>
      <c r="D119" s="130" t="s">
        <v>483</v>
      </c>
      <c r="E119" s="130" t="s">
        <v>484</v>
      </c>
      <c r="F119" s="129"/>
      <c r="G119" s="130" t="s">
        <v>97</v>
      </c>
      <c r="H119" s="130" t="s">
        <v>482</v>
      </c>
      <c r="I119" s="130" t="s">
        <v>483</v>
      </c>
      <c r="J119" s="130" t="s">
        <v>484</v>
      </c>
    </row>
    <row r="120" spans="2:10">
      <c r="B120" s="136"/>
      <c r="C120" s="130" t="s">
        <v>485</v>
      </c>
      <c r="D120" s="130" t="s">
        <v>411</v>
      </c>
      <c r="E120" s="130" t="s">
        <v>486</v>
      </c>
      <c r="F120" s="129"/>
      <c r="G120" s="130" t="s">
        <v>97</v>
      </c>
      <c r="H120" s="130" t="s">
        <v>485</v>
      </c>
      <c r="I120" s="130" t="s">
        <v>411</v>
      </c>
      <c r="J120" s="130" t="s">
        <v>486</v>
      </c>
    </row>
    <row r="121" spans="2:10">
      <c r="B121" s="136"/>
      <c r="C121" s="130" t="s">
        <v>487</v>
      </c>
      <c r="D121" s="130" t="s">
        <v>488</v>
      </c>
      <c r="E121" s="130" t="s">
        <v>489</v>
      </c>
      <c r="F121" s="129"/>
      <c r="G121" s="130" t="s">
        <v>97</v>
      </c>
      <c r="H121" s="130" t="s">
        <v>487</v>
      </c>
      <c r="I121" s="130" t="s">
        <v>488</v>
      </c>
      <c r="J121" s="130" t="s">
        <v>489</v>
      </c>
    </row>
    <row r="122" spans="2:10">
      <c r="B122" s="136"/>
      <c r="C122" s="130" t="s">
        <v>490</v>
      </c>
      <c r="D122" s="130" t="s">
        <v>418</v>
      </c>
      <c r="E122" s="130" t="s">
        <v>491</v>
      </c>
      <c r="F122" s="129"/>
      <c r="G122" s="130" t="s">
        <v>97</v>
      </c>
      <c r="H122" s="130" t="s">
        <v>490</v>
      </c>
      <c r="I122" s="130" t="s">
        <v>418</v>
      </c>
      <c r="J122" s="130" t="s">
        <v>491</v>
      </c>
    </row>
    <row r="123" spans="2:10">
      <c r="B123" s="136"/>
      <c r="C123" s="130" t="s">
        <v>492</v>
      </c>
      <c r="D123" s="130" t="s">
        <v>367</v>
      </c>
      <c r="E123" s="130" t="s">
        <v>493</v>
      </c>
      <c r="F123" s="129"/>
      <c r="G123" s="130" t="s">
        <v>97</v>
      </c>
      <c r="H123" s="130" t="s">
        <v>492</v>
      </c>
      <c r="I123" s="130" t="s">
        <v>367</v>
      </c>
      <c r="J123" s="130" t="s">
        <v>493</v>
      </c>
    </row>
    <row r="124" spans="2:10">
      <c r="B124" s="136"/>
      <c r="C124" s="130" t="s">
        <v>494</v>
      </c>
      <c r="D124" s="130" t="s">
        <v>384</v>
      </c>
      <c r="E124" s="130" t="s">
        <v>495</v>
      </c>
      <c r="F124" s="129"/>
      <c r="G124" s="130" t="s">
        <v>97</v>
      </c>
      <c r="H124" s="130" t="s">
        <v>494</v>
      </c>
      <c r="I124" s="130" t="s">
        <v>384</v>
      </c>
      <c r="J124" s="130" t="s">
        <v>495</v>
      </c>
    </row>
    <row r="125" spans="2:10">
      <c r="B125" s="130" t="s">
        <v>496</v>
      </c>
      <c r="C125" s="130" t="s">
        <v>497</v>
      </c>
      <c r="D125" s="130" t="s">
        <v>445</v>
      </c>
      <c r="E125" s="130" t="s">
        <v>498</v>
      </c>
      <c r="F125" s="129"/>
      <c r="G125" s="130" t="s">
        <v>496</v>
      </c>
      <c r="H125" s="130" t="s">
        <v>497</v>
      </c>
      <c r="I125" s="130" t="s">
        <v>445</v>
      </c>
      <c r="J125" s="130" t="s">
        <v>498</v>
      </c>
    </row>
    <row r="126" spans="2:10">
      <c r="B126" s="130" t="s">
        <v>496</v>
      </c>
      <c r="C126" s="130" t="s">
        <v>497</v>
      </c>
      <c r="D126" s="130" t="s">
        <v>421</v>
      </c>
      <c r="E126" s="130" t="s">
        <v>499</v>
      </c>
      <c r="F126" s="129"/>
      <c r="G126" s="130" t="s">
        <v>496</v>
      </c>
      <c r="H126" s="130" t="s">
        <v>497</v>
      </c>
      <c r="I126" s="130" t="s">
        <v>421</v>
      </c>
      <c r="J126" s="130" t="s">
        <v>499</v>
      </c>
    </row>
    <row r="127" spans="2:10">
      <c r="B127" s="130" t="s">
        <v>500</v>
      </c>
      <c r="C127" s="130" t="s">
        <v>501</v>
      </c>
      <c r="D127" s="130" t="s">
        <v>426</v>
      </c>
      <c r="E127" s="130" t="s">
        <v>502</v>
      </c>
      <c r="F127" s="129"/>
      <c r="G127" s="130" t="s">
        <v>500</v>
      </c>
      <c r="H127" s="130" t="s">
        <v>501</v>
      </c>
      <c r="I127" s="130" t="s">
        <v>426</v>
      </c>
      <c r="J127" s="130" t="s">
        <v>502</v>
      </c>
    </row>
    <row r="128" spans="2:10">
      <c r="B128" s="130" t="s">
        <v>503</v>
      </c>
      <c r="C128" s="130" t="s">
        <v>504</v>
      </c>
      <c r="D128" s="130" t="s">
        <v>450</v>
      </c>
      <c r="E128" s="130" t="s">
        <v>505</v>
      </c>
      <c r="F128" s="129"/>
      <c r="G128" s="130" t="s">
        <v>503</v>
      </c>
      <c r="H128" s="130" t="s">
        <v>504</v>
      </c>
      <c r="I128" s="130" t="s">
        <v>450</v>
      </c>
      <c r="J128" s="130" t="s">
        <v>505</v>
      </c>
    </row>
    <row r="129" spans="2:10">
      <c r="B129" s="130" t="s">
        <v>503</v>
      </c>
      <c r="C129" s="130" t="s">
        <v>506</v>
      </c>
      <c r="D129" s="130" t="s">
        <v>381</v>
      </c>
      <c r="E129" s="130" t="s">
        <v>507</v>
      </c>
      <c r="F129" s="129"/>
      <c r="G129" s="130" t="s">
        <v>503</v>
      </c>
      <c r="H129" s="130" t="s">
        <v>506</v>
      </c>
      <c r="I129" s="130" t="s">
        <v>381</v>
      </c>
      <c r="J129" s="130" t="s">
        <v>507</v>
      </c>
    </row>
    <row r="130" spans="2:10">
      <c r="B130" s="137"/>
      <c r="C130" s="130" t="s">
        <v>509</v>
      </c>
      <c r="D130" s="130" t="s">
        <v>390</v>
      </c>
      <c r="E130" s="130" t="s">
        <v>510</v>
      </c>
      <c r="F130" s="129"/>
      <c r="G130" s="130" t="s">
        <v>508</v>
      </c>
      <c r="H130" s="130" t="s">
        <v>509</v>
      </c>
      <c r="I130" s="130" t="s">
        <v>390</v>
      </c>
      <c r="J130" s="130" t="s">
        <v>510</v>
      </c>
    </row>
    <row r="131" spans="2:10">
      <c r="B131" s="137"/>
      <c r="C131" s="130" t="s">
        <v>511</v>
      </c>
      <c r="D131" s="130" t="s">
        <v>512</v>
      </c>
      <c r="E131" s="130" t="s">
        <v>513</v>
      </c>
      <c r="F131" s="129"/>
      <c r="G131" s="130" t="s">
        <v>508</v>
      </c>
      <c r="H131" s="130" t="s">
        <v>511</v>
      </c>
      <c r="I131" s="130" t="s">
        <v>512</v>
      </c>
      <c r="J131" s="130" t="s">
        <v>513</v>
      </c>
    </row>
    <row r="132" spans="2:10">
      <c r="B132" s="137"/>
      <c r="C132" s="130" t="s">
        <v>514</v>
      </c>
      <c r="D132" s="130" t="s">
        <v>515</v>
      </c>
      <c r="E132" s="130" t="s">
        <v>516</v>
      </c>
      <c r="F132" s="129"/>
      <c r="G132" s="130" t="s">
        <v>508</v>
      </c>
      <c r="H132" s="130" t="s">
        <v>514</v>
      </c>
      <c r="I132" s="130" t="s">
        <v>515</v>
      </c>
      <c r="J132" s="130" t="s">
        <v>516</v>
      </c>
    </row>
    <row r="133" spans="2:10">
      <c r="B133" s="137"/>
      <c r="C133" s="130" t="s">
        <v>375</v>
      </c>
      <c r="D133" s="130" t="s">
        <v>512</v>
      </c>
      <c r="E133" s="130" t="s">
        <v>517</v>
      </c>
      <c r="F133" s="129"/>
      <c r="G133" s="130" t="s">
        <v>508</v>
      </c>
      <c r="H133" s="130" t="s">
        <v>375</v>
      </c>
      <c r="I133" s="130" t="s">
        <v>512</v>
      </c>
      <c r="J133" s="130" t="s">
        <v>517</v>
      </c>
    </row>
    <row r="134" spans="2:10">
      <c r="B134" s="133"/>
      <c r="C134" s="130" t="s">
        <v>518</v>
      </c>
      <c r="D134" s="130" t="s">
        <v>443</v>
      </c>
      <c r="E134" s="130" t="s">
        <v>519</v>
      </c>
      <c r="F134" s="129"/>
      <c r="G134" s="130" t="s">
        <v>100</v>
      </c>
      <c r="H134" s="130" t="s">
        <v>518</v>
      </c>
      <c r="I134" s="130" t="s">
        <v>443</v>
      </c>
      <c r="J134" s="130" t="s">
        <v>519</v>
      </c>
    </row>
    <row r="135" spans="2:10">
      <c r="B135" s="133"/>
      <c r="C135" s="130" t="s">
        <v>520</v>
      </c>
      <c r="D135" s="130" t="s">
        <v>521</v>
      </c>
      <c r="E135" s="130" t="s">
        <v>522</v>
      </c>
      <c r="F135" s="129"/>
      <c r="G135" s="130" t="s">
        <v>100</v>
      </c>
      <c r="H135" s="130" t="s">
        <v>520</v>
      </c>
      <c r="I135" s="130" t="s">
        <v>521</v>
      </c>
      <c r="J135" s="130" t="s">
        <v>522</v>
      </c>
    </row>
    <row r="136" spans="2:10">
      <c r="B136" s="133"/>
      <c r="C136" s="130" t="s">
        <v>523</v>
      </c>
      <c r="D136" s="130" t="s">
        <v>411</v>
      </c>
      <c r="E136" s="130" t="s">
        <v>524</v>
      </c>
      <c r="F136" s="129"/>
      <c r="G136" s="130" t="s">
        <v>100</v>
      </c>
      <c r="H136" s="130" t="s">
        <v>523</v>
      </c>
      <c r="I136" s="130" t="s">
        <v>411</v>
      </c>
      <c r="J136" s="130" t="s">
        <v>524</v>
      </c>
    </row>
    <row r="137" spans="2:10">
      <c r="B137" s="133"/>
      <c r="C137" s="130" t="s">
        <v>525</v>
      </c>
      <c r="D137" s="130" t="s">
        <v>464</v>
      </c>
      <c r="E137" s="130" t="s">
        <v>526</v>
      </c>
      <c r="F137" s="129"/>
      <c r="G137" s="130" t="s">
        <v>100</v>
      </c>
      <c r="H137" s="130" t="s">
        <v>525</v>
      </c>
      <c r="I137" s="130" t="s">
        <v>464</v>
      </c>
      <c r="J137" s="130" t="s">
        <v>526</v>
      </c>
    </row>
    <row r="138" spans="2:10">
      <c r="B138" s="133"/>
      <c r="C138" s="130" t="s">
        <v>527</v>
      </c>
      <c r="D138" s="130" t="s">
        <v>429</v>
      </c>
      <c r="E138" s="130" t="s">
        <v>528</v>
      </c>
      <c r="F138" s="129"/>
      <c r="G138" s="130" t="s">
        <v>100</v>
      </c>
      <c r="H138" s="130" t="s">
        <v>527</v>
      </c>
      <c r="I138" s="130" t="s">
        <v>429</v>
      </c>
      <c r="J138" s="130" t="s">
        <v>528</v>
      </c>
    </row>
    <row r="139" spans="2:10">
      <c r="B139" s="133"/>
      <c r="C139" s="130" t="s">
        <v>529</v>
      </c>
      <c r="D139" s="130" t="s">
        <v>445</v>
      </c>
      <c r="E139" s="130" t="s">
        <v>530</v>
      </c>
      <c r="F139" s="129"/>
      <c r="G139" s="130" t="s">
        <v>100</v>
      </c>
      <c r="H139" s="130" t="s">
        <v>529</v>
      </c>
      <c r="I139" s="130" t="s">
        <v>445</v>
      </c>
      <c r="J139" s="130" t="s">
        <v>530</v>
      </c>
    </row>
    <row r="140" spans="2:10">
      <c r="B140" s="133"/>
      <c r="C140" s="130" t="s">
        <v>531</v>
      </c>
      <c r="D140" s="130" t="s">
        <v>532</v>
      </c>
      <c r="E140" s="130" t="s">
        <v>533</v>
      </c>
      <c r="F140" s="129"/>
      <c r="G140" s="130" t="s">
        <v>100</v>
      </c>
      <c r="H140" s="130" t="s">
        <v>531</v>
      </c>
      <c r="I140" s="130" t="s">
        <v>532</v>
      </c>
      <c r="J140" s="130" t="s">
        <v>533</v>
      </c>
    </row>
    <row r="141" spans="2:10">
      <c r="B141" s="133"/>
      <c r="C141" s="130" t="s">
        <v>534</v>
      </c>
      <c r="D141" s="130" t="s">
        <v>535</v>
      </c>
      <c r="E141" s="130" t="s">
        <v>536</v>
      </c>
      <c r="F141" s="129"/>
      <c r="G141" s="130" t="s">
        <v>100</v>
      </c>
      <c r="H141" s="130" t="s">
        <v>534</v>
      </c>
      <c r="I141" s="130" t="s">
        <v>535</v>
      </c>
      <c r="J141" s="130" t="s">
        <v>536</v>
      </c>
    </row>
    <row r="142" spans="2:10">
      <c r="B142" s="133"/>
      <c r="C142" s="130" t="s">
        <v>537</v>
      </c>
      <c r="D142" s="130" t="s">
        <v>381</v>
      </c>
      <c r="E142" s="130" t="s">
        <v>538</v>
      </c>
      <c r="F142" s="129"/>
      <c r="G142" s="130" t="s">
        <v>100</v>
      </c>
      <c r="H142" s="130" t="s">
        <v>537</v>
      </c>
      <c r="I142" s="130" t="s">
        <v>381</v>
      </c>
      <c r="J142" s="130" t="s">
        <v>538</v>
      </c>
    </row>
    <row r="143" spans="2:10">
      <c r="B143" s="133"/>
      <c r="C143" s="130" t="s">
        <v>375</v>
      </c>
      <c r="D143" s="130" t="s">
        <v>370</v>
      </c>
      <c r="E143" s="130" t="s">
        <v>539</v>
      </c>
      <c r="F143" s="129"/>
      <c r="G143" s="130" t="s">
        <v>100</v>
      </c>
      <c r="H143" s="130" t="s">
        <v>375</v>
      </c>
      <c r="I143" s="130" t="s">
        <v>370</v>
      </c>
      <c r="J143" s="130" t="s">
        <v>539</v>
      </c>
    </row>
    <row r="144" spans="2:10">
      <c r="B144" s="130" t="s">
        <v>540</v>
      </c>
      <c r="C144" s="130" t="s">
        <v>541</v>
      </c>
      <c r="D144" s="130" t="s">
        <v>453</v>
      </c>
      <c r="E144" s="130" t="s">
        <v>542</v>
      </c>
      <c r="F144" s="129"/>
      <c r="G144" s="130" t="s">
        <v>540</v>
      </c>
      <c r="H144" s="130" t="s">
        <v>541</v>
      </c>
      <c r="I144" s="130" t="s">
        <v>453</v>
      </c>
      <c r="J144" s="130" t="s">
        <v>542</v>
      </c>
    </row>
    <row r="145" spans="2:10">
      <c r="B145" s="130" t="s">
        <v>540</v>
      </c>
      <c r="C145" s="130" t="s">
        <v>543</v>
      </c>
      <c r="D145" s="130" t="s">
        <v>544</v>
      </c>
      <c r="E145" s="130" t="s">
        <v>545</v>
      </c>
      <c r="F145" s="129"/>
      <c r="G145" s="130" t="s">
        <v>540</v>
      </c>
      <c r="H145" s="130" t="s">
        <v>543</v>
      </c>
      <c r="I145" s="130" t="s">
        <v>544</v>
      </c>
      <c r="J145" s="130" t="s">
        <v>545</v>
      </c>
    </row>
    <row r="146" spans="2:10">
      <c r="B146" s="130" t="s">
        <v>99</v>
      </c>
      <c r="C146" s="130" t="s">
        <v>546</v>
      </c>
      <c r="D146" s="130" t="s">
        <v>390</v>
      </c>
      <c r="E146" s="130" t="s">
        <v>547</v>
      </c>
      <c r="F146" s="129"/>
      <c r="G146" s="130" t="s">
        <v>99</v>
      </c>
      <c r="H146" s="130" t="s">
        <v>546</v>
      </c>
      <c r="I146" s="130" t="s">
        <v>390</v>
      </c>
      <c r="J146" s="130" t="s">
        <v>547</v>
      </c>
    </row>
    <row r="147" spans="2:10">
      <c r="B147" s="130" t="s">
        <v>540</v>
      </c>
      <c r="C147" s="130" t="s">
        <v>548</v>
      </c>
      <c r="D147" s="130" t="s">
        <v>373</v>
      </c>
      <c r="E147" s="130" t="s">
        <v>549</v>
      </c>
      <c r="F147" s="129"/>
      <c r="G147" s="130" t="s">
        <v>540</v>
      </c>
      <c r="H147" s="130" t="s">
        <v>548</v>
      </c>
      <c r="I147" s="130" t="s">
        <v>373</v>
      </c>
      <c r="J147" s="130" t="s">
        <v>549</v>
      </c>
    </row>
    <row r="148" spans="2:10">
      <c r="B148" s="130" t="s">
        <v>540</v>
      </c>
      <c r="C148" s="130" t="s">
        <v>550</v>
      </c>
      <c r="D148" s="130" t="s">
        <v>466</v>
      </c>
      <c r="E148" s="130" t="s">
        <v>551</v>
      </c>
      <c r="F148" s="129"/>
      <c r="G148" s="130" t="s">
        <v>540</v>
      </c>
      <c r="H148" s="130" t="s">
        <v>550</v>
      </c>
      <c r="I148" s="130" t="s">
        <v>466</v>
      </c>
      <c r="J148" s="130" t="s">
        <v>551</v>
      </c>
    </row>
    <row r="149" spans="2:10">
      <c r="B149" s="130" t="s">
        <v>540</v>
      </c>
      <c r="C149" s="130" t="s">
        <v>552</v>
      </c>
      <c r="D149" s="130" t="s">
        <v>544</v>
      </c>
      <c r="E149" s="130" t="s">
        <v>553</v>
      </c>
      <c r="F149" s="129"/>
      <c r="G149" s="130" t="s">
        <v>540</v>
      </c>
      <c r="H149" s="130" t="s">
        <v>552</v>
      </c>
      <c r="I149" s="130" t="s">
        <v>544</v>
      </c>
      <c r="J149" s="130" t="s">
        <v>553</v>
      </c>
    </row>
    <row r="150" spans="2:10">
      <c r="B150" s="130" t="s">
        <v>95</v>
      </c>
      <c r="C150" s="130" t="s">
        <v>554</v>
      </c>
      <c r="D150" s="130" t="s">
        <v>555</v>
      </c>
      <c r="E150" s="130" t="s">
        <v>556</v>
      </c>
      <c r="F150" s="129"/>
      <c r="G150" s="130" t="s">
        <v>95</v>
      </c>
      <c r="H150" s="130" t="s">
        <v>554</v>
      </c>
      <c r="I150" s="130" t="s">
        <v>555</v>
      </c>
      <c r="J150" s="130" t="s">
        <v>556</v>
      </c>
    </row>
    <row r="151" spans="2:10">
      <c r="B151" s="130" t="s">
        <v>95</v>
      </c>
      <c r="C151" s="130" t="s">
        <v>557</v>
      </c>
      <c r="D151" s="130" t="s">
        <v>367</v>
      </c>
      <c r="E151" s="130" t="s">
        <v>434</v>
      </c>
      <c r="F151" s="129"/>
      <c r="G151" s="130" t="s">
        <v>95</v>
      </c>
      <c r="H151" s="130" t="s">
        <v>557</v>
      </c>
      <c r="I151" s="130" t="s">
        <v>367</v>
      </c>
      <c r="J151" s="130" t="s">
        <v>434</v>
      </c>
    </row>
    <row r="152" spans="2:10">
      <c r="B152" s="130" t="s">
        <v>95</v>
      </c>
      <c r="C152" s="130" t="s">
        <v>557</v>
      </c>
      <c r="D152" s="130" t="s">
        <v>426</v>
      </c>
      <c r="E152" s="130" t="s">
        <v>558</v>
      </c>
      <c r="F152" s="129"/>
      <c r="G152" s="130" t="s">
        <v>95</v>
      </c>
      <c r="H152" s="130" t="s">
        <v>557</v>
      </c>
      <c r="I152" s="130" t="s">
        <v>426</v>
      </c>
      <c r="J152" s="130" t="s">
        <v>558</v>
      </c>
    </row>
    <row r="153" spans="2:10">
      <c r="B153" s="130" t="s">
        <v>559</v>
      </c>
      <c r="C153" s="130" t="s">
        <v>560</v>
      </c>
      <c r="D153" s="130" t="s">
        <v>381</v>
      </c>
      <c r="E153" s="130" t="s">
        <v>561</v>
      </c>
      <c r="F153" s="129"/>
      <c r="G153" s="130" t="s">
        <v>559</v>
      </c>
      <c r="H153" s="130" t="s">
        <v>560</v>
      </c>
      <c r="I153" s="130" t="s">
        <v>381</v>
      </c>
      <c r="J153" s="130" t="s">
        <v>561</v>
      </c>
    </row>
    <row r="154" spans="2:10">
      <c r="B154" s="130" t="s">
        <v>559</v>
      </c>
      <c r="C154" s="130" t="s">
        <v>562</v>
      </c>
      <c r="D154" s="130" t="s">
        <v>521</v>
      </c>
      <c r="E154" s="130" t="s">
        <v>563</v>
      </c>
      <c r="F154" s="129"/>
      <c r="G154" s="130" t="s">
        <v>559</v>
      </c>
      <c r="H154" s="130" t="s">
        <v>562</v>
      </c>
      <c r="I154" s="130" t="s">
        <v>521</v>
      </c>
      <c r="J154" s="130" t="s">
        <v>563</v>
      </c>
    </row>
    <row r="155" spans="2:10">
      <c r="B155" s="130" t="s">
        <v>177</v>
      </c>
      <c r="C155" s="130" t="s">
        <v>564</v>
      </c>
      <c r="D155" s="130" t="s">
        <v>393</v>
      </c>
      <c r="E155" s="130" t="s">
        <v>565</v>
      </c>
      <c r="F155" s="129"/>
      <c r="G155" s="130" t="s">
        <v>177</v>
      </c>
      <c r="H155" s="130" t="s">
        <v>564</v>
      </c>
      <c r="I155" s="130" t="s">
        <v>393</v>
      </c>
      <c r="J155" s="130" t="s">
        <v>565</v>
      </c>
    </row>
    <row r="156" spans="2:10">
      <c r="B156" s="135"/>
      <c r="C156" s="130" t="s">
        <v>566</v>
      </c>
      <c r="D156" s="130" t="s">
        <v>567</v>
      </c>
      <c r="E156" s="130" t="s">
        <v>568</v>
      </c>
      <c r="F156" s="129"/>
      <c r="G156" s="130" t="s">
        <v>98</v>
      </c>
      <c r="H156" s="130" t="s">
        <v>566</v>
      </c>
      <c r="I156" s="130" t="s">
        <v>567</v>
      </c>
      <c r="J156" s="130" t="s">
        <v>568</v>
      </c>
    </row>
    <row r="157" spans="2:10">
      <c r="B157" s="135"/>
      <c r="C157" s="130" t="s">
        <v>569</v>
      </c>
      <c r="D157" s="130" t="s">
        <v>440</v>
      </c>
      <c r="E157" s="130" t="s">
        <v>570</v>
      </c>
      <c r="F157" s="129"/>
      <c r="G157" s="130" t="s">
        <v>98</v>
      </c>
      <c r="H157" s="130" t="s">
        <v>569</v>
      </c>
      <c r="I157" s="130" t="s">
        <v>440</v>
      </c>
      <c r="J157" s="130" t="s">
        <v>570</v>
      </c>
    </row>
    <row r="158" spans="2:10">
      <c r="B158" s="135"/>
      <c r="C158" s="130" t="s">
        <v>569</v>
      </c>
      <c r="D158" s="130" t="s">
        <v>443</v>
      </c>
      <c r="E158" s="130" t="s">
        <v>570</v>
      </c>
      <c r="F158" s="129"/>
      <c r="G158" s="130" t="s">
        <v>98</v>
      </c>
      <c r="H158" s="130" t="s">
        <v>569</v>
      </c>
      <c r="I158" s="130" t="s">
        <v>443</v>
      </c>
      <c r="J158" s="130" t="s">
        <v>570</v>
      </c>
    </row>
    <row r="159" spans="2:10">
      <c r="B159" s="130" t="s">
        <v>571</v>
      </c>
      <c r="C159" s="130" t="s">
        <v>572</v>
      </c>
      <c r="D159" s="130" t="s">
        <v>411</v>
      </c>
      <c r="E159" s="130" t="s">
        <v>573</v>
      </c>
      <c r="F159" s="129"/>
      <c r="G159" s="130" t="s">
        <v>571</v>
      </c>
      <c r="H159" s="130" t="s">
        <v>572</v>
      </c>
      <c r="I159" s="130" t="s">
        <v>411</v>
      </c>
      <c r="J159" s="130" t="s">
        <v>573</v>
      </c>
    </row>
    <row r="160" spans="2:10">
      <c r="B160" s="130" t="s">
        <v>574</v>
      </c>
      <c r="C160" s="130" t="s">
        <v>575</v>
      </c>
      <c r="D160" s="130" t="s">
        <v>387</v>
      </c>
      <c r="E160" s="130" t="s">
        <v>576</v>
      </c>
      <c r="F160" s="129"/>
      <c r="G160" s="130" t="s">
        <v>574</v>
      </c>
      <c r="H160" s="130" t="s">
        <v>575</v>
      </c>
      <c r="I160" s="130" t="s">
        <v>387</v>
      </c>
      <c r="J160" s="130" t="s">
        <v>576</v>
      </c>
    </row>
    <row r="161" spans="2:10">
      <c r="B161" s="130" t="s">
        <v>574</v>
      </c>
      <c r="C161" s="130" t="s">
        <v>572</v>
      </c>
      <c r="D161" s="130" t="s">
        <v>479</v>
      </c>
      <c r="E161" s="130" t="s">
        <v>577</v>
      </c>
      <c r="F161" s="129"/>
      <c r="G161" s="130" t="s">
        <v>574</v>
      </c>
      <c r="H161" s="130" t="s">
        <v>572</v>
      </c>
      <c r="I161" s="130" t="s">
        <v>479</v>
      </c>
      <c r="J161" s="130" t="s">
        <v>577</v>
      </c>
    </row>
    <row r="162" spans="2:10">
      <c r="B162" s="130" t="s">
        <v>574</v>
      </c>
      <c r="C162" s="130" t="s">
        <v>575</v>
      </c>
      <c r="D162" s="130" t="s">
        <v>408</v>
      </c>
      <c r="E162" s="130" t="s">
        <v>578</v>
      </c>
      <c r="F162" s="129"/>
      <c r="G162" s="130" t="s">
        <v>574</v>
      </c>
      <c r="H162" s="130" t="s">
        <v>575</v>
      </c>
      <c r="I162" s="130" t="s">
        <v>408</v>
      </c>
      <c r="J162" s="130" t="s">
        <v>578</v>
      </c>
    </row>
    <row r="163" spans="2:10">
      <c r="B163" s="130" t="s">
        <v>579</v>
      </c>
      <c r="C163" s="130" t="s">
        <v>580</v>
      </c>
      <c r="D163" s="130" t="s">
        <v>581</v>
      </c>
      <c r="E163" s="130" t="s">
        <v>582</v>
      </c>
      <c r="F163" s="129"/>
      <c r="G163" s="130" t="s">
        <v>579</v>
      </c>
      <c r="H163" s="130" t="s">
        <v>580</v>
      </c>
      <c r="I163" s="130" t="s">
        <v>581</v>
      </c>
      <c r="J163" s="130" t="s">
        <v>582</v>
      </c>
    </row>
    <row r="164" spans="2:10">
      <c r="B164" s="130" t="s">
        <v>579</v>
      </c>
      <c r="C164" s="130" t="s">
        <v>372</v>
      </c>
      <c r="D164" s="130" t="s">
        <v>583</v>
      </c>
      <c r="E164" s="130" t="s">
        <v>584</v>
      </c>
      <c r="F164" s="129"/>
      <c r="G164" s="130" t="s">
        <v>579</v>
      </c>
      <c r="H164" s="130" t="s">
        <v>372</v>
      </c>
      <c r="I164" s="130" t="s">
        <v>583</v>
      </c>
      <c r="J164" s="130" t="s">
        <v>584</v>
      </c>
    </row>
    <row r="165" spans="2:10">
      <c r="B165" s="130" t="s">
        <v>579</v>
      </c>
      <c r="C165" s="130" t="s">
        <v>585</v>
      </c>
      <c r="D165" s="130" t="s">
        <v>586</v>
      </c>
      <c r="E165" s="130" t="s">
        <v>587</v>
      </c>
      <c r="F165" s="129"/>
      <c r="G165" s="130" t="s">
        <v>579</v>
      </c>
      <c r="H165" s="130" t="s">
        <v>585</v>
      </c>
      <c r="I165" s="130" t="s">
        <v>586</v>
      </c>
      <c r="J165" s="130" t="s">
        <v>587</v>
      </c>
    </row>
    <row r="166" spans="2:10">
      <c r="B166" s="130" t="s">
        <v>579</v>
      </c>
      <c r="C166" s="130" t="s">
        <v>588</v>
      </c>
      <c r="D166" s="130" t="s">
        <v>443</v>
      </c>
      <c r="E166" s="130" t="s">
        <v>589</v>
      </c>
      <c r="F166" s="129"/>
      <c r="G166" s="130" t="s">
        <v>579</v>
      </c>
      <c r="H166" s="130" t="s">
        <v>588</v>
      </c>
      <c r="I166" s="130" t="s">
        <v>443</v>
      </c>
      <c r="J166" s="130" t="s">
        <v>589</v>
      </c>
    </row>
    <row r="167" spans="2:10">
      <c r="B167" s="130" t="s">
        <v>579</v>
      </c>
      <c r="C167" s="130" t="s">
        <v>590</v>
      </c>
      <c r="D167" s="130" t="s">
        <v>418</v>
      </c>
      <c r="E167" s="130" t="s">
        <v>591</v>
      </c>
      <c r="F167" s="129"/>
      <c r="G167" s="130" t="s">
        <v>579</v>
      </c>
      <c r="H167" s="130" t="s">
        <v>590</v>
      </c>
      <c r="I167" s="130" t="s">
        <v>418</v>
      </c>
      <c r="J167" s="130" t="s">
        <v>591</v>
      </c>
    </row>
    <row r="168" spans="2:10">
      <c r="B168" s="132"/>
      <c r="C168" s="130" t="s">
        <v>592</v>
      </c>
      <c r="D168" s="130" t="s">
        <v>445</v>
      </c>
      <c r="E168" s="130" t="s">
        <v>593</v>
      </c>
      <c r="F168" s="129"/>
      <c r="G168" s="130" t="s">
        <v>91</v>
      </c>
      <c r="H168" s="130" t="s">
        <v>592</v>
      </c>
      <c r="I168" s="130" t="s">
        <v>445</v>
      </c>
      <c r="J168" s="130" t="s">
        <v>593</v>
      </c>
    </row>
    <row r="169" spans="2:10">
      <c r="B169" s="132"/>
      <c r="C169" s="130" t="s">
        <v>594</v>
      </c>
      <c r="D169" s="130" t="s">
        <v>595</v>
      </c>
      <c r="E169" s="130" t="s">
        <v>596</v>
      </c>
      <c r="F169" s="129"/>
      <c r="G169" s="130" t="s">
        <v>91</v>
      </c>
      <c r="H169" s="130" t="s">
        <v>594</v>
      </c>
      <c r="I169" s="130" t="s">
        <v>595</v>
      </c>
      <c r="J169" s="130" t="s">
        <v>596</v>
      </c>
    </row>
    <row r="170" spans="2:10">
      <c r="B170" s="132"/>
      <c r="C170" s="130" t="s">
        <v>366</v>
      </c>
      <c r="D170" s="130" t="s">
        <v>445</v>
      </c>
      <c r="E170" s="130" t="s">
        <v>597</v>
      </c>
      <c r="F170" s="129"/>
      <c r="G170" s="130" t="s">
        <v>91</v>
      </c>
      <c r="H170" s="130" t="s">
        <v>366</v>
      </c>
      <c r="I170" s="130" t="s">
        <v>445</v>
      </c>
      <c r="J170" s="130" t="s">
        <v>597</v>
      </c>
    </row>
    <row r="171" spans="2:10">
      <c r="B171" s="132"/>
      <c r="C171" s="130" t="s">
        <v>598</v>
      </c>
      <c r="D171" s="130" t="s">
        <v>384</v>
      </c>
      <c r="E171" s="130" t="s">
        <v>599</v>
      </c>
      <c r="F171" s="129"/>
      <c r="G171" s="130" t="s">
        <v>91</v>
      </c>
      <c r="H171" s="130" t="s">
        <v>598</v>
      </c>
      <c r="I171" s="130" t="s">
        <v>384</v>
      </c>
      <c r="J171" s="130" t="s">
        <v>599</v>
      </c>
    </row>
    <row r="172" spans="2:10">
      <c r="B172" s="132"/>
      <c r="C172" s="130" t="s">
        <v>386</v>
      </c>
      <c r="D172" s="130" t="s">
        <v>600</v>
      </c>
      <c r="E172" s="130" t="s">
        <v>601</v>
      </c>
      <c r="F172" s="129"/>
      <c r="G172" s="130" t="s">
        <v>91</v>
      </c>
      <c r="H172" s="130" t="s">
        <v>386</v>
      </c>
      <c r="I172" s="130" t="s">
        <v>600</v>
      </c>
      <c r="J172" s="130" t="s">
        <v>601</v>
      </c>
    </row>
    <row r="173" spans="2:10">
      <c r="B173" s="132"/>
      <c r="C173" s="130" t="s">
        <v>602</v>
      </c>
      <c r="D173" s="130" t="s">
        <v>603</v>
      </c>
      <c r="E173" s="130" t="s">
        <v>604</v>
      </c>
      <c r="F173" s="129"/>
      <c r="G173" s="130" t="s">
        <v>91</v>
      </c>
      <c r="H173" s="130" t="s">
        <v>602</v>
      </c>
      <c r="I173" s="130" t="s">
        <v>603</v>
      </c>
      <c r="J173" s="130" t="s">
        <v>604</v>
      </c>
    </row>
    <row r="174" spans="2:10">
      <c r="B174" s="132"/>
      <c r="C174" s="130" t="s">
        <v>605</v>
      </c>
      <c r="D174" s="130" t="s">
        <v>461</v>
      </c>
      <c r="E174" s="130" t="s">
        <v>606</v>
      </c>
      <c r="F174" s="129"/>
      <c r="G174" s="130" t="s">
        <v>91</v>
      </c>
      <c r="H174" s="130" t="s">
        <v>605</v>
      </c>
      <c r="I174" s="130" t="s">
        <v>461</v>
      </c>
      <c r="J174" s="130" t="s">
        <v>606</v>
      </c>
    </row>
    <row r="175" spans="2:10">
      <c r="B175" s="132"/>
      <c r="C175" s="130" t="s">
        <v>607</v>
      </c>
      <c r="D175" s="130" t="s">
        <v>443</v>
      </c>
      <c r="E175" s="130" t="s">
        <v>608</v>
      </c>
      <c r="F175" s="129"/>
      <c r="G175" s="130" t="s">
        <v>91</v>
      </c>
      <c r="H175" s="130" t="s">
        <v>607</v>
      </c>
      <c r="I175" s="130" t="s">
        <v>443</v>
      </c>
      <c r="J175" s="130" t="s">
        <v>608</v>
      </c>
    </row>
    <row r="176" spans="2:10">
      <c r="B176" s="130" t="s">
        <v>609</v>
      </c>
      <c r="C176" s="130" t="s">
        <v>610</v>
      </c>
      <c r="D176" s="130" t="s">
        <v>373</v>
      </c>
      <c r="E176" s="130" t="s">
        <v>611</v>
      </c>
      <c r="F176" s="129"/>
      <c r="G176" s="130" t="s">
        <v>609</v>
      </c>
      <c r="H176" s="130" t="s">
        <v>610</v>
      </c>
      <c r="I176" s="130" t="s">
        <v>373</v>
      </c>
      <c r="J176" s="130" t="s">
        <v>611</v>
      </c>
    </row>
    <row r="177" spans="2:10">
      <c r="B177" s="130" t="s">
        <v>609</v>
      </c>
      <c r="C177" s="130" t="s">
        <v>610</v>
      </c>
      <c r="D177" s="130" t="s">
        <v>612</v>
      </c>
      <c r="E177" s="130" t="s">
        <v>613</v>
      </c>
      <c r="F177" s="129"/>
      <c r="G177" s="130" t="s">
        <v>609</v>
      </c>
      <c r="H177" s="130" t="s">
        <v>610</v>
      </c>
      <c r="I177" s="130" t="s">
        <v>612</v>
      </c>
      <c r="J177" s="130" t="s">
        <v>613</v>
      </c>
    </row>
    <row r="178" spans="2:10">
      <c r="B178" s="130" t="s">
        <v>91</v>
      </c>
      <c r="C178" s="130" t="s">
        <v>425</v>
      </c>
      <c r="D178" s="130" t="s">
        <v>535</v>
      </c>
      <c r="E178" s="130" t="s">
        <v>614</v>
      </c>
      <c r="F178" s="129"/>
      <c r="G178" s="130" t="s">
        <v>91</v>
      </c>
      <c r="H178" s="130" t="s">
        <v>425</v>
      </c>
      <c r="I178" s="130" t="s">
        <v>535</v>
      </c>
      <c r="J178" s="130" t="s">
        <v>614</v>
      </c>
    </row>
    <row r="179" spans="2:10">
      <c r="B179" s="130" t="s">
        <v>91</v>
      </c>
      <c r="C179" s="130" t="s">
        <v>425</v>
      </c>
      <c r="D179" s="130" t="s">
        <v>411</v>
      </c>
      <c r="E179" s="130" t="s">
        <v>614</v>
      </c>
      <c r="F179" s="129"/>
      <c r="G179" s="130" t="s">
        <v>91</v>
      </c>
      <c r="H179" s="130" t="s">
        <v>425</v>
      </c>
      <c r="I179" s="130" t="s">
        <v>411</v>
      </c>
      <c r="J179" s="130" t="s">
        <v>614</v>
      </c>
    </row>
    <row r="180" spans="2:10">
      <c r="B180" s="130" t="s">
        <v>91</v>
      </c>
      <c r="C180" s="130" t="s">
        <v>442</v>
      </c>
      <c r="D180" s="130" t="s">
        <v>370</v>
      </c>
      <c r="E180" s="130" t="s">
        <v>615</v>
      </c>
      <c r="F180" s="129"/>
      <c r="G180" s="130" t="s">
        <v>91</v>
      </c>
      <c r="H180" s="130" t="s">
        <v>442</v>
      </c>
      <c r="I180" s="130" t="s">
        <v>370</v>
      </c>
      <c r="J180" s="130" t="s">
        <v>615</v>
      </c>
    </row>
    <row r="181" spans="2:10">
      <c r="B181" s="130" t="s">
        <v>91</v>
      </c>
      <c r="C181" s="130" t="s">
        <v>616</v>
      </c>
      <c r="D181" s="130" t="s">
        <v>440</v>
      </c>
      <c r="E181" s="130" t="s">
        <v>617</v>
      </c>
      <c r="F181" s="129"/>
      <c r="G181" s="130" t="s">
        <v>91</v>
      </c>
      <c r="H181" s="130" t="s">
        <v>616</v>
      </c>
      <c r="I181" s="130" t="s">
        <v>440</v>
      </c>
      <c r="J181" s="130" t="s">
        <v>617</v>
      </c>
    </row>
    <row r="182" spans="2:10">
      <c r="B182" s="130" t="s">
        <v>91</v>
      </c>
      <c r="C182" s="130" t="s">
        <v>397</v>
      </c>
      <c r="D182" s="130" t="s">
        <v>618</v>
      </c>
      <c r="E182" s="130" t="s">
        <v>619</v>
      </c>
      <c r="F182" s="129"/>
      <c r="G182" s="130" t="s">
        <v>91</v>
      </c>
      <c r="H182" s="130" t="s">
        <v>397</v>
      </c>
      <c r="I182" s="130" t="s">
        <v>618</v>
      </c>
      <c r="J182" s="130" t="s">
        <v>619</v>
      </c>
    </row>
    <row r="183" spans="2:10">
      <c r="B183" s="130" t="s">
        <v>609</v>
      </c>
      <c r="C183" s="130" t="s">
        <v>620</v>
      </c>
      <c r="D183" s="130" t="s">
        <v>621</v>
      </c>
      <c r="E183" s="130" t="s">
        <v>622</v>
      </c>
      <c r="F183" s="129"/>
      <c r="G183" s="130" t="s">
        <v>609</v>
      </c>
      <c r="H183" s="130" t="s">
        <v>620</v>
      </c>
      <c r="I183" s="130" t="s">
        <v>621</v>
      </c>
      <c r="J183" s="130" t="s">
        <v>622</v>
      </c>
    </row>
    <row r="184" spans="2:10">
      <c r="B184" s="130" t="s">
        <v>91</v>
      </c>
      <c r="C184" s="130" t="s">
        <v>623</v>
      </c>
      <c r="D184" s="130" t="s">
        <v>464</v>
      </c>
      <c r="E184" s="130" t="s">
        <v>624</v>
      </c>
      <c r="F184" s="129"/>
      <c r="G184" s="130" t="s">
        <v>91</v>
      </c>
      <c r="H184" s="130" t="s">
        <v>623</v>
      </c>
      <c r="I184" s="130" t="s">
        <v>464</v>
      </c>
      <c r="J184" s="130" t="s">
        <v>624</v>
      </c>
    </row>
    <row r="185" spans="2:10">
      <c r="B185" s="130" t="s">
        <v>609</v>
      </c>
      <c r="C185" s="130" t="s">
        <v>625</v>
      </c>
      <c r="D185" s="130" t="s">
        <v>373</v>
      </c>
      <c r="E185" s="130" t="s">
        <v>626</v>
      </c>
      <c r="F185" s="129"/>
      <c r="G185" s="130" t="s">
        <v>609</v>
      </c>
      <c r="H185" s="130" t="s">
        <v>625</v>
      </c>
      <c r="I185" s="130" t="s">
        <v>373</v>
      </c>
      <c r="J185" s="130" t="s">
        <v>626</v>
      </c>
    </row>
    <row r="186" spans="2:10">
      <c r="B186" s="130" t="s">
        <v>609</v>
      </c>
      <c r="C186" s="130" t="s">
        <v>625</v>
      </c>
      <c r="D186" s="130" t="s">
        <v>429</v>
      </c>
      <c r="E186" s="130" t="s">
        <v>626</v>
      </c>
      <c r="F186" s="129"/>
      <c r="G186" s="130" t="s">
        <v>609</v>
      </c>
      <c r="H186" s="130" t="s">
        <v>625</v>
      </c>
      <c r="I186" s="130" t="s">
        <v>429</v>
      </c>
      <c r="J186" s="130" t="s">
        <v>626</v>
      </c>
    </row>
    <row r="187" spans="2:10">
      <c r="B187" s="130" t="s">
        <v>91</v>
      </c>
      <c r="C187" s="130" t="s">
        <v>627</v>
      </c>
      <c r="D187" s="130" t="s">
        <v>411</v>
      </c>
      <c r="E187" s="130" t="s">
        <v>628</v>
      </c>
      <c r="F187" s="129"/>
      <c r="G187" s="130" t="s">
        <v>91</v>
      </c>
      <c r="H187" s="130" t="s">
        <v>627</v>
      </c>
      <c r="I187" s="130" t="s">
        <v>411</v>
      </c>
      <c r="J187" s="130" t="s">
        <v>628</v>
      </c>
    </row>
    <row r="188" spans="2:10">
      <c r="B188" s="130" t="s">
        <v>91</v>
      </c>
      <c r="C188" s="130" t="s">
        <v>629</v>
      </c>
      <c r="D188" s="130" t="s">
        <v>464</v>
      </c>
      <c r="E188" s="130" t="s">
        <v>630</v>
      </c>
      <c r="F188" s="129"/>
      <c r="G188" s="130" t="s">
        <v>91</v>
      </c>
      <c r="H188" s="130" t="s">
        <v>629</v>
      </c>
      <c r="I188" s="130" t="s">
        <v>464</v>
      </c>
      <c r="J188" s="130" t="s">
        <v>630</v>
      </c>
    </row>
    <row r="189" spans="2:10">
      <c r="B189" s="130" t="s">
        <v>93</v>
      </c>
      <c r="C189" s="130" t="s">
        <v>631</v>
      </c>
      <c r="D189" s="130" t="s">
        <v>466</v>
      </c>
      <c r="E189" s="130" t="s">
        <v>632</v>
      </c>
      <c r="F189" s="129"/>
      <c r="G189" s="130" t="s">
        <v>93</v>
      </c>
      <c r="H189" s="130" t="s">
        <v>631</v>
      </c>
      <c r="I189" s="130" t="s">
        <v>466</v>
      </c>
      <c r="J189" s="130" t="s">
        <v>632</v>
      </c>
    </row>
    <row r="190" spans="2:10">
      <c r="B190" s="130" t="s">
        <v>93</v>
      </c>
      <c r="C190" s="130" t="s">
        <v>633</v>
      </c>
      <c r="D190" s="130" t="s">
        <v>370</v>
      </c>
      <c r="E190" s="130" t="s">
        <v>634</v>
      </c>
      <c r="F190" s="129"/>
      <c r="G190" s="130" t="s">
        <v>93</v>
      </c>
      <c r="H190" s="130" t="s">
        <v>633</v>
      </c>
      <c r="I190" s="130" t="s">
        <v>370</v>
      </c>
      <c r="J190" s="130" t="s">
        <v>634</v>
      </c>
    </row>
    <row r="191" spans="2:10">
      <c r="B191" s="130" t="s">
        <v>93</v>
      </c>
      <c r="C191" s="130" t="s">
        <v>633</v>
      </c>
      <c r="D191" s="130" t="s">
        <v>411</v>
      </c>
      <c r="E191" s="130" t="s">
        <v>635</v>
      </c>
      <c r="F191" s="129"/>
      <c r="G191" s="130" t="s">
        <v>93</v>
      </c>
      <c r="H191" s="130" t="s">
        <v>633</v>
      </c>
      <c r="I191" s="130" t="s">
        <v>411</v>
      </c>
      <c r="J191" s="130" t="s">
        <v>635</v>
      </c>
    </row>
    <row r="192" spans="2:10">
      <c r="B192" s="130" t="s">
        <v>93</v>
      </c>
      <c r="C192" s="130" t="s">
        <v>562</v>
      </c>
      <c r="D192" s="130" t="s">
        <v>636</v>
      </c>
      <c r="E192" s="130" t="s">
        <v>637</v>
      </c>
      <c r="F192" s="129"/>
      <c r="G192" s="130" t="s">
        <v>93</v>
      </c>
      <c r="H192" s="130" t="s">
        <v>562</v>
      </c>
      <c r="I192" s="130" t="s">
        <v>636</v>
      </c>
      <c r="J192" s="130" t="s">
        <v>637</v>
      </c>
    </row>
    <row r="193" spans="2:10">
      <c r="B193" s="130" t="s">
        <v>93</v>
      </c>
      <c r="C193" s="130" t="s">
        <v>410</v>
      </c>
      <c r="D193" s="130" t="s">
        <v>429</v>
      </c>
      <c r="E193" s="130" t="s">
        <v>638</v>
      </c>
      <c r="F193" s="129"/>
      <c r="G193" s="130" t="s">
        <v>93</v>
      </c>
      <c r="H193" s="130" t="s">
        <v>410</v>
      </c>
      <c r="I193" s="130" t="s">
        <v>429</v>
      </c>
      <c r="J193" s="130" t="s">
        <v>638</v>
      </c>
    </row>
    <row r="194" spans="2:10">
      <c r="B194" s="130" t="s">
        <v>93</v>
      </c>
      <c r="C194" s="130" t="s">
        <v>639</v>
      </c>
      <c r="D194" s="130" t="s">
        <v>640</v>
      </c>
      <c r="E194" s="130" t="s">
        <v>641</v>
      </c>
      <c r="F194" s="129"/>
      <c r="G194" s="130" t="s">
        <v>93</v>
      </c>
      <c r="H194" s="130" t="s">
        <v>639</v>
      </c>
      <c r="I194" s="130" t="s">
        <v>640</v>
      </c>
      <c r="J194" s="130" t="s">
        <v>641</v>
      </c>
    </row>
    <row r="195" spans="2:10">
      <c r="B195" s="130" t="s">
        <v>101</v>
      </c>
      <c r="C195" s="130" t="s">
        <v>642</v>
      </c>
      <c r="D195" s="130" t="s">
        <v>418</v>
      </c>
      <c r="E195" s="130" t="s">
        <v>643</v>
      </c>
      <c r="F195" s="129"/>
      <c r="G195" s="130" t="s">
        <v>101</v>
      </c>
      <c r="H195" s="130" t="s">
        <v>642</v>
      </c>
      <c r="I195" s="130" t="s">
        <v>418</v>
      </c>
      <c r="J195" s="130" t="s">
        <v>643</v>
      </c>
    </row>
    <row r="196" spans="2:10">
      <c r="B196" s="130" t="s">
        <v>496</v>
      </c>
      <c r="C196" s="130" t="s">
        <v>644</v>
      </c>
      <c r="D196" s="130" t="s">
        <v>535</v>
      </c>
      <c r="E196" s="130" t="s">
        <v>645</v>
      </c>
      <c r="F196" s="129"/>
      <c r="G196" s="130" t="s">
        <v>496</v>
      </c>
      <c r="H196" s="130" t="s">
        <v>644</v>
      </c>
      <c r="I196" s="130" t="s">
        <v>535</v>
      </c>
      <c r="J196" s="130" t="s">
        <v>645</v>
      </c>
    </row>
    <row r="197" spans="2:10">
      <c r="B197" s="130" t="s">
        <v>496</v>
      </c>
      <c r="C197" s="130" t="s">
        <v>497</v>
      </c>
      <c r="D197" s="130" t="s">
        <v>405</v>
      </c>
      <c r="E197" s="130" t="s">
        <v>499</v>
      </c>
      <c r="F197" s="129"/>
      <c r="G197" s="130" t="s">
        <v>496</v>
      </c>
      <c r="H197" s="130" t="s">
        <v>497</v>
      </c>
      <c r="I197" s="130" t="s">
        <v>405</v>
      </c>
      <c r="J197" s="130" t="s">
        <v>499</v>
      </c>
    </row>
    <row r="198" spans="2:10">
      <c r="B198" s="130" t="s">
        <v>101</v>
      </c>
      <c r="C198" s="130" t="s">
        <v>646</v>
      </c>
      <c r="D198" s="130" t="s">
        <v>387</v>
      </c>
      <c r="E198" s="130" t="s">
        <v>647</v>
      </c>
      <c r="F198" s="129"/>
      <c r="G198" s="130" t="s">
        <v>101</v>
      </c>
      <c r="H198" s="130" t="s">
        <v>646</v>
      </c>
      <c r="I198" s="130" t="s">
        <v>387</v>
      </c>
      <c r="J198" s="130" t="s">
        <v>647</v>
      </c>
    </row>
    <row r="199" spans="2:10">
      <c r="B199" s="130" t="s">
        <v>101</v>
      </c>
      <c r="C199" s="130" t="s">
        <v>648</v>
      </c>
      <c r="D199" s="130" t="s">
        <v>426</v>
      </c>
      <c r="E199" s="130" t="s">
        <v>649</v>
      </c>
      <c r="F199" s="129"/>
      <c r="G199" s="130" t="s">
        <v>101</v>
      </c>
      <c r="H199" s="130" t="s">
        <v>648</v>
      </c>
      <c r="I199" s="130" t="s">
        <v>426</v>
      </c>
      <c r="J199" s="130" t="s">
        <v>649</v>
      </c>
    </row>
    <row r="200" spans="2:10">
      <c r="B200" s="130" t="s">
        <v>269</v>
      </c>
      <c r="C200" s="130" t="s">
        <v>650</v>
      </c>
      <c r="D200" s="130" t="s">
        <v>367</v>
      </c>
      <c r="E200" s="130" t="s">
        <v>651</v>
      </c>
      <c r="F200" s="129"/>
      <c r="G200" s="130" t="s">
        <v>269</v>
      </c>
      <c r="H200" s="130" t="s">
        <v>650</v>
      </c>
      <c r="I200" s="130" t="s">
        <v>367</v>
      </c>
      <c r="J200" s="130" t="s">
        <v>651</v>
      </c>
    </row>
    <row r="201" spans="2:10">
      <c r="B201" s="130" t="s">
        <v>269</v>
      </c>
      <c r="C201" s="130" t="s">
        <v>650</v>
      </c>
      <c r="D201" s="130" t="s">
        <v>479</v>
      </c>
      <c r="E201" s="130" t="s">
        <v>652</v>
      </c>
      <c r="F201" s="129"/>
      <c r="G201" s="130" t="s">
        <v>269</v>
      </c>
      <c r="H201" s="130" t="s">
        <v>650</v>
      </c>
      <c r="I201" s="130" t="s">
        <v>479</v>
      </c>
      <c r="J201" s="130" t="s">
        <v>652</v>
      </c>
    </row>
    <row r="202" spans="2:10">
      <c r="B202" s="130" t="s">
        <v>269</v>
      </c>
      <c r="C202" s="130" t="s">
        <v>653</v>
      </c>
      <c r="D202" s="130" t="s">
        <v>384</v>
      </c>
      <c r="E202" s="130" t="s">
        <v>654</v>
      </c>
      <c r="F202" s="129"/>
      <c r="G202" s="130" t="s">
        <v>269</v>
      </c>
      <c r="H202" s="130" t="s">
        <v>653</v>
      </c>
      <c r="I202" s="130" t="s">
        <v>384</v>
      </c>
      <c r="J202" s="130" t="s">
        <v>654</v>
      </c>
    </row>
    <row r="203" spans="2:10">
      <c r="B203" s="130" t="s">
        <v>269</v>
      </c>
      <c r="C203" s="130" t="s">
        <v>653</v>
      </c>
      <c r="D203" s="130" t="s">
        <v>367</v>
      </c>
      <c r="E203" s="130" t="s">
        <v>654</v>
      </c>
      <c r="F203" s="129"/>
      <c r="G203" s="130" t="s">
        <v>269</v>
      </c>
      <c r="H203" s="130" t="s">
        <v>653</v>
      </c>
      <c r="I203" s="130" t="s">
        <v>367</v>
      </c>
      <c r="J203" s="130" t="s">
        <v>654</v>
      </c>
    </row>
    <row r="204" spans="2:10">
      <c r="B204" s="130" t="s">
        <v>269</v>
      </c>
      <c r="C204" s="130" t="s">
        <v>653</v>
      </c>
      <c r="D204" s="130" t="s">
        <v>429</v>
      </c>
      <c r="E204" s="130" t="s">
        <v>654</v>
      </c>
      <c r="F204" s="129"/>
      <c r="G204" s="130" t="s">
        <v>269</v>
      </c>
      <c r="H204" s="130" t="s">
        <v>653</v>
      </c>
      <c r="I204" s="130" t="s">
        <v>429</v>
      </c>
      <c r="J204" s="130" t="s">
        <v>654</v>
      </c>
    </row>
    <row r="205" spans="2:10">
      <c r="B205" s="130" t="s">
        <v>269</v>
      </c>
      <c r="C205" s="130" t="s">
        <v>372</v>
      </c>
      <c r="D205" s="130" t="s">
        <v>512</v>
      </c>
      <c r="E205" s="130" t="s">
        <v>655</v>
      </c>
      <c r="F205" s="129"/>
      <c r="G205" s="130" t="s">
        <v>269</v>
      </c>
      <c r="H205" s="130" t="s">
        <v>372</v>
      </c>
      <c r="I205" s="130" t="s">
        <v>512</v>
      </c>
      <c r="J205" s="130" t="s">
        <v>655</v>
      </c>
    </row>
    <row r="206" spans="2:10">
      <c r="B206" s="130" t="s">
        <v>269</v>
      </c>
      <c r="C206" s="130" t="s">
        <v>375</v>
      </c>
      <c r="D206" s="130" t="s">
        <v>370</v>
      </c>
      <c r="E206" s="130" t="s">
        <v>656</v>
      </c>
      <c r="F206" s="129"/>
      <c r="G206" s="130" t="s">
        <v>269</v>
      </c>
      <c r="H206" s="130" t="s">
        <v>375</v>
      </c>
      <c r="I206" s="130" t="s">
        <v>370</v>
      </c>
      <c r="J206" s="130" t="s">
        <v>656</v>
      </c>
    </row>
    <row r="207" spans="2:10">
      <c r="B207" s="130" t="s">
        <v>269</v>
      </c>
      <c r="C207" s="130" t="s">
        <v>375</v>
      </c>
      <c r="D207" s="130" t="s">
        <v>586</v>
      </c>
      <c r="E207" s="130" t="s">
        <v>377</v>
      </c>
      <c r="F207" s="129"/>
      <c r="G207" s="130" t="s">
        <v>269</v>
      </c>
      <c r="H207" s="130" t="s">
        <v>375</v>
      </c>
      <c r="I207" s="130" t="s">
        <v>586</v>
      </c>
      <c r="J207" s="130" t="s">
        <v>377</v>
      </c>
    </row>
    <row r="208" spans="2:10">
      <c r="B208" s="130" t="s">
        <v>269</v>
      </c>
      <c r="C208" s="130" t="s">
        <v>375</v>
      </c>
      <c r="D208" s="130" t="s">
        <v>603</v>
      </c>
      <c r="E208" s="130" t="s">
        <v>657</v>
      </c>
      <c r="F208" s="129"/>
      <c r="G208" s="130" t="s">
        <v>269</v>
      </c>
      <c r="H208" s="130" t="s">
        <v>375</v>
      </c>
      <c r="I208" s="130" t="s">
        <v>603</v>
      </c>
      <c r="J208" s="130" t="s">
        <v>657</v>
      </c>
    </row>
    <row r="209" spans="2:10">
      <c r="B209" s="130" t="s">
        <v>269</v>
      </c>
      <c r="C209" s="130" t="s">
        <v>375</v>
      </c>
      <c r="D209" s="130" t="s">
        <v>408</v>
      </c>
      <c r="E209" s="130" t="s">
        <v>657</v>
      </c>
      <c r="F209" s="129"/>
      <c r="G209" s="130" t="s">
        <v>269</v>
      </c>
      <c r="H209" s="130" t="s">
        <v>375</v>
      </c>
      <c r="I209" s="130" t="s">
        <v>408</v>
      </c>
      <c r="J209" s="130" t="s">
        <v>657</v>
      </c>
    </row>
    <row r="210" spans="2:10">
      <c r="B210" s="130" t="s">
        <v>269</v>
      </c>
      <c r="C210" s="130" t="s">
        <v>658</v>
      </c>
      <c r="D210" s="130" t="s">
        <v>479</v>
      </c>
      <c r="E210" s="130" t="s">
        <v>659</v>
      </c>
      <c r="F210" s="129"/>
      <c r="G210" s="130" t="s">
        <v>269</v>
      </c>
      <c r="H210" s="130" t="s">
        <v>658</v>
      </c>
      <c r="I210" s="130" t="s">
        <v>479</v>
      </c>
      <c r="J210" s="130" t="s">
        <v>659</v>
      </c>
    </row>
    <row r="211" spans="2:10">
      <c r="B211" s="130" t="s">
        <v>269</v>
      </c>
      <c r="C211" s="130" t="s">
        <v>660</v>
      </c>
      <c r="D211" s="130" t="s">
        <v>390</v>
      </c>
      <c r="E211" s="130" t="s">
        <v>661</v>
      </c>
      <c r="F211" s="129"/>
      <c r="G211" s="130" t="s">
        <v>269</v>
      </c>
      <c r="H211" s="130" t="s">
        <v>660</v>
      </c>
      <c r="I211" s="130" t="s">
        <v>390</v>
      </c>
      <c r="J211" s="130" t="s">
        <v>661</v>
      </c>
    </row>
    <row r="212" spans="2:10">
      <c r="B212" s="130" t="s">
        <v>503</v>
      </c>
      <c r="C212" s="130" t="s">
        <v>662</v>
      </c>
      <c r="D212" s="130" t="s">
        <v>387</v>
      </c>
      <c r="E212" s="130" t="s">
        <v>663</v>
      </c>
      <c r="F212" s="129"/>
      <c r="G212" s="130" t="s">
        <v>503</v>
      </c>
      <c r="H212" s="130" t="s">
        <v>662</v>
      </c>
      <c r="I212" s="130" t="s">
        <v>387</v>
      </c>
      <c r="J212" s="130" t="s">
        <v>663</v>
      </c>
    </row>
    <row r="213" spans="2:10">
      <c r="B213" s="130" t="s">
        <v>508</v>
      </c>
      <c r="C213" s="130" t="s">
        <v>664</v>
      </c>
      <c r="D213" s="130" t="s">
        <v>384</v>
      </c>
      <c r="E213" s="130" t="s">
        <v>665</v>
      </c>
      <c r="F213" s="129"/>
      <c r="G213" s="130" t="s">
        <v>508</v>
      </c>
      <c r="H213" s="130" t="s">
        <v>664</v>
      </c>
      <c r="I213" s="130" t="s">
        <v>384</v>
      </c>
      <c r="J213" s="130" t="s">
        <v>665</v>
      </c>
    </row>
    <row r="214" spans="2:10">
      <c r="B214" s="130" t="s">
        <v>508</v>
      </c>
      <c r="C214" s="130" t="s">
        <v>666</v>
      </c>
      <c r="D214" s="130" t="s">
        <v>384</v>
      </c>
      <c r="E214" s="130" t="s">
        <v>667</v>
      </c>
      <c r="F214" s="129"/>
      <c r="G214" s="130" t="s">
        <v>508</v>
      </c>
      <c r="H214" s="130" t="s">
        <v>666</v>
      </c>
      <c r="I214" s="130" t="s">
        <v>384</v>
      </c>
      <c r="J214" s="130" t="s">
        <v>667</v>
      </c>
    </row>
    <row r="215" spans="2:10">
      <c r="B215" s="130" t="s">
        <v>540</v>
      </c>
      <c r="C215" s="130" t="s">
        <v>668</v>
      </c>
      <c r="D215" s="130" t="s">
        <v>443</v>
      </c>
      <c r="E215" s="130" t="s">
        <v>669</v>
      </c>
      <c r="F215" s="129"/>
      <c r="G215" s="130" t="s">
        <v>540</v>
      </c>
      <c r="H215" s="130" t="s">
        <v>668</v>
      </c>
      <c r="I215" s="130" t="s">
        <v>443</v>
      </c>
      <c r="J215" s="130" t="s">
        <v>669</v>
      </c>
    </row>
    <row r="216" spans="2:10">
      <c r="B216" s="130" t="s">
        <v>540</v>
      </c>
      <c r="C216" s="130" t="s">
        <v>472</v>
      </c>
      <c r="D216" s="130" t="s">
        <v>670</v>
      </c>
      <c r="E216" s="130" t="s">
        <v>671</v>
      </c>
      <c r="F216" s="129"/>
      <c r="G216" s="130" t="s">
        <v>540</v>
      </c>
      <c r="H216" s="130" t="s">
        <v>472</v>
      </c>
      <c r="I216" s="130" t="s">
        <v>670</v>
      </c>
      <c r="J216" s="130" t="s">
        <v>671</v>
      </c>
    </row>
    <row r="217" spans="2:10">
      <c r="B217" s="130" t="s">
        <v>97</v>
      </c>
      <c r="C217" s="130" t="s">
        <v>672</v>
      </c>
      <c r="D217" s="130" t="s">
        <v>464</v>
      </c>
      <c r="E217" s="130" t="s">
        <v>673</v>
      </c>
      <c r="F217" s="129"/>
      <c r="G217" s="130" t="s">
        <v>97</v>
      </c>
      <c r="H217" s="130" t="s">
        <v>672</v>
      </c>
      <c r="I217" s="130" t="s">
        <v>464</v>
      </c>
      <c r="J217" s="130" t="s">
        <v>673</v>
      </c>
    </row>
    <row r="218" spans="2:10">
      <c r="B218" s="130" t="s">
        <v>559</v>
      </c>
      <c r="C218" s="130" t="s">
        <v>674</v>
      </c>
      <c r="D218" s="130" t="s">
        <v>675</v>
      </c>
      <c r="E218" s="130" t="s">
        <v>676</v>
      </c>
      <c r="F218" s="129"/>
      <c r="G218" s="130" t="s">
        <v>559</v>
      </c>
      <c r="H218" s="130" t="s">
        <v>674</v>
      </c>
      <c r="I218" s="130" t="s">
        <v>675</v>
      </c>
      <c r="J218" s="130" t="s">
        <v>676</v>
      </c>
    </row>
    <row r="219" spans="2:10">
      <c r="B219" s="130" t="s">
        <v>97</v>
      </c>
      <c r="C219" s="130" t="s">
        <v>677</v>
      </c>
      <c r="D219" s="130" t="s">
        <v>426</v>
      </c>
      <c r="E219" s="130" t="s">
        <v>678</v>
      </c>
      <c r="F219" s="129"/>
      <c r="G219" s="130" t="s">
        <v>97</v>
      </c>
      <c r="H219" s="130" t="s">
        <v>677</v>
      </c>
      <c r="I219" s="130" t="s">
        <v>426</v>
      </c>
      <c r="J219" s="130" t="s">
        <v>678</v>
      </c>
    </row>
    <row r="220" spans="2:10">
      <c r="B220" s="130" t="s">
        <v>97</v>
      </c>
      <c r="C220" s="130" t="s">
        <v>679</v>
      </c>
      <c r="D220" s="130" t="s">
        <v>450</v>
      </c>
      <c r="E220" s="130" t="s">
        <v>680</v>
      </c>
      <c r="F220" s="129"/>
      <c r="G220" s="130" t="s">
        <v>97</v>
      </c>
      <c r="H220" s="130" t="s">
        <v>679</v>
      </c>
      <c r="I220" s="130" t="s">
        <v>450</v>
      </c>
      <c r="J220" s="130" t="s">
        <v>680</v>
      </c>
    </row>
    <row r="221" spans="2:10">
      <c r="B221" s="130" t="s">
        <v>97</v>
      </c>
      <c r="C221" s="130" t="s">
        <v>681</v>
      </c>
      <c r="D221" s="130" t="s">
        <v>418</v>
      </c>
      <c r="E221" s="130" t="s">
        <v>682</v>
      </c>
      <c r="F221" s="129"/>
      <c r="G221" s="130" t="s">
        <v>97</v>
      </c>
      <c r="H221" s="130" t="s">
        <v>681</v>
      </c>
      <c r="I221" s="130" t="s">
        <v>418</v>
      </c>
      <c r="J221" s="130" t="s">
        <v>682</v>
      </c>
    </row>
    <row r="222" spans="2:10">
      <c r="B222" s="130" t="s">
        <v>97</v>
      </c>
      <c r="C222" s="130" t="s">
        <v>683</v>
      </c>
      <c r="D222" s="130" t="s">
        <v>418</v>
      </c>
      <c r="E222" s="130" t="s">
        <v>684</v>
      </c>
      <c r="F222" s="129"/>
      <c r="G222" s="130" t="s">
        <v>97</v>
      </c>
      <c r="H222" s="130" t="s">
        <v>683</v>
      </c>
      <c r="I222" s="130" t="s">
        <v>418</v>
      </c>
      <c r="J222" s="130" t="s">
        <v>684</v>
      </c>
    </row>
    <row r="223" spans="2:10">
      <c r="B223" s="130" t="s">
        <v>97</v>
      </c>
      <c r="C223" s="130" t="s">
        <v>685</v>
      </c>
      <c r="D223" s="130" t="s">
        <v>387</v>
      </c>
      <c r="E223" s="130" t="s">
        <v>686</v>
      </c>
      <c r="F223" s="129"/>
      <c r="G223" s="130" t="s">
        <v>97</v>
      </c>
      <c r="H223" s="130" t="s">
        <v>685</v>
      </c>
      <c r="I223" s="130" t="s">
        <v>387</v>
      </c>
      <c r="J223" s="130" t="s">
        <v>686</v>
      </c>
    </row>
    <row r="224" spans="2:10">
      <c r="B224" s="130" t="s">
        <v>97</v>
      </c>
      <c r="C224" s="130" t="s">
        <v>685</v>
      </c>
      <c r="D224" s="130" t="s">
        <v>450</v>
      </c>
      <c r="E224" s="130" t="s">
        <v>687</v>
      </c>
      <c r="F224" s="129"/>
      <c r="G224" s="130" t="s">
        <v>97</v>
      </c>
      <c r="H224" s="130" t="s">
        <v>685</v>
      </c>
      <c r="I224" s="130" t="s">
        <v>450</v>
      </c>
      <c r="J224" s="130" t="s">
        <v>687</v>
      </c>
    </row>
    <row r="225" spans="2:10">
      <c r="B225" s="130" t="s">
        <v>97</v>
      </c>
      <c r="C225" s="130" t="s">
        <v>688</v>
      </c>
      <c r="D225" s="130" t="s">
        <v>429</v>
      </c>
      <c r="E225" s="130" t="s">
        <v>689</v>
      </c>
      <c r="F225" s="129"/>
      <c r="G225" s="130" t="s">
        <v>97</v>
      </c>
      <c r="H225" s="130" t="s">
        <v>688</v>
      </c>
      <c r="I225" s="130" t="s">
        <v>429</v>
      </c>
      <c r="J225" s="130" t="s">
        <v>689</v>
      </c>
    </row>
    <row r="226" spans="2:10">
      <c r="B226" s="130" t="s">
        <v>559</v>
      </c>
      <c r="C226" s="130" t="s">
        <v>560</v>
      </c>
      <c r="D226" s="130" t="s">
        <v>535</v>
      </c>
      <c r="E226" s="130" t="s">
        <v>690</v>
      </c>
      <c r="F226" s="129"/>
      <c r="G226" s="130" t="s">
        <v>559</v>
      </c>
      <c r="H226" s="130" t="s">
        <v>560</v>
      </c>
      <c r="I226" s="130" t="s">
        <v>535</v>
      </c>
      <c r="J226" s="130" t="s">
        <v>690</v>
      </c>
    </row>
    <row r="227" spans="2:10">
      <c r="B227" s="130" t="s">
        <v>97</v>
      </c>
      <c r="C227" s="130" t="s">
        <v>691</v>
      </c>
      <c r="D227" s="130" t="s">
        <v>381</v>
      </c>
      <c r="E227" s="130" t="s">
        <v>692</v>
      </c>
      <c r="F227" s="129"/>
      <c r="G227" s="130" t="s">
        <v>97</v>
      </c>
      <c r="H227" s="130" t="s">
        <v>691</v>
      </c>
      <c r="I227" s="130" t="s">
        <v>381</v>
      </c>
      <c r="J227" s="130" t="s">
        <v>692</v>
      </c>
    </row>
    <row r="228" spans="2:10">
      <c r="B228" s="130" t="s">
        <v>559</v>
      </c>
      <c r="C228" s="130" t="s">
        <v>562</v>
      </c>
      <c r="D228" s="130" t="s">
        <v>440</v>
      </c>
      <c r="E228" s="130" t="s">
        <v>563</v>
      </c>
      <c r="F228" s="129"/>
      <c r="G228" s="130" t="s">
        <v>559</v>
      </c>
      <c r="H228" s="130" t="s">
        <v>562</v>
      </c>
      <c r="I228" s="130" t="s">
        <v>440</v>
      </c>
      <c r="J228" s="130" t="s">
        <v>563</v>
      </c>
    </row>
    <row r="229" spans="2:10">
      <c r="B229" s="130" t="s">
        <v>97</v>
      </c>
      <c r="C229" s="130" t="s">
        <v>693</v>
      </c>
      <c r="D229" s="130" t="s">
        <v>488</v>
      </c>
      <c r="E229" s="130" t="s">
        <v>694</v>
      </c>
      <c r="F229" s="129"/>
      <c r="G229" s="130" t="s">
        <v>97</v>
      </c>
      <c r="H229" s="130" t="s">
        <v>693</v>
      </c>
      <c r="I229" s="130" t="s">
        <v>488</v>
      </c>
      <c r="J229" s="130" t="s">
        <v>694</v>
      </c>
    </row>
    <row r="230" spans="2:10">
      <c r="B230" s="130" t="s">
        <v>97</v>
      </c>
      <c r="C230" s="130" t="s">
        <v>695</v>
      </c>
      <c r="D230" s="130" t="s">
        <v>443</v>
      </c>
      <c r="E230" s="130" t="s">
        <v>696</v>
      </c>
      <c r="F230" s="129"/>
      <c r="G230" s="130" t="s">
        <v>97</v>
      </c>
      <c r="H230" s="130" t="s">
        <v>695</v>
      </c>
      <c r="I230" s="130" t="s">
        <v>443</v>
      </c>
      <c r="J230" s="130" t="s">
        <v>696</v>
      </c>
    </row>
    <row r="231" spans="2:10">
      <c r="B231" s="130" t="s">
        <v>97</v>
      </c>
      <c r="C231" s="130" t="s">
        <v>494</v>
      </c>
      <c r="D231" s="130" t="s">
        <v>418</v>
      </c>
      <c r="E231" s="130" t="s">
        <v>697</v>
      </c>
      <c r="F231" s="129"/>
      <c r="G231" s="130" t="s">
        <v>97</v>
      </c>
      <c r="H231" s="130" t="s">
        <v>494</v>
      </c>
      <c r="I231" s="130" t="s">
        <v>418</v>
      </c>
      <c r="J231" s="130" t="s">
        <v>697</v>
      </c>
    </row>
    <row r="232" spans="2:10">
      <c r="B232" s="130" t="s">
        <v>97</v>
      </c>
      <c r="C232" s="130" t="s">
        <v>698</v>
      </c>
      <c r="D232" s="130" t="s">
        <v>443</v>
      </c>
      <c r="E232" s="130" t="s">
        <v>699</v>
      </c>
      <c r="F232" s="129"/>
      <c r="G232" s="130" t="s">
        <v>97</v>
      </c>
      <c r="H232" s="130" t="s">
        <v>698</v>
      </c>
      <c r="I232" s="130" t="s">
        <v>443</v>
      </c>
      <c r="J232" s="130" t="s">
        <v>699</v>
      </c>
    </row>
    <row r="233" spans="2:10">
      <c r="B233" s="130" t="s">
        <v>97</v>
      </c>
      <c r="C233" s="130" t="s">
        <v>698</v>
      </c>
      <c r="D233" s="130" t="s">
        <v>418</v>
      </c>
      <c r="E233" s="130" t="s">
        <v>700</v>
      </c>
      <c r="F233" s="129"/>
      <c r="G233" s="130" t="s">
        <v>97</v>
      </c>
      <c r="H233" s="130" t="s">
        <v>698</v>
      </c>
      <c r="I233" s="130" t="s">
        <v>418</v>
      </c>
      <c r="J233" s="130" t="s">
        <v>700</v>
      </c>
    </row>
    <row r="234" spans="2:10">
      <c r="B234" s="130" t="s">
        <v>97</v>
      </c>
      <c r="C234" s="130" t="s">
        <v>485</v>
      </c>
      <c r="D234" s="130" t="s">
        <v>390</v>
      </c>
      <c r="E234" s="130" t="s">
        <v>701</v>
      </c>
      <c r="F234" s="129"/>
      <c r="G234" s="130" t="s">
        <v>97</v>
      </c>
      <c r="H234" s="130" t="s">
        <v>485</v>
      </c>
      <c r="I234" s="130" t="s">
        <v>390</v>
      </c>
      <c r="J234" s="130" t="s">
        <v>701</v>
      </c>
    </row>
    <row r="235" spans="2:10">
      <c r="B235" s="130" t="s">
        <v>97</v>
      </c>
      <c r="C235" s="130" t="s">
        <v>702</v>
      </c>
      <c r="D235" s="130" t="s">
        <v>367</v>
      </c>
      <c r="E235" s="130" t="s">
        <v>703</v>
      </c>
      <c r="F235" s="129"/>
      <c r="G235" s="130" t="s">
        <v>97</v>
      </c>
      <c r="H235" s="130" t="s">
        <v>702</v>
      </c>
      <c r="I235" s="130" t="s">
        <v>367</v>
      </c>
      <c r="J235" s="130" t="s">
        <v>703</v>
      </c>
    </row>
    <row r="236" spans="2:10">
      <c r="B236" s="130" t="s">
        <v>97</v>
      </c>
      <c r="C236" s="130" t="s">
        <v>704</v>
      </c>
      <c r="D236" s="130" t="s">
        <v>370</v>
      </c>
      <c r="E236" s="130" t="s">
        <v>705</v>
      </c>
      <c r="F236" s="129"/>
      <c r="G236" s="130" t="s">
        <v>97</v>
      </c>
      <c r="H236" s="130" t="s">
        <v>704</v>
      </c>
      <c r="I236" s="130" t="s">
        <v>370</v>
      </c>
      <c r="J236" s="130" t="s">
        <v>705</v>
      </c>
    </row>
    <row r="237" spans="2:10">
      <c r="B237" s="130" t="s">
        <v>97</v>
      </c>
      <c r="C237" s="130" t="s">
        <v>487</v>
      </c>
      <c r="D237" s="130" t="s">
        <v>461</v>
      </c>
      <c r="E237" s="130" t="s">
        <v>489</v>
      </c>
      <c r="F237" s="129"/>
      <c r="G237" s="130" t="s">
        <v>97</v>
      </c>
      <c r="H237" s="130" t="s">
        <v>487</v>
      </c>
      <c r="I237" s="130" t="s">
        <v>461</v>
      </c>
      <c r="J237" s="130" t="s">
        <v>489</v>
      </c>
    </row>
    <row r="238" spans="2:10">
      <c r="B238" s="130" t="s">
        <v>97</v>
      </c>
      <c r="C238" s="130" t="s">
        <v>706</v>
      </c>
      <c r="D238" s="130" t="s">
        <v>707</v>
      </c>
      <c r="E238" s="130" t="s">
        <v>708</v>
      </c>
      <c r="F238" s="129"/>
      <c r="G238" s="130" t="s">
        <v>97</v>
      </c>
      <c r="H238" s="130" t="s">
        <v>706</v>
      </c>
      <c r="I238" s="130" t="s">
        <v>707</v>
      </c>
      <c r="J238" s="130" t="s">
        <v>708</v>
      </c>
    </row>
    <row r="239" spans="2:10">
      <c r="B239" s="130" t="s">
        <v>709</v>
      </c>
      <c r="C239" s="130" t="s">
        <v>710</v>
      </c>
      <c r="D239" s="130" t="s">
        <v>512</v>
      </c>
      <c r="E239" s="130" t="s">
        <v>711</v>
      </c>
      <c r="F239" s="129"/>
      <c r="G239" s="130" t="s">
        <v>709</v>
      </c>
      <c r="H239" s="130" t="s">
        <v>710</v>
      </c>
      <c r="I239" s="130" t="s">
        <v>512</v>
      </c>
      <c r="J239" s="130" t="s">
        <v>711</v>
      </c>
    </row>
    <row r="240" spans="2:10">
      <c r="B240" s="130" t="s">
        <v>100</v>
      </c>
      <c r="C240" s="130" t="s">
        <v>712</v>
      </c>
      <c r="D240" s="130" t="s">
        <v>466</v>
      </c>
      <c r="E240" s="130" t="s">
        <v>713</v>
      </c>
      <c r="F240" s="129"/>
      <c r="G240" s="130" t="s">
        <v>100</v>
      </c>
      <c r="H240" s="130" t="s">
        <v>712</v>
      </c>
      <c r="I240" s="130" t="s">
        <v>466</v>
      </c>
      <c r="J240" s="130" t="s">
        <v>713</v>
      </c>
    </row>
    <row r="241" spans="2:10">
      <c r="B241" s="130" t="s">
        <v>100</v>
      </c>
      <c r="C241" s="130" t="s">
        <v>714</v>
      </c>
      <c r="D241" s="130" t="s">
        <v>535</v>
      </c>
      <c r="E241" s="130" t="s">
        <v>715</v>
      </c>
      <c r="F241" s="129"/>
      <c r="G241" s="130" t="s">
        <v>100</v>
      </c>
      <c r="H241" s="130" t="s">
        <v>714</v>
      </c>
      <c r="I241" s="130" t="s">
        <v>535</v>
      </c>
      <c r="J241" s="130" t="s">
        <v>715</v>
      </c>
    </row>
    <row r="242" spans="2:10">
      <c r="B242" s="130" t="s">
        <v>100</v>
      </c>
      <c r="C242" s="130" t="s">
        <v>527</v>
      </c>
      <c r="D242" s="130" t="s">
        <v>384</v>
      </c>
      <c r="E242" s="130" t="s">
        <v>716</v>
      </c>
      <c r="F242" s="129"/>
      <c r="G242" s="130" t="s">
        <v>100</v>
      </c>
      <c r="H242" s="130" t="s">
        <v>527</v>
      </c>
      <c r="I242" s="130" t="s">
        <v>384</v>
      </c>
      <c r="J242" s="130" t="s">
        <v>716</v>
      </c>
    </row>
    <row r="243" spans="2:10">
      <c r="B243" s="130" t="s">
        <v>100</v>
      </c>
      <c r="C243" s="130" t="s">
        <v>529</v>
      </c>
      <c r="D243" s="130" t="s">
        <v>612</v>
      </c>
      <c r="E243" s="130" t="s">
        <v>717</v>
      </c>
      <c r="F243" s="129"/>
      <c r="G243" s="130" t="s">
        <v>100</v>
      </c>
      <c r="H243" s="130" t="s">
        <v>529</v>
      </c>
      <c r="I243" s="130" t="s">
        <v>612</v>
      </c>
      <c r="J243" s="130" t="s">
        <v>717</v>
      </c>
    </row>
    <row r="244" spans="2:10">
      <c r="B244" s="130" t="s">
        <v>100</v>
      </c>
      <c r="C244" s="130" t="s">
        <v>529</v>
      </c>
      <c r="D244" s="130" t="s">
        <v>403</v>
      </c>
      <c r="E244" s="130" t="s">
        <v>717</v>
      </c>
      <c r="F244" s="129"/>
      <c r="G244" s="130" t="s">
        <v>100</v>
      </c>
      <c r="H244" s="130" t="s">
        <v>529</v>
      </c>
      <c r="I244" s="130" t="s">
        <v>403</v>
      </c>
      <c r="J244" s="130" t="s">
        <v>717</v>
      </c>
    </row>
    <row r="245" spans="2:10">
      <c r="B245" s="130" t="s">
        <v>100</v>
      </c>
      <c r="C245" s="130" t="s">
        <v>534</v>
      </c>
      <c r="D245" s="130" t="s">
        <v>479</v>
      </c>
      <c r="E245" s="130" t="s">
        <v>536</v>
      </c>
      <c r="F245" s="129"/>
      <c r="G245" s="130" t="s">
        <v>100</v>
      </c>
      <c r="H245" s="130" t="s">
        <v>534</v>
      </c>
      <c r="I245" s="130" t="s">
        <v>479</v>
      </c>
      <c r="J245" s="130" t="s">
        <v>536</v>
      </c>
    </row>
    <row r="246" spans="2:10">
      <c r="B246" s="130" t="s">
        <v>100</v>
      </c>
      <c r="C246" s="130" t="s">
        <v>102</v>
      </c>
      <c r="D246" s="130" t="s">
        <v>370</v>
      </c>
      <c r="E246" s="130" t="s">
        <v>718</v>
      </c>
      <c r="F246" s="129"/>
      <c r="G246" s="130" t="s">
        <v>100</v>
      </c>
      <c r="H246" s="130" t="s">
        <v>102</v>
      </c>
      <c r="I246" s="130" t="s">
        <v>370</v>
      </c>
      <c r="J246" s="130" t="s">
        <v>718</v>
      </c>
    </row>
    <row r="247" spans="2:10">
      <c r="B247" s="130" t="s">
        <v>100</v>
      </c>
      <c r="C247" s="130" t="s">
        <v>520</v>
      </c>
      <c r="D247" s="130" t="s">
        <v>512</v>
      </c>
      <c r="E247" s="130" t="s">
        <v>719</v>
      </c>
      <c r="F247" s="129"/>
      <c r="G247" s="130" t="s">
        <v>100</v>
      </c>
      <c r="H247" s="130" t="s">
        <v>520</v>
      </c>
      <c r="I247" s="130" t="s">
        <v>512</v>
      </c>
      <c r="J247" s="130" t="s">
        <v>719</v>
      </c>
    </row>
    <row r="248" spans="2:10">
      <c r="B248" s="130" t="s">
        <v>100</v>
      </c>
      <c r="C248" s="130" t="s">
        <v>523</v>
      </c>
      <c r="D248" s="130" t="s">
        <v>381</v>
      </c>
      <c r="E248" s="130" t="s">
        <v>524</v>
      </c>
      <c r="F248" s="129"/>
      <c r="G248" s="130" t="s">
        <v>100</v>
      </c>
      <c r="H248" s="130" t="s">
        <v>523</v>
      </c>
      <c r="I248" s="130" t="s">
        <v>381</v>
      </c>
      <c r="J248" s="130" t="s">
        <v>524</v>
      </c>
    </row>
    <row r="249" spans="2:10">
      <c r="B249" s="130" t="s">
        <v>100</v>
      </c>
      <c r="C249" s="130" t="s">
        <v>375</v>
      </c>
      <c r="D249" s="130" t="s">
        <v>440</v>
      </c>
      <c r="E249" s="130" t="s">
        <v>539</v>
      </c>
      <c r="F249" s="129"/>
      <c r="G249" s="130" t="s">
        <v>100</v>
      </c>
      <c r="H249" s="130" t="s">
        <v>375</v>
      </c>
      <c r="I249" s="130" t="s">
        <v>440</v>
      </c>
      <c r="J249" s="130" t="s">
        <v>539</v>
      </c>
    </row>
    <row r="250" spans="2:10">
      <c r="B250" s="130" t="s">
        <v>100</v>
      </c>
      <c r="C250" s="130" t="s">
        <v>720</v>
      </c>
      <c r="D250" s="130" t="s">
        <v>450</v>
      </c>
      <c r="E250" s="130" t="s">
        <v>721</v>
      </c>
      <c r="F250" s="129"/>
      <c r="G250" s="130" t="s">
        <v>100</v>
      </c>
      <c r="H250" s="130" t="s">
        <v>720</v>
      </c>
      <c r="I250" s="130" t="s">
        <v>450</v>
      </c>
      <c r="J250" s="130" t="s">
        <v>721</v>
      </c>
    </row>
    <row r="251" spans="2:10">
      <c r="B251" s="130" t="s">
        <v>99</v>
      </c>
      <c r="C251" s="130" t="s">
        <v>722</v>
      </c>
      <c r="D251" s="130" t="s">
        <v>440</v>
      </c>
      <c r="E251" s="130" t="s">
        <v>723</v>
      </c>
      <c r="F251" s="129"/>
      <c r="G251" s="130" t="s">
        <v>99</v>
      </c>
      <c r="H251" s="130" t="s">
        <v>722</v>
      </c>
      <c r="I251" s="130" t="s">
        <v>440</v>
      </c>
      <c r="J251" s="130" t="s">
        <v>723</v>
      </c>
    </row>
    <row r="252" spans="2:10">
      <c r="B252" s="130" t="s">
        <v>95</v>
      </c>
      <c r="C252" s="130" t="s">
        <v>639</v>
      </c>
      <c r="D252" s="130" t="s">
        <v>512</v>
      </c>
      <c r="E252" s="130" t="s">
        <v>724</v>
      </c>
      <c r="F252" s="129"/>
      <c r="G252" s="130" t="s">
        <v>95</v>
      </c>
      <c r="H252" s="130" t="s">
        <v>639</v>
      </c>
      <c r="I252" s="130" t="s">
        <v>512</v>
      </c>
      <c r="J252" s="130" t="s">
        <v>724</v>
      </c>
    </row>
    <row r="253" spans="2:10">
      <c r="B253" s="130" t="s">
        <v>95</v>
      </c>
      <c r="C253" s="130" t="s">
        <v>725</v>
      </c>
      <c r="D253" s="130" t="s">
        <v>443</v>
      </c>
      <c r="E253" s="130" t="s">
        <v>405</v>
      </c>
      <c r="F253" s="129"/>
      <c r="G253" s="130" t="s">
        <v>95</v>
      </c>
      <c r="H253" s="130" t="s">
        <v>725</v>
      </c>
      <c r="I253" s="130" t="s">
        <v>443</v>
      </c>
      <c r="J253" s="130" t="s">
        <v>405</v>
      </c>
    </row>
    <row r="254" spans="2:10">
      <c r="B254" s="130" t="s">
        <v>177</v>
      </c>
      <c r="C254" s="130" t="s">
        <v>658</v>
      </c>
      <c r="D254" s="130" t="s">
        <v>726</v>
      </c>
      <c r="E254" s="130" t="s">
        <v>727</v>
      </c>
      <c r="F254" s="129"/>
      <c r="G254" s="130" t="s">
        <v>177</v>
      </c>
      <c r="H254" s="130" t="s">
        <v>658</v>
      </c>
      <c r="I254" s="130" t="s">
        <v>726</v>
      </c>
      <c r="J254" s="130" t="s">
        <v>727</v>
      </c>
    </row>
    <row r="255" spans="2:10">
      <c r="B255" s="130" t="s">
        <v>98</v>
      </c>
      <c r="C255" s="130" t="s">
        <v>569</v>
      </c>
      <c r="D255" s="130" t="s">
        <v>670</v>
      </c>
      <c r="E255" s="130" t="s">
        <v>728</v>
      </c>
      <c r="F255" s="129"/>
      <c r="G255" s="130" t="s">
        <v>98</v>
      </c>
      <c r="H255" s="130" t="s">
        <v>569</v>
      </c>
      <c r="I255" s="130" t="s">
        <v>670</v>
      </c>
      <c r="J255" s="130" t="s">
        <v>728</v>
      </c>
    </row>
    <row r="256" spans="2:10">
      <c r="B256" s="130" t="s">
        <v>98</v>
      </c>
      <c r="C256" s="130" t="s">
        <v>729</v>
      </c>
      <c r="D256" s="130" t="s">
        <v>384</v>
      </c>
      <c r="E256" s="130" t="s">
        <v>730</v>
      </c>
      <c r="F256" s="129"/>
      <c r="G256" s="130" t="s">
        <v>98</v>
      </c>
      <c r="H256" s="130" t="s">
        <v>729</v>
      </c>
      <c r="I256" s="130" t="s">
        <v>384</v>
      </c>
      <c r="J256" s="130" t="s">
        <v>730</v>
      </c>
    </row>
    <row r="257" spans="2:10">
      <c r="B257" s="130" t="s">
        <v>98</v>
      </c>
      <c r="C257" s="130" t="s">
        <v>731</v>
      </c>
      <c r="D257" s="130" t="s">
        <v>373</v>
      </c>
      <c r="E257" s="130" t="s">
        <v>732</v>
      </c>
      <c r="F257" s="129"/>
      <c r="G257" s="130" t="s">
        <v>98</v>
      </c>
      <c r="H257" s="130" t="s">
        <v>731</v>
      </c>
      <c r="I257" s="130" t="s">
        <v>373</v>
      </c>
      <c r="J257" s="130" t="s">
        <v>732</v>
      </c>
    </row>
    <row r="258" spans="2:10">
      <c r="B258" s="130" t="s">
        <v>98</v>
      </c>
      <c r="C258" s="130" t="s">
        <v>733</v>
      </c>
      <c r="D258" s="130" t="s">
        <v>426</v>
      </c>
      <c r="E258" s="130" t="s">
        <v>734</v>
      </c>
      <c r="F258" s="129"/>
      <c r="G258" s="130" t="s">
        <v>98</v>
      </c>
      <c r="H258" s="130" t="s">
        <v>733</v>
      </c>
      <c r="I258" s="130" t="s">
        <v>426</v>
      </c>
      <c r="J258" s="130" t="s">
        <v>734</v>
      </c>
    </row>
    <row r="259" spans="2:10">
      <c r="B259" s="130" t="s">
        <v>98</v>
      </c>
      <c r="C259" s="130" t="s">
        <v>733</v>
      </c>
      <c r="D259" s="130" t="s">
        <v>443</v>
      </c>
      <c r="E259" s="130" t="s">
        <v>734</v>
      </c>
      <c r="F259" s="129"/>
      <c r="G259" s="130" t="s">
        <v>98</v>
      </c>
      <c r="H259" s="130" t="s">
        <v>733</v>
      </c>
      <c r="I259" s="130" t="s">
        <v>443</v>
      </c>
      <c r="J259" s="130" t="s">
        <v>734</v>
      </c>
    </row>
    <row r="260" spans="2:10">
      <c r="B260" s="130" t="s">
        <v>98</v>
      </c>
      <c r="C260" s="130" t="s">
        <v>569</v>
      </c>
      <c r="D260" s="130" t="s">
        <v>735</v>
      </c>
      <c r="E260" s="130" t="s">
        <v>728</v>
      </c>
      <c r="F260" s="129"/>
      <c r="G260" s="130" t="s">
        <v>98</v>
      </c>
      <c r="H260" s="130" t="s">
        <v>569</v>
      </c>
      <c r="I260" s="130" t="s">
        <v>735</v>
      </c>
      <c r="J260" s="130" t="s">
        <v>728</v>
      </c>
    </row>
    <row r="261" spans="2:10">
      <c r="B261" s="130" t="s">
        <v>98</v>
      </c>
      <c r="C261" s="130" t="s">
        <v>736</v>
      </c>
      <c r="D261" s="130" t="s">
        <v>737</v>
      </c>
      <c r="E261" s="130" t="s">
        <v>738</v>
      </c>
      <c r="F261" s="129"/>
      <c r="G261" s="130" t="s">
        <v>98</v>
      </c>
      <c r="H261" s="130" t="s">
        <v>736</v>
      </c>
      <c r="I261" s="130" t="s">
        <v>737</v>
      </c>
      <c r="J261" s="130" t="s">
        <v>738</v>
      </c>
    </row>
    <row r="262" spans="2:10">
      <c r="B262" s="130" t="s">
        <v>91</v>
      </c>
      <c r="C262" s="130" t="s">
        <v>739</v>
      </c>
      <c r="D262" s="130" t="s">
        <v>440</v>
      </c>
      <c r="E262" s="130" t="s">
        <v>740</v>
      </c>
      <c r="F262" s="129"/>
      <c r="G262" s="130" t="s">
        <v>91</v>
      </c>
      <c r="H262" s="130" t="s">
        <v>739</v>
      </c>
      <c r="I262" s="130" t="s">
        <v>440</v>
      </c>
      <c r="J262" s="130" t="s">
        <v>740</v>
      </c>
    </row>
    <row r="263" spans="2:10">
      <c r="B263" s="130" t="s">
        <v>91</v>
      </c>
      <c r="C263" s="130" t="s">
        <v>739</v>
      </c>
      <c r="D263" s="130" t="s">
        <v>461</v>
      </c>
      <c r="E263" s="130" t="s">
        <v>740</v>
      </c>
      <c r="F263" s="129"/>
      <c r="G263" s="130" t="s">
        <v>91</v>
      </c>
      <c r="H263" s="130" t="s">
        <v>739</v>
      </c>
      <c r="I263" s="130" t="s">
        <v>461</v>
      </c>
      <c r="J263" s="130" t="s">
        <v>740</v>
      </c>
    </row>
    <row r="264" spans="2:10">
      <c r="B264" s="130" t="s">
        <v>91</v>
      </c>
      <c r="C264" s="130" t="s">
        <v>741</v>
      </c>
      <c r="D264" s="130" t="s">
        <v>418</v>
      </c>
      <c r="E264" s="130" t="s">
        <v>742</v>
      </c>
      <c r="F264" s="129"/>
      <c r="G264" s="130" t="s">
        <v>91</v>
      </c>
      <c r="H264" s="130" t="s">
        <v>741</v>
      </c>
      <c r="I264" s="130" t="s">
        <v>418</v>
      </c>
      <c r="J264" s="130" t="s">
        <v>742</v>
      </c>
    </row>
    <row r="265" spans="2:10">
      <c r="B265" s="130" t="s">
        <v>98</v>
      </c>
      <c r="C265" s="130" t="s">
        <v>566</v>
      </c>
      <c r="D265" s="130" t="s">
        <v>640</v>
      </c>
      <c r="E265" s="130" t="s">
        <v>743</v>
      </c>
      <c r="F265" s="129"/>
      <c r="G265" s="130" t="s">
        <v>98</v>
      </c>
      <c r="H265" s="130" t="s">
        <v>566</v>
      </c>
      <c r="I265" s="130" t="s">
        <v>640</v>
      </c>
      <c r="J265" s="130" t="s">
        <v>743</v>
      </c>
    </row>
    <row r="266" spans="2:10">
      <c r="B266" s="130" t="s">
        <v>98</v>
      </c>
      <c r="C266" s="130" t="s">
        <v>693</v>
      </c>
      <c r="D266" s="130" t="s">
        <v>466</v>
      </c>
      <c r="E266" s="130" t="s">
        <v>744</v>
      </c>
      <c r="F266" s="129"/>
      <c r="G266" s="130" t="s">
        <v>98</v>
      </c>
      <c r="H266" s="130" t="s">
        <v>693</v>
      </c>
      <c r="I266" s="130" t="s">
        <v>466</v>
      </c>
      <c r="J266" s="130" t="s">
        <v>744</v>
      </c>
    </row>
    <row r="267" spans="2:10">
      <c r="B267" s="130" t="s">
        <v>91</v>
      </c>
      <c r="C267" s="130" t="s">
        <v>745</v>
      </c>
      <c r="D267" s="130" t="s">
        <v>429</v>
      </c>
      <c r="E267" s="130" t="s">
        <v>746</v>
      </c>
      <c r="F267" s="129"/>
      <c r="G267" s="130" t="s">
        <v>91</v>
      </c>
      <c r="H267" s="130" t="s">
        <v>745</v>
      </c>
      <c r="I267" s="130" t="s">
        <v>429</v>
      </c>
      <c r="J267" s="130" t="s">
        <v>746</v>
      </c>
    </row>
    <row r="268" spans="2:10">
      <c r="B268" s="130" t="s">
        <v>91</v>
      </c>
      <c r="C268" s="130" t="s">
        <v>747</v>
      </c>
      <c r="D268" s="130" t="s">
        <v>445</v>
      </c>
      <c r="E268" s="130" t="s">
        <v>748</v>
      </c>
      <c r="F268" s="129"/>
      <c r="G268" s="130" t="s">
        <v>91</v>
      </c>
      <c r="H268" s="130" t="s">
        <v>747</v>
      </c>
      <c r="I268" s="130" t="s">
        <v>445</v>
      </c>
      <c r="J268" s="130" t="s">
        <v>748</v>
      </c>
    </row>
    <row r="269" spans="2:10">
      <c r="B269" s="130" t="s">
        <v>91</v>
      </c>
      <c r="C269" s="130" t="s">
        <v>749</v>
      </c>
      <c r="D269" s="130" t="s">
        <v>381</v>
      </c>
      <c r="E269" s="130" t="s">
        <v>750</v>
      </c>
      <c r="F269" s="129"/>
      <c r="G269" s="130" t="s">
        <v>91</v>
      </c>
      <c r="H269" s="130" t="s">
        <v>749</v>
      </c>
      <c r="I269" s="130" t="s">
        <v>381</v>
      </c>
      <c r="J269" s="130" t="s">
        <v>750</v>
      </c>
    </row>
    <row r="270" spans="2:10">
      <c r="B270" s="130" t="s">
        <v>91</v>
      </c>
      <c r="C270" s="130" t="s">
        <v>751</v>
      </c>
      <c r="D270" s="130" t="s">
        <v>373</v>
      </c>
      <c r="E270" s="130" t="s">
        <v>752</v>
      </c>
      <c r="F270" s="129"/>
      <c r="G270" s="130" t="s">
        <v>91</v>
      </c>
      <c r="H270" s="130" t="s">
        <v>751</v>
      </c>
      <c r="I270" s="130" t="s">
        <v>373</v>
      </c>
      <c r="J270" s="130" t="s">
        <v>752</v>
      </c>
    </row>
    <row r="271" spans="2:10">
      <c r="B271" s="130" t="s">
        <v>91</v>
      </c>
      <c r="C271" s="130" t="s">
        <v>415</v>
      </c>
      <c r="D271" s="130" t="s">
        <v>381</v>
      </c>
      <c r="E271" s="130" t="s">
        <v>416</v>
      </c>
      <c r="F271" s="129"/>
      <c r="G271" s="130" t="s">
        <v>91</v>
      </c>
      <c r="H271" s="130" t="s">
        <v>415</v>
      </c>
      <c r="I271" s="130" t="s">
        <v>381</v>
      </c>
      <c r="J271" s="130" t="s">
        <v>416</v>
      </c>
    </row>
    <row r="272" spans="2:10">
      <c r="B272" s="130" t="s">
        <v>91</v>
      </c>
      <c r="C272" s="130" t="s">
        <v>425</v>
      </c>
      <c r="D272" s="130" t="s">
        <v>418</v>
      </c>
      <c r="E272" s="130" t="s">
        <v>753</v>
      </c>
      <c r="F272" s="129"/>
      <c r="G272" s="130" t="s">
        <v>91</v>
      </c>
      <c r="H272" s="130" t="s">
        <v>425</v>
      </c>
      <c r="I272" s="130" t="s">
        <v>418</v>
      </c>
      <c r="J272" s="130" t="s">
        <v>753</v>
      </c>
    </row>
    <row r="273" spans="2:10">
      <c r="B273" s="130" t="s">
        <v>91</v>
      </c>
      <c r="C273" s="130" t="s">
        <v>431</v>
      </c>
      <c r="D273" s="130" t="s">
        <v>735</v>
      </c>
      <c r="E273" s="130" t="s">
        <v>432</v>
      </c>
      <c r="F273" s="129"/>
      <c r="G273" s="130" t="s">
        <v>91</v>
      </c>
      <c r="H273" s="130" t="s">
        <v>431</v>
      </c>
      <c r="I273" s="130" t="s">
        <v>735</v>
      </c>
      <c r="J273" s="130" t="s">
        <v>432</v>
      </c>
    </row>
    <row r="274" spans="2:10">
      <c r="B274" s="130" t="s">
        <v>91</v>
      </c>
      <c r="C274" s="130" t="s">
        <v>754</v>
      </c>
      <c r="D274" s="130" t="s">
        <v>755</v>
      </c>
      <c r="E274" s="130" t="s">
        <v>756</v>
      </c>
      <c r="F274" s="129"/>
      <c r="G274" s="130" t="s">
        <v>91</v>
      </c>
      <c r="H274" s="130" t="s">
        <v>754</v>
      </c>
      <c r="I274" s="130" t="s">
        <v>755</v>
      </c>
      <c r="J274" s="130" t="s">
        <v>756</v>
      </c>
    </row>
    <row r="275" spans="2:10">
      <c r="B275" s="130" t="s">
        <v>91</v>
      </c>
      <c r="C275" s="130" t="s">
        <v>598</v>
      </c>
      <c r="D275" s="130" t="s">
        <v>466</v>
      </c>
      <c r="E275" s="130" t="s">
        <v>599</v>
      </c>
      <c r="F275" s="129"/>
      <c r="G275" s="130" t="s">
        <v>91</v>
      </c>
      <c r="H275" s="130" t="s">
        <v>598</v>
      </c>
      <c r="I275" s="130" t="s">
        <v>466</v>
      </c>
      <c r="J275" s="130" t="s">
        <v>599</v>
      </c>
    </row>
    <row r="276" spans="2:10">
      <c r="B276" s="130" t="s">
        <v>91</v>
      </c>
      <c r="C276" s="130" t="s">
        <v>386</v>
      </c>
      <c r="D276" s="130" t="s">
        <v>66</v>
      </c>
      <c r="E276" s="130" t="s">
        <v>757</v>
      </c>
      <c r="F276" s="129"/>
      <c r="G276" s="130" t="s">
        <v>91</v>
      </c>
      <c r="H276" s="130" t="s">
        <v>386</v>
      </c>
      <c r="I276" s="130" t="s">
        <v>66</v>
      </c>
      <c r="J276" s="130" t="s">
        <v>757</v>
      </c>
    </row>
    <row r="277" spans="2:10">
      <c r="B277" s="130" t="s">
        <v>91</v>
      </c>
      <c r="C277" s="130" t="s">
        <v>392</v>
      </c>
      <c r="D277" s="130" t="s">
        <v>483</v>
      </c>
      <c r="E277" s="130" t="s">
        <v>394</v>
      </c>
      <c r="F277" s="129"/>
      <c r="G277" s="130" t="s">
        <v>91</v>
      </c>
      <c r="H277" s="130" t="s">
        <v>392</v>
      </c>
      <c r="I277" s="130" t="s">
        <v>483</v>
      </c>
      <c r="J277" s="130" t="s">
        <v>394</v>
      </c>
    </row>
    <row r="278" spans="2:10">
      <c r="B278" s="130" t="s">
        <v>91</v>
      </c>
      <c r="C278" s="130" t="s">
        <v>758</v>
      </c>
      <c r="D278" s="130" t="s">
        <v>429</v>
      </c>
      <c r="E278" s="130" t="s">
        <v>759</v>
      </c>
      <c r="F278" s="129"/>
      <c r="G278" s="130" t="s">
        <v>91</v>
      </c>
      <c r="H278" s="130" t="s">
        <v>758</v>
      </c>
      <c r="I278" s="130" t="s">
        <v>429</v>
      </c>
      <c r="J278" s="130" t="s">
        <v>759</v>
      </c>
    </row>
    <row r="279" spans="2:10">
      <c r="B279" s="130" t="s">
        <v>91</v>
      </c>
      <c r="C279" s="130" t="s">
        <v>760</v>
      </c>
      <c r="D279" s="130" t="s">
        <v>440</v>
      </c>
      <c r="E279" s="130" t="s">
        <v>761</v>
      </c>
      <c r="F279" s="129"/>
      <c r="G279" s="130" t="s">
        <v>91</v>
      </c>
      <c r="H279" s="130" t="s">
        <v>760</v>
      </c>
      <c r="I279" s="130" t="s">
        <v>440</v>
      </c>
      <c r="J279" s="130" t="s">
        <v>761</v>
      </c>
    </row>
    <row r="280" spans="2:10">
      <c r="B280" s="130" t="s">
        <v>571</v>
      </c>
      <c r="C280" s="130" t="s">
        <v>762</v>
      </c>
      <c r="D280" s="130" t="s">
        <v>429</v>
      </c>
      <c r="E280" s="130" t="s">
        <v>763</v>
      </c>
      <c r="F280" s="129"/>
      <c r="G280" s="130" t="s">
        <v>571</v>
      </c>
      <c r="H280" s="130" t="s">
        <v>762</v>
      </c>
      <c r="I280" s="130" t="s">
        <v>429</v>
      </c>
      <c r="J280" s="130" t="s">
        <v>763</v>
      </c>
    </row>
    <row r="281" spans="2:10">
      <c r="B281" s="130" t="s">
        <v>91</v>
      </c>
      <c r="C281" s="130" t="s">
        <v>764</v>
      </c>
      <c r="D281" s="130" t="s">
        <v>512</v>
      </c>
      <c r="E281" s="130" t="s">
        <v>765</v>
      </c>
      <c r="F281" s="129"/>
      <c r="G281" s="130" t="s">
        <v>91</v>
      </c>
      <c r="H281" s="130" t="s">
        <v>764</v>
      </c>
      <c r="I281" s="130" t="s">
        <v>512</v>
      </c>
      <c r="J281" s="130" t="s">
        <v>765</v>
      </c>
    </row>
    <row r="282" spans="2:10">
      <c r="B282" s="130" t="s">
        <v>91</v>
      </c>
      <c r="C282" s="130" t="s">
        <v>766</v>
      </c>
      <c r="D282" s="130" t="s">
        <v>429</v>
      </c>
      <c r="E282" s="130" t="s">
        <v>767</v>
      </c>
      <c r="F282" s="129"/>
      <c r="G282" s="130" t="s">
        <v>91</v>
      </c>
      <c r="H282" s="130" t="s">
        <v>766</v>
      </c>
      <c r="I282" s="130" t="s">
        <v>429</v>
      </c>
      <c r="J282" s="130" t="s">
        <v>767</v>
      </c>
    </row>
    <row r="283" spans="2:10">
      <c r="B283" s="130" t="s">
        <v>496</v>
      </c>
      <c r="C283" s="130" t="s">
        <v>768</v>
      </c>
      <c r="D283" s="130" t="s">
        <v>387</v>
      </c>
      <c r="E283" s="130" t="s">
        <v>769</v>
      </c>
      <c r="F283" s="129"/>
      <c r="G283" s="130" t="s">
        <v>496</v>
      </c>
      <c r="H283" s="130" t="s">
        <v>768</v>
      </c>
      <c r="I283" s="130" t="s">
        <v>387</v>
      </c>
      <c r="J283" s="130" t="s">
        <v>769</v>
      </c>
    </row>
    <row r="284" spans="2:10">
      <c r="B284" s="130" t="s">
        <v>579</v>
      </c>
      <c r="C284" s="130" t="s">
        <v>590</v>
      </c>
      <c r="D284" s="130" t="s">
        <v>521</v>
      </c>
      <c r="E284" s="130" t="s">
        <v>770</v>
      </c>
      <c r="F284" s="129"/>
      <c r="G284" s="130" t="s">
        <v>579</v>
      </c>
      <c r="H284" s="130" t="s">
        <v>590</v>
      </c>
      <c r="I284" s="130" t="s">
        <v>521</v>
      </c>
      <c r="J284" s="130" t="s">
        <v>770</v>
      </c>
    </row>
    <row r="285" spans="2:10">
      <c r="B285" s="130" t="s">
        <v>579</v>
      </c>
      <c r="C285" s="130" t="s">
        <v>580</v>
      </c>
      <c r="D285" s="130" t="s">
        <v>461</v>
      </c>
      <c r="E285" s="130" t="s">
        <v>771</v>
      </c>
      <c r="F285" s="129"/>
      <c r="G285" s="130" t="s">
        <v>579</v>
      </c>
      <c r="H285" s="130" t="s">
        <v>580</v>
      </c>
      <c r="I285" s="130" t="s">
        <v>461</v>
      </c>
      <c r="J285" s="130" t="s">
        <v>771</v>
      </c>
    </row>
    <row r="286" spans="2:10">
      <c r="B286" s="130" t="s">
        <v>579</v>
      </c>
      <c r="C286" s="130" t="s">
        <v>580</v>
      </c>
      <c r="D286" s="130" t="s">
        <v>772</v>
      </c>
      <c r="E286" s="130" t="s">
        <v>484</v>
      </c>
      <c r="F286" s="129"/>
      <c r="G286" s="130" t="s">
        <v>579</v>
      </c>
      <c r="H286" s="130" t="s">
        <v>580</v>
      </c>
      <c r="I286" s="130" t="s">
        <v>772</v>
      </c>
      <c r="J286" s="130" t="s">
        <v>484</v>
      </c>
    </row>
    <row r="287" spans="2:10">
      <c r="B287" s="130" t="s">
        <v>579</v>
      </c>
      <c r="C287" s="130" t="s">
        <v>773</v>
      </c>
      <c r="D287" s="130" t="s">
        <v>445</v>
      </c>
      <c r="E287" s="130" t="s">
        <v>774</v>
      </c>
      <c r="F287" s="129"/>
      <c r="G287" s="130" t="s">
        <v>579</v>
      </c>
      <c r="H287" s="130" t="s">
        <v>773</v>
      </c>
      <c r="I287" s="130" t="s">
        <v>445</v>
      </c>
      <c r="J287" s="130" t="s">
        <v>774</v>
      </c>
    </row>
    <row r="288" spans="2:10">
      <c r="B288" s="130" t="s">
        <v>579</v>
      </c>
      <c r="C288" s="130" t="s">
        <v>773</v>
      </c>
      <c r="D288" s="130" t="s">
        <v>408</v>
      </c>
      <c r="E288" s="130" t="s">
        <v>430</v>
      </c>
      <c r="F288" s="129"/>
      <c r="G288" s="130" t="s">
        <v>579</v>
      </c>
      <c r="H288" s="130" t="s">
        <v>773</v>
      </c>
      <c r="I288" s="130" t="s">
        <v>408</v>
      </c>
      <c r="J288" s="130" t="s">
        <v>430</v>
      </c>
    </row>
    <row r="289" spans="2:10">
      <c r="B289" s="130" t="s">
        <v>579</v>
      </c>
      <c r="C289" s="130" t="s">
        <v>775</v>
      </c>
      <c r="D289" s="130" t="s">
        <v>776</v>
      </c>
      <c r="E289" s="130" t="s">
        <v>777</v>
      </c>
      <c r="F289" s="129"/>
      <c r="G289" s="130" t="s">
        <v>579</v>
      </c>
      <c r="H289" s="130" t="s">
        <v>775</v>
      </c>
      <c r="I289" s="130" t="s">
        <v>776</v>
      </c>
      <c r="J289" s="130" t="s">
        <v>777</v>
      </c>
    </row>
    <row r="290" spans="2:10">
      <c r="B290" s="130" t="s">
        <v>508</v>
      </c>
      <c r="C290" s="130" t="s">
        <v>778</v>
      </c>
      <c r="D290" s="130" t="s">
        <v>535</v>
      </c>
      <c r="E290" s="130" t="s">
        <v>779</v>
      </c>
      <c r="F290" s="129"/>
      <c r="G290" s="130" t="s">
        <v>508</v>
      </c>
      <c r="H290" s="130" t="s">
        <v>778</v>
      </c>
      <c r="I290" s="130" t="s">
        <v>535</v>
      </c>
      <c r="J290" s="130" t="s">
        <v>779</v>
      </c>
    </row>
    <row r="291" spans="2:10">
      <c r="B291" s="130" t="s">
        <v>609</v>
      </c>
      <c r="C291" s="130" t="s">
        <v>620</v>
      </c>
      <c r="D291" s="130" t="s">
        <v>780</v>
      </c>
      <c r="E291" s="130" t="s">
        <v>781</v>
      </c>
      <c r="F291" s="129"/>
      <c r="G291" s="130" t="s">
        <v>609</v>
      </c>
      <c r="H291" s="130" t="s">
        <v>620</v>
      </c>
      <c r="I291" s="130" t="s">
        <v>780</v>
      </c>
      <c r="J291" s="130" t="s">
        <v>781</v>
      </c>
    </row>
    <row r="292" spans="2:10">
      <c r="B292" s="130" t="s">
        <v>609</v>
      </c>
      <c r="C292" s="130" t="s">
        <v>620</v>
      </c>
      <c r="D292" s="130" t="s">
        <v>782</v>
      </c>
      <c r="E292" s="130" t="s">
        <v>781</v>
      </c>
      <c r="F292" s="129"/>
      <c r="G292" s="130" t="s">
        <v>609</v>
      </c>
      <c r="H292" s="130" t="s">
        <v>620</v>
      </c>
      <c r="I292" s="130" t="s">
        <v>782</v>
      </c>
      <c r="J292" s="130" t="s">
        <v>781</v>
      </c>
    </row>
    <row r="293" spans="2:10">
      <c r="B293" s="130" t="s">
        <v>609</v>
      </c>
      <c r="C293" s="130" t="s">
        <v>610</v>
      </c>
      <c r="D293" s="130" t="s">
        <v>466</v>
      </c>
      <c r="E293" s="130" t="s">
        <v>611</v>
      </c>
      <c r="F293" s="129"/>
      <c r="G293" s="130" t="s">
        <v>609</v>
      </c>
      <c r="H293" s="130" t="s">
        <v>610</v>
      </c>
      <c r="I293" s="130" t="s">
        <v>466</v>
      </c>
      <c r="J293" s="130" t="s">
        <v>611</v>
      </c>
    </row>
    <row r="294" spans="2:10">
      <c r="B294" s="130" t="s">
        <v>609</v>
      </c>
      <c r="C294" s="130" t="s">
        <v>783</v>
      </c>
      <c r="D294" s="130" t="s">
        <v>381</v>
      </c>
      <c r="E294" s="130" t="s">
        <v>784</v>
      </c>
      <c r="F294" s="129"/>
      <c r="G294" s="130" t="s">
        <v>609</v>
      </c>
      <c r="H294" s="130" t="s">
        <v>783</v>
      </c>
      <c r="I294" s="130" t="s">
        <v>381</v>
      </c>
      <c r="J294" s="130" t="s">
        <v>784</v>
      </c>
    </row>
    <row r="295" spans="2:10">
      <c r="B295" s="130" t="s">
        <v>540</v>
      </c>
      <c r="C295" s="130" t="s">
        <v>785</v>
      </c>
      <c r="D295" s="130" t="s">
        <v>384</v>
      </c>
      <c r="E295" s="130" t="s">
        <v>786</v>
      </c>
      <c r="F295" s="129"/>
      <c r="G295" s="130" t="s">
        <v>540</v>
      </c>
      <c r="H295" s="130" t="s">
        <v>785</v>
      </c>
      <c r="I295" s="130" t="s">
        <v>384</v>
      </c>
      <c r="J295" s="130" t="s">
        <v>786</v>
      </c>
    </row>
    <row r="296" spans="2:10">
      <c r="B296" s="130" t="s">
        <v>93</v>
      </c>
      <c r="C296" s="130" t="s">
        <v>787</v>
      </c>
      <c r="D296" s="130" t="s">
        <v>788</v>
      </c>
      <c r="E296" s="130" t="s">
        <v>789</v>
      </c>
      <c r="F296" s="129"/>
      <c r="G296" s="130" t="s">
        <v>93</v>
      </c>
      <c r="H296" s="130" t="s">
        <v>787</v>
      </c>
      <c r="I296" s="130" t="s">
        <v>788</v>
      </c>
      <c r="J296" s="130" t="s">
        <v>789</v>
      </c>
    </row>
    <row r="297" spans="2:10">
      <c r="B297" s="130" t="s">
        <v>93</v>
      </c>
      <c r="C297" s="130" t="s">
        <v>790</v>
      </c>
      <c r="D297" s="130" t="s">
        <v>443</v>
      </c>
      <c r="E297" s="130" t="s">
        <v>791</v>
      </c>
      <c r="F297" s="129"/>
      <c r="G297" s="130" t="s">
        <v>93</v>
      </c>
      <c r="H297" s="130" t="s">
        <v>790</v>
      </c>
      <c r="I297" s="130" t="s">
        <v>443</v>
      </c>
      <c r="J297" s="130" t="s">
        <v>791</v>
      </c>
    </row>
    <row r="298" spans="2:10">
      <c r="B298" s="130" t="s">
        <v>559</v>
      </c>
      <c r="C298" s="130" t="s">
        <v>792</v>
      </c>
      <c r="D298" s="130" t="s">
        <v>381</v>
      </c>
      <c r="E298" s="130" t="s">
        <v>793</v>
      </c>
      <c r="F298" s="129"/>
      <c r="G298" s="130" t="s">
        <v>559</v>
      </c>
      <c r="H298" s="130" t="s">
        <v>792</v>
      </c>
      <c r="I298" s="130" t="s">
        <v>381</v>
      </c>
      <c r="J298" s="130" t="s">
        <v>793</v>
      </c>
    </row>
    <row r="299" spans="2:10">
      <c r="B299" s="130" t="s">
        <v>559</v>
      </c>
      <c r="C299" s="130" t="s">
        <v>562</v>
      </c>
      <c r="D299" s="130" t="s">
        <v>373</v>
      </c>
      <c r="E299" s="130" t="s">
        <v>563</v>
      </c>
      <c r="F299" s="129"/>
      <c r="G299" s="130" t="s">
        <v>559</v>
      </c>
      <c r="H299" s="130" t="s">
        <v>562</v>
      </c>
      <c r="I299" s="130" t="s">
        <v>373</v>
      </c>
      <c r="J299" s="130" t="s">
        <v>563</v>
      </c>
    </row>
    <row r="300" spans="2:10">
      <c r="B300" s="130" t="s">
        <v>559</v>
      </c>
      <c r="C300" s="130" t="s">
        <v>562</v>
      </c>
      <c r="D300" s="130" t="s">
        <v>794</v>
      </c>
      <c r="E300" s="130" t="s">
        <v>795</v>
      </c>
      <c r="F300" s="129"/>
      <c r="G300" s="130" t="s">
        <v>559</v>
      </c>
      <c r="H300" s="130" t="s">
        <v>562</v>
      </c>
      <c r="I300" s="130" t="s">
        <v>794</v>
      </c>
      <c r="J300" s="130" t="s">
        <v>795</v>
      </c>
    </row>
    <row r="301" spans="2:10">
      <c r="B301" s="130" t="s">
        <v>269</v>
      </c>
      <c r="C301" s="130" t="s">
        <v>650</v>
      </c>
      <c r="D301" s="130" t="s">
        <v>464</v>
      </c>
      <c r="E301" s="130" t="s">
        <v>796</v>
      </c>
      <c r="F301" s="129"/>
      <c r="G301" s="130" t="s">
        <v>269</v>
      </c>
      <c r="H301" s="130" t="s">
        <v>650</v>
      </c>
      <c r="I301" s="130" t="s">
        <v>464</v>
      </c>
      <c r="J301" s="130" t="s">
        <v>796</v>
      </c>
    </row>
    <row r="302" spans="2:10">
      <c r="B302" s="130" t="s">
        <v>269</v>
      </c>
      <c r="C302" s="130" t="s">
        <v>650</v>
      </c>
      <c r="D302" s="130" t="s">
        <v>390</v>
      </c>
      <c r="E302" s="130" t="s">
        <v>797</v>
      </c>
      <c r="F302" s="129"/>
      <c r="G302" s="130" t="s">
        <v>269</v>
      </c>
      <c r="H302" s="130" t="s">
        <v>650</v>
      </c>
      <c r="I302" s="130" t="s">
        <v>390</v>
      </c>
      <c r="J302" s="130" t="s">
        <v>797</v>
      </c>
    </row>
    <row r="303" spans="2:10">
      <c r="B303" s="130" t="s">
        <v>269</v>
      </c>
      <c r="C303" s="130" t="s">
        <v>372</v>
      </c>
      <c r="D303" s="130" t="s">
        <v>426</v>
      </c>
      <c r="E303" s="130" t="s">
        <v>374</v>
      </c>
      <c r="F303" s="129"/>
      <c r="G303" s="130" t="s">
        <v>269</v>
      </c>
      <c r="H303" s="130" t="s">
        <v>372</v>
      </c>
      <c r="I303" s="130" t="s">
        <v>426</v>
      </c>
      <c r="J303" s="130" t="s">
        <v>374</v>
      </c>
    </row>
    <row r="304" spans="2:10">
      <c r="B304" s="130" t="s">
        <v>269</v>
      </c>
      <c r="C304" s="130" t="s">
        <v>660</v>
      </c>
      <c r="D304" s="130" t="s">
        <v>426</v>
      </c>
      <c r="E304" s="130" t="s">
        <v>798</v>
      </c>
      <c r="F304" s="129"/>
      <c r="G304" s="130" t="s">
        <v>269</v>
      </c>
      <c r="H304" s="130" t="s">
        <v>660</v>
      </c>
      <c r="I304" s="130" t="s">
        <v>426</v>
      </c>
      <c r="J304" s="130" t="s">
        <v>798</v>
      </c>
    </row>
    <row r="305" spans="2:10">
      <c r="B305" s="130" t="s">
        <v>269</v>
      </c>
      <c r="C305" s="130" t="s">
        <v>369</v>
      </c>
      <c r="D305" s="130" t="s">
        <v>390</v>
      </c>
      <c r="E305" s="130" t="s">
        <v>799</v>
      </c>
      <c r="F305" s="129"/>
      <c r="G305" s="130" t="s">
        <v>269</v>
      </c>
      <c r="H305" s="130" t="s">
        <v>369</v>
      </c>
      <c r="I305" s="130" t="s">
        <v>390</v>
      </c>
      <c r="J305" s="130" t="s">
        <v>799</v>
      </c>
    </row>
    <row r="306" spans="2:10">
      <c r="B306" s="130" t="s">
        <v>269</v>
      </c>
      <c r="C306" s="130" t="s">
        <v>800</v>
      </c>
      <c r="D306" s="130" t="s">
        <v>373</v>
      </c>
      <c r="E306" s="130" t="s">
        <v>801</v>
      </c>
      <c r="F306" s="129"/>
      <c r="G306" s="130" t="s">
        <v>269</v>
      </c>
      <c r="H306" s="130" t="s">
        <v>800</v>
      </c>
      <c r="I306" s="130" t="s">
        <v>373</v>
      </c>
      <c r="J306" s="130" t="s">
        <v>801</v>
      </c>
    </row>
    <row r="307" spans="2:10">
      <c r="B307" s="130" t="s">
        <v>269</v>
      </c>
      <c r="C307" s="130" t="s">
        <v>375</v>
      </c>
      <c r="D307" s="130" t="s">
        <v>367</v>
      </c>
      <c r="E307" s="130" t="s">
        <v>802</v>
      </c>
      <c r="F307" s="129"/>
      <c r="G307" s="130" t="s">
        <v>269</v>
      </c>
      <c r="H307" s="130" t="s">
        <v>375</v>
      </c>
      <c r="I307" s="130" t="s">
        <v>367</v>
      </c>
      <c r="J307" s="130" t="s">
        <v>802</v>
      </c>
    </row>
    <row r="308" spans="2:10">
      <c r="B308" s="130" t="s">
        <v>269</v>
      </c>
      <c r="C308" s="130" t="s">
        <v>375</v>
      </c>
      <c r="D308" s="130" t="s">
        <v>387</v>
      </c>
      <c r="E308" s="130" t="s">
        <v>656</v>
      </c>
      <c r="F308" s="129"/>
      <c r="G308" s="130" t="s">
        <v>269</v>
      </c>
      <c r="H308" s="130" t="s">
        <v>375</v>
      </c>
      <c r="I308" s="130" t="s">
        <v>387</v>
      </c>
      <c r="J308" s="130" t="s">
        <v>656</v>
      </c>
    </row>
    <row r="309" spans="2:10">
      <c r="B309" s="130" t="s">
        <v>269</v>
      </c>
      <c r="C309" s="130" t="s">
        <v>375</v>
      </c>
      <c r="D309" s="130" t="s">
        <v>483</v>
      </c>
      <c r="E309" s="130" t="s">
        <v>803</v>
      </c>
      <c r="F309" s="129"/>
      <c r="G309" s="130" t="s">
        <v>269</v>
      </c>
      <c r="H309" s="130" t="s">
        <v>375</v>
      </c>
      <c r="I309" s="130" t="s">
        <v>483</v>
      </c>
      <c r="J309" s="130" t="s">
        <v>803</v>
      </c>
    </row>
    <row r="310" spans="2:10">
      <c r="B310" s="130" t="s">
        <v>269</v>
      </c>
      <c r="C310" s="130" t="s">
        <v>375</v>
      </c>
      <c r="D310" s="130" t="s">
        <v>453</v>
      </c>
      <c r="E310" s="130" t="s">
        <v>611</v>
      </c>
      <c r="F310" s="129"/>
      <c r="G310" s="130" t="s">
        <v>269</v>
      </c>
      <c r="H310" s="130" t="s">
        <v>375</v>
      </c>
      <c r="I310" s="130" t="s">
        <v>453</v>
      </c>
      <c r="J310" s="130" t="s">
        <v>611</v>
      </c>
    </row>
    <row r="311" spans="2:10">
      <c r="B311" s="130" t="s">
        <v>269</v>
      </c>
      <c r="C311" s="130" t="s">
        <v>375</v>
      </c>
      <c r="D311" s="130" t="s">
        <v>788</v>
      </c>
      <c r="E311" s="130" t="s">
        <v>657</v>
      </c>
      <c r="F311" s="129"/>
      <c r="G311" s="130" t="s">
        <v>269</v>
      </c>
      <c r="H311" s="130" t="s">
        <v>375</v>
      </c>
      <c r="I311" s="130" t="s">
        <v>788</v>
      </c>
      <c r="J311" s="130" t="s">
        <v>657</v>
      </c>
    </row>
    <row r="312" spans="2:10">
      <c r="B312" s="130" t="s">
        <v>269</v>
      </c>
      <c r="C312" s="130" t="s">
        <v>402</v>
      </c>
      <c r="D312" s="130" t="s">
        <v>804</v>
      </c>
      <c r="E312" s="130" t="s">
        <v>406</v>
      </c>
      <c r="F312" s="129"/>
      <c r="G312" s="130" t="s">
        <v>269</v>
      </c>
      <c r="H312" s="130" t="s">
        <v>402</v>
      </c>
      <c r="I312" s="130" t="s">
        <v>804</v>
      </c>
      <c r="J312" s="130" t="s">
        <v>406</v>
      </c>
    </row>
    <row r="313" spans="2:10">
      <c r="B313" s="130" t="s">
        <v>269</v>
      </c>
      <c r="C313" s="130" t="s">
        <v>660</v>
      </c>
      <c r="D313" s="130" t="s">
        <v>464</v>
      </c>
      <c r="E313" s="130" t="s">
        <v>805</v>
      </c>
      <c r="F313" s="129"/>
      <c r="G313" s="130" t="s">
        <v>269</v>
      </c>
      <c r="H313" s="130" t="s">
        <v>660</v>
      </c>
      <c r="I313" s="130" t="s">
        <v>464</v>
      </c>
      <c r="J313" s="130" t="s">
        <v>805</v>
      </c>
    </row>
    <row r="314" spans="2:10">
      <c r="B314" s="130" t="s">
        <v>269</v>
      </c>
      <c r="C314" s="130" t="s">
        <v>806</v>
      </c>
      <c r="D314" s="130" t="s">
        <v>535</v>
      </c>
      <c r="E314" s="130" t="s">
        <v>807</v>
      </c>
      <c r="F314" s="129"/>
      <c r="G314" s="130" t="s">
        <v>269</v>
      </c>
      <c r="H314" s="130" t="s">
        <v>806</v>
      </c>
      <c r="I314" s="130" t="s">
        <v>535</v>
      </c>
      <c r="J314" s="130" t="s">
        <v>807</v>
      </c>
    </row>
    <row r="315" spans="2:10">
      <c r="B315" s="130" t="s">
        <v>574</v>
      </c>
      <c r="C315" s="130" t="s">
        <v>808</v>
      </c>
      <c r="D315" s="130" t="s">
        <v>443</v>
      </c>
      <c r="E315" s="130" t="s">
        <v>809</v>
      </c>
      <c r="F315" s="129"/>
      <c r="G315" s="130" t="s">
        <v>574</v>
      </c>
      <c r="H315" s="130" t="s">
        <v>808</v>
      </c>
      <c r="I315" s="130" t="s">
        <v>443</v>
      </c>
      <c r="J315" s="130" t="s">
        <v>809</v>
      </c>
    </row>
    <row r="316" spans="2:10">
      <c r="B316" s="130" t="s">
        <v>574</v>
      </c>
      <c r="C316" s="130" t="s">
        <v>810</v>
      </c>
      <c r="D316" s="130" t="s">
        <v>408</v>
      </c>
      <c r="E316" s="130" t="s">
        <v>811</v>
      </c>
      <c r="F316" s="129"/>
      <c r="G316" s="130" t="s">
        <v>574</v>
      </c>
      <c r="H316" s="130" t="s">
        <v>810</v>
      </c>
      <c r="I316" s="130" t="s">
        <v>408</v>
      </c>
      <c r="J316" s="130" t="s">
        <v>811</v>
      </c>
    </row>
    <row r="317" spans="2:10">
      <c r="B317" s="130" t="s">
        <v>574</v>
      </c>
      <c r="C317" s="130" t="s">
        <v>575</v>
      </c>
      <c r="D317" s="130" t="s">
        <v>586</v>
      </c>
      <c r="E317" s="130" t="s">
        <v>812</v>
      </c>
      <c r="F317" s="129"/>
      <c r="G317" s="130" t="s">
        <v>574</v>
      </c>
      <c r="H317" s="130" t="s">
        <v>575</v>
      </c>
      <c r="I317" s="130" t="s">
        <v>586</v>
      </c>
      <c r="J317" s="130" t="s">
        <v>812</v>
      </c>
    </row>
    <row r="318" spans="2:10">
      <c r="B318" s="130" t="s">
        <v>97</v>
      </c>
      <c r="C318" s="130" t="s">
        <v>525</v>
      </c>
      <c r="D318" s="130" t="s">
        <v>390</v>
      </c>
      <c r="E318" s="130" t="s">
        <v>813</v>
      </c>
      <c r="F318" s="129"/>
      <c r="G318" s="130" t="s">
        <v>97</v>
      </c>
      <c r="H318" s="130" t="s">
        <v>525</v>
      </c>
      <c r="I318" s="130" t="s">
        <v>390</v>
      </c>
      <c r="J318" s="130" t="s">
        <v>813</v>
      </c>
    </row>
    <row r="319" spans="2:10">
      <c r="B319" s="130" t="s">
        <v>97</v>
      </c>
      <c r="C319" s="130" t="s">
        <v>457</v>
      </c>
      <c r="D319" s="130" t="s">
        <v>367</v>
      </c>
      <c r="E319" s="130" t="s">
        <v>814</v>
      </c>
      <c r="F319" s="129"/>
      <c r="G319" s="130" t="s">
        <v>97</v>
      </c>
      <c r="H319" s="130" t="s">
        <v>457</v>
      </c>
      <c r="I319" s="130" t="s">
        <v>367</v>
      </c>
      <c r="J319" s="130" t="s">
        <v>814</v>
      </c>
    </row>
    <row r="320" spans="2:10">
      <c r="B320" s="130" t="s">
        <v>97</v>
      </c>
      <c r="C320" s="130" t="s">
        <v>815</v>
      </c>
      <c r="D320" s="130" t="s">
        <v>443</v>
      </c>
      <c r="E320" s="130" t="s">
        <v>816</v>
      </c>
      <c r="F320" s="129"/>
      <c r="G320" s="130" t="s">
        <v>97</v>
      </c>
      <c r="H320" s="130" t="s">
        <v>815</v>
      </c>
      <c r="I320" s="130" t="s">
        <v>443</v>
      </c>
      <c r="J320" s="130" t="s">
        <v>816</v>
      </c>
    </row>
    <row r="321" spans="2:10">
      <c r="B321" s="130" t="s">
        <v>97</v>
      </c>
      <c r="C321" s="130" t="s">
        <v>817</v>
      </c>
      <c r="D321" s="130" t="s">
        <v>450</v>
      </c>
      <c r="E321" s="130" t="s">
        <v>818</v>
      </c>
      <c r="F321" s="129"/>
      <c r="G321" s="130" t="s">
        <v>97</v>
      </c>
      <c r="H321" s="130" t="s">
        <v>817</v>
      </c>
      <c r="I321" s="130" t="s">
        <v>450</v>
      </c>
      <c r="J321" s="130" t="s">
        <v>818</v>
      </c>
    </row>
    <row r="322" spans="2:10">
      <c r="B322" s="130" t="s">
        <v>97</v>
      </c>
      <c r="C322" s="130" t="s">
        <v>487</v>
      </c>
      <c r="D322" s="130" t="s">
        <v>408</v>
      </c>
      <c r="E322" s="130" t="s">
        <v>819</v>
      </c>
      <c r="F322" s="129"/>
      <c r="G322" s="130" t="s">
        <v>97</v>
      </c>
      <c r="H322" s="130" t="s">
        <v>487</v>
      </c>
      <c r="I322" s="130" t="s">
        <v>408</v>
      </c>
      <c r="J322" s="130" t="s">
        <v>819</v>
      </c>
    </row>
    <row r="323" spans="2:10">
      <c r="B323" s="130" t="s">
        <v>97</v>
      </c>
      <c r="C323" s="130" t="s">
        <v>820</v>
      </c>
      <c r="D323" s="130" t="s">
        <v>535</v>
      </c>
      <c r="E323" s="130" t="s">
        <v>443</v>
      </c>
      <c r="F323" s="129"/>
      <c r="G323" s="130" t="s">
        <v>97</v>
      </c>
      <c r="H323" s="130" t="s">
        <v>820</v>
      </c>
      <c r="I323" s="130" t="s">
        <v>535</v>
      </c>
      <c r="J323" s="130" t="s">
        <v>443</v>
      </c>
    </row>
    <row r="324" spans="2:10">
      <c r="B324" s="130" t="s">
        <v>97</v>
      </c>
      <c r="C324" s="130" t="s">
        <v>821</v>
      </c>
      <c r="D324" s="130" t="s">
        <v>384</v>
      </c>
      <c r="E324" s="130" t="s">
        <v>822</v>
      </c>
      <c r="F324" s="129"/>
      <c r="G324" s="130" t="s">
        <v>97</v>
      </c>
      <c r="H324" s="130" t="s">
        <v>821</v>
      </c>
      <c r="I324" s="130" t="s">
        <v>384</v>
      </c>
      <c r="J324" s="130" t="s">
        <v>822</v>
      </c>
    </row>
    <row r="325" spans="2:10">
      <c r="B325" s="130" t="s">
        <v>97</v>
      </c>
      <c r="C325" s="130" t="s">
        <v>691</v>
      </c>
      <c r="D325" s="130" t="s">
        <v>387</v>
      </c>
      <c r="E325" s="130" t="s">
        <v>823</v>
      </c>
      <c r="F325" s="129"/>
      <c r="G325" s="130" t="s">
        <v>97</v>
      </c>
      <c r="H325" s="130" t="s">
        <v>691</v>
      </c>
      <c r="I325" s="130" t="s">
        <v>387</v>
      </c>
      <c r="J325" s="130" t="s">
        <v>823</v>
      </c>
    </row>
    <row r="326" spans="2:10">
      <c r="B326" s="130" t="s">
        <v>97</v>
      </c>
      <c r="C326" s="130" t="s">
        <v>465</v>
      </c>
      <c r="D326" s="130" t="s">
        <v>443</v>
      </c>
      <c r="E326" s="130" t="s">
        <v>824</v>
      </c>
      <c r="F326" s="129"/>
      <c r="G326" s="130" t="s">
        <v>97</v>
      </c>
      <c r="H326" s="130" t="s">
        <v>465</v>
      </c>
      <c r="I326" s="130" t="s">
        <v>443</v>
      </c>
      <c r="J326" s="130" t="s">
        <v>824</v>
      </c>
    </row>
    <row r="327" spans="2:10">
      <c r="B327" s="130" t="s">
        <v>97</v>
      </c>
      <c r="C327" s="130" t="s">
        <v>695</v>
      </c>
      <c r="D327" s="130" t="s">
        <v>373</v>
      </c>
      <c r="E327" s="130" t="s">
        <v>825</v>
      </c>
      <c r="F327" s="129"/>
      <c r="G327" s="130" t="s">
        <v>97</v>
      </c>
      <c r="H327" s="130" t="s">
        <v>695</v>
      </c>
      <c r="I327" s="130" t="s">
        <v>373</v>
      </c>
      <c r="J327" s="130" t="s">
        <v>825</v>
      </c>
    </row>
    <row r="328" spans="2:10">
      <c r="B328" s="130" t="s">
        <v>97</v>
      </c>
      <c r="C328" s="130" t="s">
        <v>826</v>
      </c>
      <c r="D328" s="130" t="s">
        <v>418</v>
      </c>
      <c r="E328" s="130" t="s">
        <v>827</v>
      </c>
      <c r="F328" s="129"/>
      <c r="G328" s="130" t="s">
        <v>97</v>
      </c>
      <c r="H328" s="130" t="s">
        <v>826</v>
      </c>
      <c r="I328" s="130" t="s">
        <v>418</v>
      </c>
      <c r="J328" s="130" t="s">
        <v>827</v>
      </c>
    </row>
    <row r="329" spans="2:10">
      <c r="B329" s="130" t="s">
        <v>97</v>
      </c>
      <c r="C329" s="130" t="s">
        <v>474</v>
      </c>
      <c r="D329" s="130" t="s">
        <v>384</v>
      </c>
      <c r="E329" s="130" t="s">
        <v>475</v>
      </c>
      <c r="F329" s="129"/>
      <c r="G329" s="130" t="s">
        <v>97</v>
      </c>
      <c r="H329" s="130" t="s">
        <v>474</v>
      </c>
      <c r="I329" s="130" t="s">
        <v>384</v>
      </c>
      <c r="J329" s="130" t="s">
        <v>475</v>
      </c>
    </row>
    <row r="330" spans="2:10">
      <c r="B330" s="130" t="s">
        <v>97</v>
      </c>
      <c r="C330" s="130" t="s">
        <v>472</v>
      </c>
      <c r="D330" s="130" t="s">
        <v>403</v>
      </c>
      <c r="E330" s="130" t="s">
        <v>828</v>
      </c>
      <c r="F330" s="129"/>
      <c r="G330" s="130" t="s">
        <v>97</v>
      </c>
      <c r="H330" s="130" t="s">
        <v>472</v>
      </c>
      <c r="I330" s="130" t="s">
        <v>403</v>
      </c>
      <c r="J330" s="130" t="s">
        <v>828</v>
      </c>
    </row>
    <row r="331" spans="2:10">
      <c r="B331" s="130" t="s">
        <v>97</v>
      </c>
      <c r="C331" s="130" t="s">
        <v>829</v>
      </c>
      <c r="D331" s="130" t="s">
        <v>521</v>
      </c>
      <c r="E331" s="130" t="s">
        <v>830</v>
      </c>
      <c r="F331" s="129"/>
      <c r="G331" s="130" t="s">
        <v>97</v>
      </c>
      <c r="H331" s="130" t="s">
        <v>829</v>
      </c>
      <c r="I331" s="130" t="s">
        <v>521</v>
      </c>
      <c r="J331" s="130" t="s">
        <v>830</v>
      </c>
    </row>
    <row r="332" spans="2:10">
      <c r="B332" s="130" t="s">
        <v>97</v>
      </c>
      <c r="C332" s="130" t="s">
        <v>831</v>
      </c>
      <c r="D332" s="130" t="s">
        <v>512</v>
      </c>
      <c r="E332" s="130" t="s">
        <v>832</v>
      </c>
      <c r="F332" s="129"/>
      <c r="G332" s="130" t="s">
        <v>97</v>
      </c>
      <c r="H332" s="130" t="s">
        <v>831</v>
      </c>
      <c r="I332" s="130" t="s">
        <v>512</v>
      </c>
      <c r="J332" s="130" t="s">
        <v>832</v>
      </c>
    </row>
    <row r="333" spans="2:10">
      <c r="B333" s="130" t="s">
        <v>97</v>
      </c>
      <c r="C333" s="130" t="s">
        <v>833</v>
      </c>
      <c r="D333" s="130" t="s">
        <v>429</v>
      </c>
      <c r="E333" s="130" t="s">
        <v>834</v>
      </c>
      <c r="F333" s="129"/>
      <c r="G333" s="130" t="s">
        <v>97</v>
      </c>
      <c r="H333" s="130" t="s">
        <v>833</v>
      </c>
      <c r="I333" s="130" t="s">
        <v>429</v>
      </c>
      <c r="J333" s="130" t="s">
        <v>834</v>
      </c>
    </row>
    <row r="334" spans="2:10">
      <c r="B334" s="130" t="s">
        <v>97</v>
      </c>
      <c r="C334" s="130" t="s">
        <v>835</v>
      </c>
      <c r="D334" s="130" t="s">
        <v>836</v>
      </c>
      <c r="E334" s="130" t="s">
        <v>837</v>
      </c>
      <c r="F334" s="129"/>
      <c r="G334" s="130" t="s">
        <v>97</v>
      </c>
      <c r="H334" s="130" t="s">
        <v>835</v>
      </c>
      <c r="I334" s="130" t="s">
        <v>836</v>
      </c>
      <c r="J334" s="130" t="s">
        <v>837</v>
      </c>
    </row>
    <row r="335" spans="2:10">
      <c r="B335" s="130" t="s">
        <v>97</v>
      </c>
      <c r="C335" s="130" t="s">
        <v>476</v>
      </c>
      <c r="D335" s="130" t="s">
        <v>411</v>
      </c>
      <c r="E335" s="130" t="s">
        <v>477</v>
      </c>
      <c r="F335" s="129"/>
      <c r="G335" s="130" t="s">
        <v>97</v>
      </c>
      <c r="H335" s="130" t="s">
        <v>476</v>
      </c>
      <c r="I335" s="130" t="s">
        <v>411</v>
      </c>
      <c r="J335" s="130" t="s">
        <v>477</v>
      </c>
    </row>
    <row r="336" spans="2:10">
      <c r="B336" s="130" t="s">
        <v>97</v>
      </c>
      <c r="C336" s="130" t="s">
        <v>482</v>
      </c>
      <c r="D336" s="130" t="s">
        <v>535</v>
      </c>
      <c r="E336" s="130" t="s">
        <v>838</v>
      </c>
      <c r="F336" s="129"/>
      <c r="G336" s="130" t="s">
        <v>97</v>
      </c>
      <c r="H336" s="130" t="s">
        <v>482</v>
      </c>
      <c r="I336" s="130" t="s">
        <v>535</v>
      </c>
      <c r="J336" s="130" t="s">
        <v>838</v>
      </c>
    </row>
    <row r="337" spans="2:10">
      <c r="B337" s="130" t="s">
        <v>97</v>
      </c>
      <c r="C337" s="130" t="s">
        <v>839</v>
      </c>
      <c r="D337" s="130" t="s">
        <v>464</v>
      </c>
      <c r="E337" s="130" t="s">
        <v>840</v>
      </c>
      <c r="F337" s="129"/>
      <c r="G337" s="130" t="s">
        <v>97</v>
      </c>
      <c r="H337" s="130" t="s">
        <v>839</v>
      </c>
      <c r="I337" s="130" t="s">
        <v>464</v>
      </c>
      <c r="J337" s="130" t="s">
        <v>840</v>
      </c>
    </row>
    <row r="338" spans="2:10">
      <c r="B338" s="130" t="s">
        <v>97</v>
      </c>
      <c r="C338" s="130" t="s">
        <v>494</v>
      </c>
      <c r="D338" s="130" t="s">
        <v>390</v>
      </c>
      <c r="E338" s="130" t="s">
        <v>495</v>
      </c>
      <c r="F338" s="129"/>
      <c r="G338" s="130" t="s">
        <v>97</v>
      </c>
      <c r="H338" s="130" t="s">
        <v>494</v>
      </c>
      <c r="I338" s="130" t="s">
        <v>390</v>
      </c>
      <c r="J338" s="130" t="s">
        <v>495</v>
      </c>
    </row>
    <row r="339" spans="2:10">
      <c r="B339" s="130" t="s">
        <v>97</v>
      </c>
      <c r="C339" s="130" t="s">
        <v>494</v>
      </c>
      <c r="D339" s="130" t="s">
        <v>443</v>
      </c>
      <c r="E339" s="130" t="s">
        <v>841</v>
      </c>
      <c r="F339" s="129"/>
      <c r="G339" s="130" t="s">
        <v>97</v>
      </c>
      <c r="H339" s="130" t="s">
        <v>494</v>
      </c>
      <c r="I339" s="130" t="s">
        <v>443</v>
      </c>
      <c r="J339" s="130" t="s">
        <v>841</v>
      </c>
    </row>
    <row r="340" spans="2:10">
      <c r="B340" s="130" t="s">
        <v>91</v>
      </c>
      <c r="C340" s="130" t="s">
        <v>842</v>
      </c>
      <c r="D340" s="130" t="s">
        <v>450</v>
      </c>
      <c r="E340" s="130" t="s">
        <v>843</v>
      </c>
      <c r="F340" s="129"/>
      <c r="G340" s="130" t="s">
        <v>91</v>
      </c>
      <c r="H340" s="130" t="s">
        <v>842</v>
      </c>
      <c r="I340" s="130" t="s">
        <v>450</v>
      </c>
      <c r="J340" s="130" t="s">
        <v>843</v>
      </c>
    </row>
    <row r="341" spans="2:10">
      <c r="B341" s="130" t="s">
        <v>91</v>
      </c>
      <c r="C341" s="130" t="s">
        <v>842</v>
      </c>
      <c r="D341" s="130" t="s">
        <v>384</v>
      </c>
      <c r="E341" s="130" t="s">
        <v>843</v>
      </c>
      <c r="F341" s="129"/>
      <c r="G341" s="130" t="s">
        <v>91</v>
      </c>
      <c r="H341" s="130" t="s">
        <v>842</v>
      </c>
      <c r="I341" s="130" t="s">
        <v>384</v>
      </c>
      <c r="J341" s="130" t="s">
        <v>843</v>
      </c>
    </row>
    <row r="342" spans="2:10">
      <c r="B342" s="130" t="s">
        <v>91</v>
      </c>
      <c r="C342" s="130" t="s">
        <v>745</v>
      </c>
      <c r="D342" s="130" t="s">
        <v>390</v>
      </c>
      <c r="E342" s="130" t="s">
        <v>746</v>
      </c>
      <c r="F342" s="129"/>
      <c r="G342" s="130" t="s">
        <v>91</v>
      </c>
      <c r="H342" s="130" t="s">
        <v>745</v>
      </c>
      <c r="I342" s="130" t="s">
        <v>390</v>
      </c>
      <c r="J342" s="130" t="s">
        <v>746</v>
      </c>
    </row>
    <row r="343" spans="2:10">
      <c r="B343" s="130" t="s">
        <v>91</v>
      </c>
      <c r="C343" s="130" t="s">
        <v>366</v>
      </c>
      <c r="D343" s="130" t="s">
        <v>418</v>
      </c>
      <c r="E343" s="130" t="s">
        <v>368</v>
      </c>
      <c r="F343" s="129"/>
      <c r="G343" s="130" t="s">
        <v>91</v>
      </c>
      <c r="H343" s="130" t="s">
        <v>366</v>
      </c>
      <c r="I343" s="130" t="s">
        <v>418</v>
      </c>
      <c r="J343" s="130" t="s">
        <v>368</v>
      </c>
    </row>
    <row r="344" spans="2:10">
      <c r="B344" s="130" t="s">
        <v>91</v>
      </c>
      <c r="C344" s="130" t="s">
        <v>366</v>
      </c>
      <c r="D344" s="130" t="s">
        <v>370</v>
      </c>
      <c r="E344" s="130" t="s">
        <v>597</v>
      </c>
      <c r="F344" s="129"/>
      <c r="G344" s="130" t="s">
        <v>91</v>
      </c>
      <c r="H344" s="130" t="s">
        <v>366</v>
      </c>
      <c r="I344" s="130" t="s">
        <v>370</v>
      </c>
      <c r="J344" s="130" t="s">
        <v>597</v>
      </c>
    </row>
    <row r="345" spans="2:10">
      <c r="B345" s="130" t="s">
        <v>91</v>
      </c>
      <c r="C345" s="130" t="s">
        <v>844</v>
      </c>
      <c r="D345" s="130" t="s">
        <v>464</v>
      </c>
      <c r="E345" s="130" t="s">
        <v>845</v>
      </c>
      <c r="F345" s="129"/>
      <c r="G345" s="130" t="s">
        <v>91</v>
      </c>
      <c r="H345" s="130" t="s">
        <v>844</v>
      </c>
      <c r="I345" s="130" t="s">
        <v>464</v>
      </c>
      <c r="J345" s="130" t="s">
        <v>845</v>
      </c>
    </row>
    <row r="346" spans="2:10">
      <c r="B346" s="130" t="s">
        <v>91</v>
      </c>
      <c r="C346" s="130" t="s">
        <v>386</v>
      </c>
      <c r="D346" s="130" t="s">
        <v>846</v>
      </c>
      <c r="E346" s="130" t="s">
        <v>757</v>
      </c>
      <c r="F346" s="129"/>
      <c r="G346" s="130" t="s">
        <v>91</v>
      </c>
      <c r="H346" s="130" t="s">
        <v>386</v>
      </c>
      <c r="I346" s="130" t="s">
        <v>846</v>
      </c>
      <c r="J346" s="130" t="s">
        <v>757</v>
      </c>
    </row>
    <row r="347" spans="2:10">
      <c r="B347" s="130" t="s">
        <v>91</v>
      </c>
      <c r="C347" s="130" t="s">
        <v>386</v>
      </c>
      <c r="D347" s="130" t="s">
        <v>847</v>
      </c>
      <c r="E347" s="130" t="s">
        <v>848</v>
      </c>
      <c r="F347" s="129"/>
      <c r="G347" s="130" t="s">
        <v>91</v>
      </c>
      <c r="H347" s="130" t="s">
        <v>386</v>
      </c>
      <c r="I347" s="130" t="s">
        <v>847</v>
      </c>
      <c r="J347" s="130" t="s">
        <v>848</v>
      </c>
    </row>
    <row r="348" spans="2:10">
      <c r="B348" s="130" t="s">
        <v>91</v>
      </c>
      <c r="C348" s="130" t="s">
        <v>389</v>
      </c>
      <c r="D348" s="130" t="s">
        <v>381</v>
      </c>
      <c r="E348" s="130" t="s">
        <v>849</v>
      </c>
      <c r="F348" s="129"/>
      <c r="G348" s="130" t="s">
        <v>91</v>
      </c>
      <c r="H348" s="130" t="s">
        <v>389</v>
      </c>
      <c r="I348" s="130" t="s">
        <v>381</v>
      </c>
      <c r="J348" s="130" t="s">
        <v>849</v>
      </c>
    </row>
    <row r="349" spans="2:10">
      <c r="B349" s="130" t="s">
        <v>91</v>
      </c>
      <c r="C349" s="130" t="s">
        <v>417</v>
      </c>
      <c r="D349" s="130" t="s">
        <v>381</v>
      </c>
      <c r="E349" s="130" t="s">
        <v>850</v>
      </c>
      <c r="F349" s="129"/>
      <c r="G349" s="130" t="s">
        <v>91</v>
      </c>
      <c r="H349" s="130" t="s">
        <v>417</v>
      </c>
      <c r="I349" s="130" t="s">
        <v>381</v>
      </c>
      <c r="J349" s="130" t="s">
        <v>850</v>
      </c>
    </row>
    <row r="350" spans="2:10">
      <c r="B350" s="130" t="s">
        <v>91</v>
      </c>
      <c r="C350" s="130" t="s">
        <v>851</v>
      </c>
      <c r="D350" s="130" t="s">
        <v>373</v>
      </c>
      <c r="E350" s="130" t="s">
        <v>852</v>
      </c>
      <c r="F350" s="129"/>
      <c r="G350" s="130" t="s">
        <v>91</v>
      </c>
      <c r="H350" s="130" t="s">
        <v>851</v>
      </c>
      <c r="I350" s="130" t="s">
        <v>373</v>
      </c>
      <c r="J350" s="130" t="s">
        <v>852</v>
      </c>
    </row>
    <row r="351" spans="2:10">
      <c r="B351" s="130" t="s">
        <v>91</v>
      </c>
      <c r="C351" s="130" t="s">
        <v>853</v>
      </c>
      <c r="D351" s="130" t="s">
        <v>466</v>
      </c>
      <c r="E351" s="130" t="s">
        <v>854</v>
      </c>
      <c r="F351" s="129"/>
      <c r="G351" s="130" t="s">
        <v>91</v>
      </c>
      <c r="H351" s="130" t="s">
        <v>853</v>
      </c>
      <c r="I351" s="130" t="s">
        <v>466</v>
      </c>
      <c r="J351" s="130" t="s">
        <v>854</v>
      </c>
    </row>
    <row r="352" spans="2:10">
      <c r="B352" s="130" t="s">
        <v>91</v>
      </c>
      <c r="C352" s="130" t="s">
        <v>853</v>
      </c>
      <c r="D352" s="130" t="s">
        <v>429</v>
      </c>
      <c r="E352" s="130" t="s">
        <v>855</v>
      </c>
      <c r="F352" s="129"/>
      <c r="G352" s="130" t="s">
        <v>91</v>
      </c>
      <c r="H352" s="130" t="s">
        <v>853</v>
      </c>
      <c r="I352" s="130" t="s">
        <v>429</v>
      </c>
      <c r="J352" s="130" t="s">
        <v>855</v>
      </c>
    </row>
    <row r="353" spans="2:10">
      <c r="B353" s="130" t="s">
        <v>91</v>
      </c>
      <c r="C353" s="130" t="s">
        <v>425</v>
      </c>
      <c r="D353" s="130" t="s">
        <v>440</v>
      </c>
      <c r="E353" s="130" t="s">
        <v>856</v>
      </c>
      <c r="F353" s="129"/>
      <c r="G353" s="130" t="s">
        <v>91</v>
      </c>
      <c r="H353" s="130" t="s">
        <v>425</v>
      </c>
      <c r="I353" s="130" t="s">
        <v>440</v>
      </c>
      <c r="J353" s="130" t="s">
        <v>856</v>
      </c>
    </row>
    <row r="354" spans="2:10">
      <c r="B354" s="130" t="s">
        <v>91</v>
      </c>
      <c r="C354" s="130" t="s">
        <v>433</v>
      </c>
      <c r="D354" s="130" t="s">
        <v>857</v>
      </c>
      <c r="E354" s="130" t="s">
        <v>435</v>
      </c>
      <c r="F354" s="129"/>
      <c r="G354" s="130" t="s">
        <v>91</v>
      </c>
      <c r="H354" s="130" t="s">
        <v>433</v>
      </c>
      <c r="I354" s="130" t="s">
        <v>857</v>
      </c>
      <c r="J354" s="130" t="s">
        <v>435</v>
      </c>
    </row>
    <row r="355" spans="2:10">
      <c r="B355" s="130" t="s">
        <v>91</v>
      </c>
      <c r="C355" s="130" t="s">
        <v>754</v>
      </c>
      <c r="D355" s="130" t="s">
        <v>858</v>
      </c>
      <c r="E355" s="130" t="s">
        <v>756</v>
      </c>
      <c r="F355" s="129"/>
      <c r="G355" s="130" t="s">
        <v>91</v>
      </c>
      <c r="H355" s="130" t="s">
        <v>754</v>
      </c>
      <c r="I355" s="130" t="s">
        <v>858</v>
      </c>
      <c r="J355" s="130" t="s">
        <v>756</v>
      </c>
    </row>
    <row r="356" spans="2:10">
      <c r="B356" s="130" t="s">
        <v>91</v>
      </c>
      <c r="C356" s="130" t="s">
        <v>397</v>
      </c>
      <c r="D356" s="130" t="s">
        <v>390</v>
      </c>
      <c r="E356" s="130" t="s">
        <v>859</v>
      </c>
      <c r="F356" s="129"/>
      <c r="G356" s="130" t="s">
        <v>91</v>
      </c>
      <c r="H356" s="130" t="s">
        <v>397</v>
      </c>
      <c r="I356" s="130" t="s">
        <v>390</v>
      </c>
      <c r="J356" s="130" t="s">
        <v>859</v>
      </c>
    </row>
    <row r="357" spans="2:10">
      <c r="B357" s="130" t="s">
        <v>91</v>
      </c>
      <c r="C357" s="130" t="s">
        <v>860</v>
      </c>
      <c r="D357" s="130" t="s">
        <v>384</v>
      </c>
      <c r="E357" s="130" t="s">
        <v>861</v>
      </c>
      <c r="F357" s="129"/>
      <c r="G357" s="130" t="s">
        <v>91</v>
      </c>
      <c r="H357" s="130" t="s">
        <v>860</v>
      </c>
      <c r="I357" s="130" t="s">
        <v>384</v>
      </c>
      <c r="J357" s="130" t="s">
        <v>861</v>
      </c>
    </row>
    <row r="358" spans="2:10">
      <c r="B358" s="130" t="s">
        <v>91</v>
      </c>
      <c r="C358" s="130" t="s">
        <v>605</v>
      </c>
      <c r="D358" s="130" t="s">
        <v>426</v>
      </c>
      <c r="E358" s="130" t="s">
        <v>473</v>
      </c>
      <c r="F358" s="129"/>
      <c r="G358" s="130" t="s">
        <v>91</v>
      </c>
      <c r="H358" s="130" t="s">
        <v>605</v>
      </c>
      <c r="I358" s="130" t="s">
        <v>426</v>
      </c>
      <c r="J358" s="130" t="s">
        <v>473</v>
      </c>
    </row>
    <row r="359" spans="2:10">
      <c r="B359" s="130" t="s">
        <v>91</v>
      </c>
      <c r="C359" s="130" t="s">
        <v>627</v>
      </c>
      <c r="D359" s="130" t="s">
        <v>535</v>
      </c>
      <c r="E359" s="130" t="s">
        <v>628</v>
      </c>
      <c r="F359" s="129"/>
      <c r="G359" s="130" t="s">
        <v>91</v>
      </c>
      <c r="H359" s="130" t="s">
        <v>627</v>
      </c>
      <c r="I359" s="130" t="s">
        <v>535</v>
      </c>
      <c r="J359" s="130" t="s">
        <v>628</v>
      </c>
    </row>
    <row r="360" spans="2:10">
      <c r="B360" s="130" t="s">
        <v>91</v>
      </c>
      <c r="C360" s="130" t="s">
        <v>693</v>
      </c>
      <c r="D360" s="130" t="s">
        <v>381</v>
      </c>
      <c r="E360" s="130" t="s">
        <v>862</v>
      </c>
      <c r="F360" s="129"/>
      <c r="G360" s="130" t="s">
        <v>91</v>
      </c>
      <c r="H360" s="130" t="s">
        <v>693</v>
      </c>
      <c r="I360" s="130" t="s">
        <v>381</v>
      </c>
      <c r="J360" s="130" t="s">
        <v>862</v>
      </c>
    </row>
    <row r="361" spans="2:10">
      <c r="B361" s="130" t="s">
        <v>100</v>
      </c>
      <c r="C361" s="130" t="s">
        <v>518</v>
      </c>
      <c r="D361" s="130" t="s">
        <v>384</v>
      </c>
      <c r="E361" s="130" t="s">
        <v>863</v>
      </c>
      <c r="F361" s="129"/>
      <c r="G361" s="130" t="s">
        <v>100</v>
      </c>
      <c r="H361" s="130" t="s">
        <v>518</v>
      </c>
      <c r="I361" s="130" t="s">
        <v>384</v>
      </c>
      <c r="J361" s="130" t="s">
        <v>863</v>
      </c>
    </row>
    <row r="362" spans="2:10">
      <c r="B362" s="130" t="s">
        <v>100</v>
      </c>
      <c r="C362" s="130" t="s">
        <v>864</v>
      </c>
      <c r="D362" s="130" t="s">
        <v>429</v>
      </c>
      <c r="E362" s="130" t="s">
        <v>865</v>
      </c>
      <c r="F362" s="129"/>
      <c r="G362" s="130" t="s">
        <v>100</v>
      </c>
      <c r="H362" s="130" t="s">
        <v>864</v>
      </c>
      <c r="I362" s="130" t="s">
        <v>429</v>
      </c>
      <c r="J362" s="130" t="s">
        <v>865</v>
      </c>
    </row>
    <row r="363" spans="2:10">
      <c r="B363" s="130" t="s">
        <v>100</v>
      </c>
      <c r="C363" s="130" t="s">
        <v>525</v>
      </c>
      <c r="D363" s="130" t="s">
        <v>367</v>
      </c>
      <c r="E363" s="130" t="s">
        <v>526</v>
      </c>
      <c r="F363" s="129"/>
      <c r="G363" s="130" t="s">
        <v>100</v>
      </c>
      <c r="H363" s="130" t="s">
        <v>525</v>
      </c>
      <c r="I363" s="130" t="s">
        <v>367</v>
      </c>
      <c r="J363" s="130" t="s">
        <v>526</v>
      </c>
    </row>
    <row r="364" spans="2:10">
      <c r="B364" s="130" t="s">
        <v>91</v>
      </c>
      <c r="C364" s="130" t="s">
        <v>623</v>
      </c>
      <c r="D364" s="130" t="s">
        <v>367</v>
      </c>
      <c r="E364" s="130" t="s">
        <v>624</v>
      </c>
      <c r="F364" s="129"/>
      <c r="G364" s="130" t="s">
        <v>91</v>
      </c>
      <c r="H364" s="130" t="s">
        <v>623</v>
      </c>
      <c r="I364" s="130" t="s">
        <v>367</v>
      </c>
      <c r="J364" s="130" t="s">
        <v>624</v>
      </c>
    </row>
    <row r="365" spans="2:10">
      <c r="B365" s="130" t="s">
        <v>100</v>
      </c>
      <c r="C365" s="130" t="s">
        <v>866</v>
      </c>
      <c r="D365" s="130" t="s">
        <v>384</v>
      </c>
      <c r="E365" s="130" t="s">
        <v>867</v>
      </c>
      <c r="F365" s="129"/>
      <c r="G365" s="130" t="s">
        <v>100</v>
      </c>
      <c r="H365" s="130" t="s">
        <v>866</v>
      </c>
      <c r="I365" s="130" t="s">
        <v>384</v>
      </c>
      <c r="J365" s="130" t="s">
        <v>867</v>
      </c>
    </row>
    <row r="366" spans="2:10">
      <c r="B366" s="130" t="s">
        <v>100</v>
      </c>
      <c r="C366" s="130" t="s">
        <v>868</v>
      </c>
      <c r="D366" s="130" t="s">
        <v>418</v>
      </c>
      <c r="E366" s="130" t="s">
        <v>869</v>
      </c>
      <c r="F366" s="129"/>
      <c r="G366" s="130" t="s">
        <v>100</v>
      </c>
      <c r="H366" s="130" t="s">
        <v>868</v>
      </c>
      <c r="I366" s="130" t="s">
        <v>418</v>
      </c>
      <c r="J366" s="130" t="s">
        <v>869</v>
      </c>
    </row>
    <row r="367" spans="2:10">
      <c r="B367" s="130" t="s">
        <v>100</v>
      </c>
      <c r="C367" s="130" t="s">
        <v>698</v>
      </c>
      <c r="D367" s="130" t="s">
        <v>479</v>
      </c>
      <c r="E367" s="130" t="s">
        <v>870</v>
      </c>
      <c r="F367" s="129"/>
      <c r="G367" s="130" t="s">
        <v>100</v>
      </c>
      <c r="H367" s="130" t="s">
        <v>698</v>
      </c>
      <c r="I367" s="130" t="s">
        <v>479</v>
      </c>
      <c r="J367" s="130" t="s">
        <v>870</v>
      </c>
    </row>
    <row r="368" spans="2:10">
      <c r="B368" s="130" t="s">
        <v>496</v>
      </c>
      <c r="C368" s="130" t="s">
        <v>644</v>
      </c>
      <c r="D368" s="130" t="s">
        <v>464</v>
      </c>
      <c r="E368" s="130" t="s">
        <v>871</v>
      </c>
      <c r="F368" s="129"/>
      <c r="G368" s="130" t="s">
        <v>496</v>
      </c>
      <c r="H368" s="130" t="s">
        <v>644</v>
      </c>
      <c r="I368" s="130" t="s">
        <v>464</v>
      </c>
      <c r="J368" s="130" t="s">
        <v>871</v>
      </c>
    </row>
    <row r="369" spans="2:10">
      <c r="B369" s="130" t="s">
        <v>496</v>
      </c>
      <c r="C369" s="130" t="s">
        <v>497</v>
      </c>
      <c r="D369" s="130" t="s">
        <v>804</v>
      </c>
      <c r="E369" s="130" t="s">
        <v>499</v>
      </c>
      <c r="F369" s="129"/>
      <c r="G369" s="130" t="s">
        <v>496</v>
      </c>
      <c r="H369" s="130" t="s">
        <v>497</v>
      </c>
      <c r="I369" s="130" t="s">
        <v>804</v>
      </c>
      <c r="J369" s="130" t="s">
        <v>499</v>
      </c>
    </row>
    <row r="370" spans="2:10">
      <c r="B370" s="130" t="s">
        <v>95</v>
      </c>
      <c r="C370" s="130" t="s">
        <v>872</v>
      </c>
      <c r="D370" s="130" t="s">
        <v>466</v>
      </c>
      <c r="E370" s="130" t="s">
        <v>873</v>
      </c>
      <c r="F370" s="129"/>
      <c r="G370" s="130" t="s">
        <v>95</v>
      </c>
      <c r="H370" s="130" t="s">
        <v>872</v>
      </c>
      <c r="I370" s="130" t="s">
        <v>466</v>
      </c>
      <c r="J370" s="130" t="s">
        <v>873</v>
      </c>
    </row>
    <row r="371" spans="2:10">
      <c r="B371" s="130" t="s">
        <v>95</v>
      </c>
      <c r="C371" s="130" t="s">
        <v>874</v>
      </c>
      <c r="D371" s="130" t="s">
        <v>875</v>
      </c>
      <c r="E371" s="130" t="s">
        <v>876</v>
      </c>
      <c r="F371" s="129"/>
      <c r="G371" s="130" t="s">
        <v>95</v>
      </c>
      <c r="H371" s="130" t="s">
        <v>874</v>
      </c>
      <c r="I371" s="130" t="s">
        <v>875</v>
      </c>
      <c r="J371" s="130" t="s">
        <v>876</v>
      </c>
    </row>
    <row r="372" spans="2:10">
      <c r="B372" s="130" t="s">
        <v>177</v>
      </c>
      <c r="C372" s="130" t="s">
        <v>482</v>
      </c>
      <c r="D372" s="130" t="s">
        <v>466</v>
      </c>
      <c r="E372" s="130" t="s">
        <v>877</v>
      </c>
      <c r="F372" s="129"/>
      <c r="G372" s="130" t="s">
        <v>177</v>
      </c>
      <c r="H372" s="130" t="s">
        <v>482</v>
      </c>
      <c r="I372" s="130" t="s">
        <v>466</v>
      </c>
      <c r="J372" s="130" t="s">
        <v>877</v>
      </c>
    </row>
    <row r="373" spans="2:10">
      <c r="B373" s="130" t="s">
        <v>177</v>
      </c>
      <c r="C373" s="130" t="s">
        <v>878</v>
      </c>
      <c r="D373" s="130" t="s">
        <v>390</v>
      </c>
      <c r="E373" s="130" t="s">
        <v>879</v>
      </c>
      <c r="F373" s="129"/>
      <c r="G373" s="130" t="s">
        <v>177</v>
      </c>
      <c r="H373" s="130" t="s">
        <v>878</v>
      </c>
      <c r="I373" s="130" t="s">
        <v>390</v>
      </c>
      <c r="J373" s="130" t="s">
        <v>879</v>
      </c>
    </row>
    <row r="374" spans="2:10">
      <c r="B374" s="130" t="s">
        <v>98</v>
      </c>
      <c r="C374" s="130" t="s">
        <v>736</v>
      </c>
      <c r="D374" s="130" t="s">
        <v>880</v>
      </c>
      <c r="E374" s="130" t="s">
        <v>881</v>
      </c>
      <c r="F374" s="129"/>
      <c r="G374" s="130" t="s">
        <v>98</v>
      </c>
      <c r="H374" s="130" t="s">
        <v>736</v>
      </c>
      <c r="I374" s="130" t="s">
        <v>880</v>
      </c>
      <c r="J374" s="130" t="s">
        <v>881</v>
      </c>
    </row>
    <row r="375" spans="2:10">
      <c r="B375" s="130" t="s">
        <v>98</v>
      </c>
      <c r="C375" s="130" t="s">
        <v>569</v>
      </c>
      <c r="D375" s="130" t="s">
        <v>393</v>
      </c>
      <c r="E375" s="130" t="s">
        <v>882</v>
      </c>
      <c r="F375" s="129"/>
      <c r="G375" s="130" t="s">
        <v>98</v>
      </c>
      <c r="H375" s="130" t="s">
        <v>569</v>
      </c>
      <c r="I375" s="130" t="s">
        <v>393</v>
      </c>
      <c r="J375" s="130" t="s">
        <v>882</v>
      </c>
    </row>
    <row r="376" spans="2:10">
      <c r="B376" s="130" t="s">
        <v>98</v>
      </c>
      <c r="C376" s="130" t="s">
        <v>883</v>
      </c>
      <c r="D376" s="130" t="s">
        <v>373</v>
      </c>
      <c r="E376" s="130" t="s">
        <v>884</v>
      </c>
      <c r="F376" s="129"/>
      <c r="G376" s="130" t="s">
        <v>98</v>
      </c>
      <c r="H376" s="130" t="s">
        <v>883</v>
      </c>
      <c r="I376" s="130" t="s">
        <v>373</v>
      </c>
      <c r="J376" s="130" t="s">
        <v>884</v>
      </c>
    </row>
    <row r="377" spans="2:10">
      <c r="B377" s="130" t="s">
        <v>98</v>
      </c>
      <c r="C377" s="130" t="s">
        <v>883</v>
      </c>
      <c r="D377" s="130" t="s">
        <v>466</v>
      </c>
      <c r="E377" s="130" t="s">
        <v>884</v>
      </c>
      <c r="F377" s="129"/>
      <c r="G377" s="130" t="s">
        <v>98</v>
      </c>
      <c r="H377" s="130" t="s">
        <v>883</v>
      </c>
      <c r="I377" s="130" t="s">
        <v>466</v>
      </c>
      <c r="J377" s="130" t="s">
        <v>884</v>
      </c>
    </row>
    <row r="378" spans="2:10">
      <c r="B378" s="130" t="s">
        <v>98</v>
      </c>
      <c r="C378" s="130" t="s">
        <v>885</v>
      </c>
      <c r="D378" s="130" t="s">
        <v>443</v>
      </c>
      <c r="E378" s="130" t="s">
        <v>886</v>
      </c>
      <c r="F378" s="129"/>
      <c r="G378" s="130" t="s">
        <v>98</v>
      </c>
      <c r="H378" s="130" t="s">
        <v>885</v>
      </c>
      <c r="I378" s="130" t="s">
        <v>443</v>
      </c>
      <c r="J378" s="130" t="s">
        <v>886</v>
      </c>
    </row>
    <row r="379" spans="2:10">
      <c r="B379" s="130" t="s">
        <v>508</v>
      </c>
      <c r="C379" s="130" t="s">
        <v>375</v>
      </c>
      <c r="D379" s="130" t="s">
        <v>836</v>
      </c>
      <c r="E379" s="130" t="s">
        <v>517</v>
      </c>
      <c r="F379" s="129"/>
      <c r="G379" s="130" t="s">
        <v>508</v>
      </c>
      <c r="H379" s="130" t="s">
        <v>375</v>
      </c>
      <c r="I379" s="130" t="s">
        <v>836</v>
      </c>
      <c r="J379" s="130" t="s">
        <v>517</v>
      </c>
    </row>
    <row r="380" spans="2:10">
      <c r="B380" s="130" t="s">
        <v>571</v>
      </c>
      <c r="C380" s="130" t="s">
        <v>887</v>
      </c>
      <c r="D380" s="130" t="s">
        <v>461</v>
      </c>
      <c r="E380" s="130" t="s">
        <v>888</v>
      </c>
      <c r="F380" s="129"/>
      <c r="G380" s="130" t="s">
        <v>571</v>
      </c>
      <c r="H380" s="130" t="s">
        <v>887</v>
      </c>
      <c r="I380" s="130" t="s">
        <v>461</v>
      </c>
      <c r="J380" s="130" t="s">
        <v>888</v>
      </c>
    </row>
    <row r="381" spans="2:10">
      <c r="B381" s="130" t="s">
        <v>540</v>
      </c>
      <c r="C381" s="130" t="s">
        <v>552</v>
      </c>
      <c r="D381" s="130" t="s">
        <v>889</v>
      </c>
      <c r="E381" s="130" t="s">
        <v>890</v>
      </c>
      <c r="F381" s="129"/>
      <c r="G381" s="130" t="s">
        <v>540</v>
      </c>
      <c r="H381" s="130" t="s">
        <v>552</v>
      </c>
      <c r="I381" s="130" t="s">
        <v>889</v>
      </c>
      <c r="J381" s="130" t="s">
        <v>890</v>
      </c>
    </row>
    <row r="382" spans="2:10">
      <c r="B382" s="130" t="s">
        <v>540</v>
      </c>
      <c r="C382" s="130" t="s">
        <v>891</v>
      </c>
      <c r="D382" s="130" t="s">
        <v>443</v>
      </c>
      <c r="E382" s="130" t="s">
        <v>892</v>
      </c>
      <c r="F382" s="129"/>
      <c r="G382" s="130" t="s">
        <v>540</v>
      </c>
      <c r="H382" s="130" t="s">
        <v>891</v>
      </c>
      <c r="I382" s="130" t="s">
        <v>443</v>
      </c>
      <c r="J382" s="130" t="s">
        <v>892</v>
      </c>
    </row>
    <row r="383" spans="2:10">
      <c r="B383" s="130" t="s">
        <v>540</v>
      </c>
      <c r="C383" s="130" t="s">
        <v>472</v>
      </c>
      <c r="D383" s="130" t="s">
        <v>893</v>
      </c>
      <c r="E383" s="130" t="s">
        <v>671</v>
      </c>
      <c r="F383" s="129"/>
      <c r="G383" s="130" t="s">
        <v>540</v>
      </c>
      <c r="H383" s="130" t="s">
        <v>472</v>
      </c>
      <c r="I383" s="130" t="s">
        <v>893</v>
      </c>
      <c r="J383" s="130" t="s">
        <v>671</v>
      </c>
    </row>
    <row r="384" spans="2:10">
      <c r="B384" s="130" t="s">
        <v>579</v>
      </c>
      <c r="C384" s="130" t="s">
        <v>580</v>
      </c>
      <c r="D384" s="130" t="s">
        <v>894</v>
      </c>
      <c r="E384" s="130" t="s">
        <v>838</v>
      </c>
      <c r="F384" s="129"/>
      <c r="G384" s="130" t="s">
        <v>579</v>
      </c>
      <c r="H384" s="130" t="s">
        <v>580</v>
      </c>
      <c r="I384" s="130" t="s">
        <v>894</v>
      </c>
      <c r="J384" s="130" t="s">
        <v>838</v>
      </c>
    </row>
    <row r="385" spans="2:10">
      <c r="B385" s="130" t="s">
        <v>579</v>
      </c>
      <c r="C385" s="130" t="s">
        <v>895</v>
      </c>
      <c r="D385" s="130" t="s">
        <v>403</v>
      </c>
      <c r="E385" s="130" t="s">
        <v>896</v>
      </c>
      <c r="F385" s="129"/>
      <c r="G385" s="130" t="s">
        <v>579</v>
      </c>
      <c r="H385" s="130" t="s">
        <v>895</v>
      </c>
      <c r="I385" s="130" t="s">
        <v>403</v>
      </c>
      <c r="J385" s="130" t="s">
        <v>896</v>
      </c>
    </row>
    <row r="386" spans="2:10">
      <c r="B386" s="130" t="s">
        <v>579</v>
      </c>
      <c r="C386" s="130" t="s">
        <v>895</v>
      </c>
      <c r="D386" s="130" t="s">
        <v>603</v>
      </c>
      <c r="E386" s="130" t="s">
        <v>897</v>
      </c>
      <c r="F386" s="129"/>
      <c r="G386" s="130" t="s">
        <v>579</v>
      </c>
      <c r="H386" s="130" t="s">
        <v>895</v>
      </c>
      <c r="I386" s="130" t="s">
        <v>603</v>
      </c>
      <c r="J386" s="130" t="s">
        <v>897</v>
      </c>
    </row>
    <row r="387" spans="2:10">
      <c r="B387" s="130" t="s">
        <v>579</v>
      </c>
      <c r="C387" s="130" t="s">
        <v>590</v>
      </c>
      <c r="D387" s="130" t="s">
        <v>426</v>
      </c>
      <c r="E387" s="130" t="s">
        <v>770</v>
      </c>
      <c r="F387" s="129"/>
      <c r="G387" s="130" t="s">
        <v>579</v>
      </c>
      <c r="H387" s="130" t="s">
        <v>590</v>
      </c>
      <c r="I387" s="130" t="s">
        <v>426</v>
      </c>
      <c r="J387" s="130" t="s">
        <v>770</v>
      </c>
    </row>
    <row r="388" spans="2:10">
      <c r="B388" s="130" t="s">
        <v>579</v>
      </c>
      <c r="C388" s="130" t="s">
        <v>898</v>
      </c>
      <c r="D388" s="130" t="s">
        <v>450</v>
      </c>
      <c r="E388" s="130" t="s">
        <v>899</v>
      </c>
      <c r="F388" s="129"/>
      <c r="G388" s="130" t="s">
        <v>579</v>
      </c>
      <c r="H388" s="130" t="s">
        <v>898</v>
      </c>
      <c r="I388" s="130" t="s">
        <v>450</v>
      </c>
      <c r="J388" s="130" t="s">
        <v>899</v>
      </c>
    </row>
    <row r="389" spans="2:10">
      <c r="B389" s="130" t="s">
        <v>579</v>
      </c>
      <c r="C389" s="130" t="s">
        <v>585</v>
      </c>
      <c r="D389" s="130" t="s">
        <v>788</v>
      </c>
      <c r="E389" s="130" t="s">
        <v>900</v>
      </c>
      <c r="F389" s="129"/>
      <c r="G389" s="130" t="s">
        <v>579</v>
      </c>
      <c r="H389" s="130" t="s">
        <v>585</v>
      </c>
      <c r="I389" s="130" t="s">
        <v>788</v>
      </c>
      <c r="J389" s="130" t="s">
        <v>900</v>
      </c>
    </row>
    <row r="390" spans="2:10">
      <c r="B390" s="130" t="s">
        <v>901</v>
      </c>
      <c r="C390" s="130" t="s">
        <v>902</v>
      </c>
      <c r="D390" s="130" t="s">
        <v>903</v>
      </c>
      <c r="E390" s="130" t="s">
        <v>904</v>
      </c>
      <c r="F390" s="129"/>
      <c r="G390" s="130" t="s">
        <v>901</v>
      </c>
      <c r="H390" s="130" t="s">
        <v>902</v>
      </c>
      <c r="I390" s="130" t="s">
        <v>903</v>
      </c>
      <c r="J390" s="130" t="s">
        <v>904</v>
      </c>
    </row>
    <row r="391" spans="2:10">
      <c r="B391" s="130" t="s">
        <v>609</v>
      </c>
      <c r="C391" s="130" t="s">
        <v>610</v>
      </c>
      <c r="D391" s="130" t="s">
        <v>445</v>
      </c>
      <c r="E391" s="130" t="s">
        <v>905</v>
      </c>
      <c r="F391" s="129"/>
      <c r="G391" s="130" t="s">
        <v>609</v>
      </c>
      <c r="H391" s="130" t="s">
        <v>610</v>
      </c>
      <c r="I391" s="130" t="s">
        <v>445</v>
      </c>
      <c r="J391" s="130" t="s">
        <v>905</v>
      </c>
    </row>
    <row r="392" spans="2:10">
      <c r="B392" s="130" t="s">
        <v>574</v>
      </c>
      <c r="C392" s="130" t="s">
        <v>575</v>
      </c>
      <c r="D392" s="130" t="s">
        <v>535</v>
      </c>
      <c r="E392" s="130" t="s">
        <v>576</v>
      </c>
      <c r="F392" s="129"/>
      <c r="G392" s="130" t="s">
        <v>574</v>
      </c>
      <c r="H392" s="130" t="s">
        <v>575</v>
      </c>
      <c r="I392" s="130" t="s">
        <v>535</v>
      </c>
      <c r="J392" s="130" t="s">
        <v>576</v>
      </c>
    </row>
    <row r="393" spans="2:10">
      <c r="B393" s="130" t="s">
        <v>93</v>
      </c>
      <c r="C393" s="130" t="s">
        <v>906</v>
      </c>
      <c r="D393" s="130" t="s">
        <v>466</v>
      </c>
      <c r="E393" s="130" t="s">
        <v>907</v>
      </c>
      <c r="F393" s="129"/>
      <c r="G393" s="130" t="s">
        <v>93</v>
      </c>
      <c r="H393" s="130" t="s">
        <v>906</v>
      </c>
      <c r="I393" s="130" t="s">
        <v>466</v>
      </c>
      <c r="J393" s="130" t="s">
        <v>907</v>
      </c>
    </row>
    <row r="394" spans="2:10">
      <c r="B394" s="130" t="s">
        <v>93</v>
      </c>
      <c r="C394" s="130" t="s">
        <v>908</v>
      </c>
      <c r="D394" s="130" t="s">
        <v>384</v>
      </c>
      <c r="E394" s="130" t="s">
        <v>909</v>
      </c>
      <c r="F394" s="129"/>
      <c r="G394" s="130" t="s">
        <v>93</v>
      </c>
      <c r="H394" s="130" t="s">
        <v>908</v>
      </c>
      <c r="I394" s="130" t="s">
        <v>384</v>
      </c>
      <c r="J394" s="130" t="s">
        <v>909</v>
      </c>
    </row>
    <row r="395" spans="2:10">
      <c r="B395" s="130" t="s">
        <v>574</v>
      </c>
      <c r="C395" s="130" t="s">
        <v>575</v>
      </c>
      <c r="D395" s="130" t="s">
        <v>403</v>
      </c>
      <c r="E395" s="130" t="s">
        <v>910</v>
      </c>
      <c r="F395" s="129"/>
      <c r="G395" s="130" t="s">
        <v>574</v>
      </c>
      <c r="H395" s="130" t="s">
        <v>575</v>
      </c>
      <c r="I395" s="130" t="s">
        <v>403</v>
      </c>
      <c r="J395" s="130" t="s">
        <v>910</v>
      </c>
    </row>
    <row r="396" spans="2:10">
      <c r="B396" s="130" t="s">
        <v>93</v>
      </c>
      <c r="C396" s="130" t="s">
        <v>410</v>
      </c>
      <c r="D396" s="130" t="s">
        <v>411</v>
      </c>
      <c r="E396" s="130" t="s">
        <v>638</v>
      </c>
      <c r="F396" s="129"/>
      <c r="G396" s="130" t="s">
        <v>93</v>
      </c>
      <c r="H396" s="130" t="s">
        <v>410</v>
      </c>
      <c r="I396" s="130" t="s">
        <v>411</v>
      </c>
      <c r="J396" s="130" t="s">
        <v>638</v>
      </c>
    </row>
    <row r="397" spans="2:10">
      <c r="B397" s="130" t="s">
        <v>93</v>
      </c>
      <c r="C397" s="130" t="s">
        <v>375</v>
      </c>
      <c r="D397" s="130" t="s">
        <v>621</v>
      </c>
      <c r="E397" s="130" t="s">
        <v>911</v>
      </c>
      <c r="F397" s="129"/>
      <c r="G397" s="130" t="s">
        <v>93</v>
      </c>
      <c r="H397" s="130" t="s">
        <v>375</v>
      </c>
      <c r="I397" s="130" t="s">
        <v>621</v>
      </c>
      <c r="J397" s="130" t="s">
        <v>911</v>
      </c>
    </row>
    <row r="398" spans="2:10">
      <c r="B398" s="130" t="s">
        <v>93</v>
      </c>
      <c r="C398" s="130" t="s">
        <v>912</v>
      </c>
      <c r="D398" s="130" t="s">
        <v>443</v>
      </c>
      <c r="E398" s="130" t="s">
        <v>913</v>
      </c>
      <c r="F398" s="129"/>
      <c r="G398" s="130" t="s">
        <v>93</v>
      </c>
      <c r="H398" s="130" t="s">
        <v>912</v>
      </c>
      <c r="I398" s="130" t="s">
        <v>443</v>
      </c>
      <c r="J398" s="130" t="s">
        <v>913</v>
      </c>
    </row>
    <row r="399" spans="2:10">
      <c r="B399" s="130" t="s">
        <v>269</v>
      </c>
      <c r="C399" s="130" t="s">
        <v>369</v>
      </c>
      <c r="D399" s="130" t="s">
        <v>450</v>
      </c>
      <c r="E399" s="130" t="s">
        <v>914</v>
      </c>
      <c r="F399" s="129"/>
      <c r="G399" s="130" t="s">
        <v>269</v>
      </c>
      <c r="H399" s="130" t="s">
        <v>369</v>
      </c>
      <c r="I399" s="130" t="s">
        <v>450</v>
      </c>
      <c r="J399" s="130" t="s">
        <v>914</v>
      </c>
    </row>
    <row r="400" spans="2:10">
      <c r="B400" s="130" t="s">
        <v>269</v>
      </c>
      <c r="C400" s="130" t="s">
        <v>800</v>
      </c>
      <c r="D400" s="130" t="s">
        <v>440</v>
      </c>
      <c r="E400" s="130" t="s">
        <v>801</v>
      </c>
      <c r="F400" s="129"/>
      <c r="G400" s="130" t="s">
        <v>269</v>
      </c>
      <c r="H400" s="130" t="s">
        <v>800</v>
      </c>
      <c r="I400" s="130" t="s">
        <v>440</v>
      </c>
      <c r="J400" s="130" t="s">
        <v>801</v>
      </c>
    </row>
    <row r="401" spans="2:10">
      <c r="B401" s="130" t="s">
        <v>269</v>
      </c>
      <c r="C401" s="130" t="s">
        <v>650</v>
      </c>
      <c r="D401" s="130" t="s">
        <v>384</v>
      </c>
      <c r="E401" s="130" t="s">
        <v>796</v>
      </c>
      <c r="F401" s="129"/>
      <c r="G401" s="130" t="s">
        <v>269</v>
      </c>
      <c r="H401" s="130" t="s">
        <v>650</v>
      </c>
      <c r="I401" s="130" t="s">
        <v>384</v>
      </c>
      <c r="J401" s="130" t="s">
        <v>796</v>
      </c>
    </row>
    <row r="402" spans="2:10">
      <c r="B402" s="130" t="s">
        <v>269</v>
      </c>
      <c r="C402" s="130" t="s">
        <v>653</v>
      </c>
      <c r="D402" s="130" t="s">
        <v>466</v>
      </c>
      <c r="E402" s="130" t="s">
        <v>654</v>
      </c>
      <c r="F402" s="129"/>
      <c r="G402" s="130" t="s">
        <v>269</v>
      </c>
      <c r="H402" s="130" t="s">
        <v>653</v>
      </c>
      <c r="I402" s="130" t="s">
        <v>466</v>
      </c>
      <c r="J402" s="130" t="s">
        <v>654</v>
      </c>
    </row>
    <row r="403" spans="2:10">
      <c r="B403" s="130" t="s">
        <v>269</v>
      </c>
      <c r="C403" s="130" t="s">
        <v>653</v>
      </c>
      <c r="D403" s="130" t="s">
        <v>390</v>
      </c>
      <c r="E403" s="130" t="s">
        <v>654</v>
      </c>
      <c r="F403" s="129"/>
      <c r="G403" s="130" t="s">
        <v>269</v>
      </c>
      <c r="H403" s="130" t="s">
        <v>653</v>
      </c>
      <c r="I403" s="130" t="s">
        <v>390</v>
      </c>
      <c r="J403" s="130" t="s">
        <v>654</v>
      </c>
    </row>
    <row r="404" spans="2:10">
      <c r="B404" s="130" t="s">
        <v>269</v>
      </c>
      <c r="C404" s="130" t="s">
        <v>375</v>
      </c>
      <c r="D404" s="130" t="s">
        <v>889</v>
      </c>
      <c r="E404" s="130" t="s">
        <v>915</v>
      </c>
      <c r="F404" s="129"/>
      <c r="G404" s="130" t="s">
        <v>269</v>
      </c>
      <c r="H404" s="130" t="s">
        <v>375</v>
      </c>
      <c r="I404" s="130" t="s">
        <v>889</v>
      </c>
      <c r="J404" s="130" t="s">
        <v>915</v>
      </c>
    </row>
    <row r="405" spans="2:10">
      <c r="B405" s="130" t="s">
        <v>269</v>
      </c>
      <c r="C405" s="130" t="s">
        <v>658</v>
      </c>
      <c r="D405" s="130" t="s">
        <v>612</v>
      </c>
      <c r="E405" s="130" t="s">
        <v>916</v>
      </c>
      <c r="F405" s="129"/>
      <c r="G405" s="130" t="s">
        <v>269</v>
      </c>
      <c r="H405" s="130" t="s">
        <v>658</v>
      </c>
      <c r="I405" s="130" t="s">
        <v>612</v>
      </c>
      <c r="J405" s="130" t="s">
        <v>916</v>
      </c>
    </row>
    <row r="406" spans="2:10">
      <c r="B406" s="130" t="s">
        <v>91</v>
      </c>
      <c r="C406" s="130" t="s">
        <v>747</v>
      </c>
      <c r="D406" s="130" t="s">
        <v>479</v>
      </c>
      <c r="E406" s="130" t="s">
        <v>748</v>
      </c>
      <c r="F406" s="129"/>
      <c r="G406" s="130" t="s">
        <v>91</v>
      </c>
      <c r="H406" s="130" t="s">
        <v>747</v>
      </c>
      <c r="I406" s="130" t="s">
        <v>479</v>
      </c>
      <c r="J406" s="130" t="s">
        <v>748</v>
      </c>
    </row>
    <row r="407" spans="2:10">
      <c r="B407" s="130" t="s">
        <v>91</v>
      </c>
      <c r="C407" s="130" t="s">
        <v>751</v>
      </c>
      <c r="D407" s="130" t="s">
        <v>488</v>
      </c>
      <c r="E407" s="130" t="s">
        <v>917</v>
      </c>
      <c r="F407" s="129"/>
      <c r="G407" s="130" t="s">
        <v>91</v>
      </c>
      <c r="H407" s="130" t="s">
        <v>751</v>
      </c>
      <c r="I407" s="130" t="s">
        <v>488</v>
      </c>
      <c r="J407" s="130" t="s">
        <v>917</v>
      </c>
    </row>
    <row r="408" spans="2:10">
      <c r="B408" s="130" t="s">
        <v>91</v>
      </c>
      <c r="C408" s="130" t="s">
        <v>417</v>
      </c>
      <c r="D408" s="130" t="s">
        <v>429</v>
      </c>
      <c r="E408" s="130" t="s">
        <v>850</v>
      </c>
      <c r="F408" s="129"/>
      <c r="G408" s="130" t="s">
        <v>91</v>
      </c>
      <c r="H408" s="130" t="s">
        <v>417</v>
      </c>
      <c r="I408" s="130" t="s">
        <v>429</v>
      </c>
      <c r="J408" s="130" t="s">
        <v>850</v>
      </c>
    </row>
    <row r="409" spans="2:10">
      <c r="B409" s="130" t="s">
        <v>91</v>
      </c>
      <c r="C409" s="130" t="s">
        <v>420</v>
      </c>
      <c r="D409" s="130" t="s">
        <v>483</v>
      </c>
      <c r="E409" s="130" t="s">
        <v>918</v>
      </c>
      <c r="F409" s="129"/>
      <c r="G409" s="130" t="s">
        <v>91</v>
      </c>
      <c r="H409" s="130" t="s">
        <v>420</v>
      </c>
      <c r="I409" s="130" t="s">
        <v>483</v>
      </c>
      <c r="J409" s="130" t="s">
        <v>918</v>
      </c>
    </row>
    <row r="410" spans="2:10">
      <c r="B410" s="130" t="s">
        <v>91</v>
      </c>
      <c r="C410" s="130" t="s">
        <v>919</v>
      </c>
      <c r="D410" s="130" t="s">
        <v>384</v>
      </c>
      <c r="E410" s="130" t="s">
        <v>920</v>
      </c>
      <c r="F410" s="129"/>
      <c r="G410" s="130" t="s">
        <v>91</v>
      </c>
      <c r="H410" s="130" t="s">
        <v>919</v>
      </c>
      <c r="I410" s="130" t="s">
        <v>384</v>
      </c>
      <c r="J410" s="130" t="s">
        <v>920</v>
      </c>
    </row>
    <row r="411" spans="2:10">
      <c r="B411" s="130" t="s">
        <v>91</v>
      </c>
      <c r="C411" s="130" t="s">
        <v>919</v>
      </c>
      <c r="D411" s="130" t="s">
        <v>921</v>
      </c>
      <c r="E411" s="130" t="s">
        <v>920</v>
      </c>
      <c r="F411" s="129"/>
      <c r="G411" s="130" t="s">
        <v>91</v>
      </c>
      <c r="H411" s="130" t="s">
        <v>919</v>
      </c>
      <c r="I411" s="130" t="s">
        <v>921</v>
      </c>
      <c r="J411" s="130" t="s">
        <v>920</v>
      </c>
    </row>
    <row r="412" spans="2:10">
      <c r="B412" s="130" t="s">
        <v>91</v>
      </c>
      <c r="C412" s="130" t="s">
        <v>423</v>
      </c>
      <c r="D412" s="130" t="s">
        <v>418</v>
      </c>
      <c r="E412" s="130" t="s">
        <v>424</v>
      </c>
      <c r="F412" s="129"/>
      <c r="G412" s="130" t="s">
        <v>91</v>
      </c>
      <c r="H412" s="130" t="s">
        <v>423</v>
      </c>
      <c r="I412" s="130" t="s">
        <v>418</v>
      </c>
      <c r="J412" s="130" t="s">
        <v>424</v>
      </c>
    </row>
    <row r="413" spans="2:10">
      <c r="B413" s="130" t="s">
        <v>91</v>
      </c>
      <c r="C413" s="130" t="s">
        <v>922</v>
      </c>
      <c r="D413" s="130" t="s">
        <v>381</v>
      </c>
      <c r="E413" s="130" t="s">
        <v>923</v>
      </c>
      <c r="F413" s="129"/>
      <c r="G413" s="130" t="s">
        <v>91</v>
      </c>
      <c r="H413" s="130" t="s">
        <v>922</v>
      </c>
      <c r="I413" s="130" t="s">
        <v>381</v>
      </c>
      <c r="J413" s="130" t="s">
        <v>923</v>
      </c>
    </row>
    <row r="414" spans="2:10">
      <c r="B414" s="130" t="s">
        <v>91</v>
      </c>
      <c r="C414" s="130" t="s">
        <v>924</v>
      </c>
      <c r="D414" s="130" t="s">
        <v>483</v>
      </c>
      <c r="E414" s="130" t="s">
        <v>925</v>
      </c>
      <c r="F414" s="129"/>
      <c r="G414" s="130" t="s">
        <v>91</v>
      </c>
      <c r="H414" s="130" t="s">
        <v>924</v>
      </c>
      <c r="I414" s="130" t="s">
        <v>483</v>
      </c>
      <c r="J414" s="130" t="s">
        <v>925</v>
      </c>
    </row>
    <row r="415" spans="2:10">
      <c r="B415" s="130" t="s">
        <v>91</v>
      </c>
      <c r="C415" s="130" t="s">
        <v>924</v>
      </c>
      <c r="D415" s="130" t="s">
        <v>393</v>
      </c>
      <c r="E415" s="130" t="s">
        <v>925</v>
      </c>
      <c r="F415" s="129"/>
      <c r="G415" s="130" t="s">
        <v>91</v>
      </c>
      <c r="H415" s="130" t="s">
        <v>924</v>
      </c>
      <c r="I415" s="130" t="s">
        <v>393</v>
      </c>
      <c r="J415" s="130" t="s">
        <v>925</v>
      </c>
    </row>
    <row r="416" spans="2:10">
      <c r="B416" s="130" t="s">
        <v>91</v>
      </c>
      <c r="C416" s="130" t="s">
        <v>431</v>
      </c>
      <c r="D416" s="130" t="s">
        <v>670</v>
      </c>
      <c r="E416" s="130" t="s">
        <v>432</v>
      </c>
      <c r="F416" s="129"/>
      <c r="G416" s="130" t="s">
        <v>91</v>
      </c>
      <c r="H416" s="130" t="s">
        <v>431</v>
      </c>
      <c r="I416" s="130" t="s">
        <v>670</v>
      </c>
      <c r="J416" s="130" t="s">
        <v>432</v>
      </c>
    </row>
    <row r="417" spans="2:10">
      <c r="B417" s="130" t="s">
        <v>91</v>
      </c>
      <c r="C417" s="130" t="s">
        <v>433</v>
      </c>
      <c r="D417" s="130" t="s">
        <v>612</v>
      </c>
      <c r="E417" s="130" t="s">
        <v>436</v>
      </c>
      <c r="F417" s="129"/>
      <c r="G417" s="130" t="s">
        <v>91</v>
      </c>
      <c r="H417" s="130" t="s">
        <v>433</v>
      </c>
      <c r="I417" s="130" t="s">
        <v>612</v>
      </c>
      <c r="J417" s="130" t="s">
        <v>436</v>
      </c>
    </row>
    <row r="418" spans="2:10">
      <c r="B418" s="130" t="s">
        <v>91</v>
      </c>
      <c r="C418" s="130" t="s">
        <v>926</v>
      </c>
      <c r="D418" s="130" t="s">
        <v>450</v>
      </c>
      <c r="E418" s="130" t="s">
        <v>927</v>
      </c>
      <c r="F418" s="129"/>
      <c r="G418" s="130" t="s">
        <v>91</v>
      </c>
      <c r="H418" s="130" t="s">
        <v>926</v>
      </c>
      <c r="I418" s="130" t="s">
        <v>450</v>
      </c>
      <c r="J418" s="130" t="s">
        <v>927</v>
      </c>
    </row>
    <row r="419" spans="2:10">
      <c r="B419" s="130" t="s">
        <v>91</v>
      </c>
      <c r="C419" s="130" t="s">
        <v>598</v>
      </c>
      <c r="D419" s="130" t="s">
        <v>788</v>
      </c>
      <c r="E419" s="130" t="s">
        <v>928</v>
      </c>
      <c r="F419" s="129"/>
      <c r="G419" s="130" t="s">
        <v>91</v>
      </c>
      <c r="H419" s="130" t="s">
        <v>598</v>
      </c>
      <c r="I419" s="130" t="s">
        <v>788</v>
      </c>
      <c r="J419" s="130" t="s">
        <v>928</v>
      </c>
    </row>
    <row r="420" spans="2:10">
      <c r="B420" s="130" t="s">
        <v>91</v>
      </c>
      <c r="C420" s="130" t="s">
        <v>397</v>
      </c>
      <c r="D420" s="130" t="s">
        <v>929</v>
      </c>
      <c r="E420" s="130" t="s">
        <v>619</v>
      </c>
      <c r="F420" s="129"/>
      <c r="G420" s="130" t="s">
        <v>91</v>
      </c>
      <c r="H420" s="130" t="s">
        <v>397</v>
      </c>
      <c r="I420" s="130" t="s">
        <v>929</v>
      </c>
      <c r="J420" s="130" t="s">
        <v>619</v>
      </c>
    </row>
    <row r="421" spans="2:10">
      <c r="B421" s="130" t="s">
        <v>91</v>
      </c>
      <c r="C421" s="130" t="s">
        <v>930</v>
      </c>
      <c r="D421" s="130" t="s">
        <v>381</v>
      </c>
      <c r="E421" s="130" t="s">
        <v>931</v>
      </c>
      <c r="F421" s="129"/>
      <c r="G421" s="130" t="s">
        <v>91</v>
      </c>
      <c r="H421" s="130" t="s">
        <v>930</v>
      </c>
      <c r="I421" s="130" t="s">
        <v>381</v>
      </c>
      <c r="J421" s="130" t="s">
        <v>931</v>
      </c>
    </row>
    <row r="422" spans="2:10">
      <c r="B422" s="130" t="s">
        <v>91</v>
      </c>
      <c r="C422" s="130" t="s">
        <v>447</v>
      </c>
      <c r="D422" s="130" t="s">
        <v>535</v>
      </c>
      <c r="E422" s="130" t="s">
        <v>448</v>
      </c>
      <c r="F422" s="129"/>
      <c r="G422" s="130" t="s">
        <v>91</v>
      </c>
      <c r="H422" s="130" t="s">
        <v>447</v>
      </c>
      <c r="I422" s="130" t="s">
        <v>535</v>
      </c>
      <c r="J422" s="130" t="s">
        <v>448</v>
      </c>
    </row>
    <row r="423" spans="2:10">
      <c r="B423" s="130" t="s">
        <v>91</v>
      </c>
      <c r="C423" s="130" t="s">
        <v>932</v>
      </c>
      <c r="D423" s="130" t="s">
        <v>461</v>
      </c>
      <c r="E423" s="130" t="s">
        <v>933</v>
      </c>
      <c r="F423" s="129"/>
      <c r="G423" s="130" t="s">
        <v>91</v>
      </c>
      <c r="H423" s="130" t="s">
        <v>932</v>
      </c>
      <c r="I423" s="130" t="s">
        <v>461</v>
      </c>
      <c r="J423" s="130" t="s">
        <v>933</v>
      </c>
    </row>
    <row r="424" spans="2:10">
      <c r="B424" s="130" t="s">
        <v>91</v>
      </c>
      <c r="C424" s="130" t="s">
        <v>629</v>
      </c>
      <c r="D424" s="130" t="s">
        <v>381</v>
      </c>
      <c r="E424" s="130" t="s">
        <v>934</v>
      </c>
      <c r="F424" s="129"/>
      <c r="G424" s="130" t="s">
        <v>91</v>
      </c>
      <c r="H424" s="130" t="s">
        <v>629</v>
      </c>
      <c r="I424" s="130" t="s">
        <v>381</v>
      </c>
      <c r="J424" s="130" t="s">
        <v>934</v>
      </c>
    </row>
    <row r="425" spans="2:10">
      <c r="B425" s="130" t="s">
        <v>91</v>
      </c>
      <c r="C425" s="130" t="s">
        <v>935</v>
      </c>
      <c r="D425" s="130" t="s">
        <v>367</v>
      </c>
      <c r="E425" s="130" t="s">
        <v>936</v>
      </c>
      <c r="F425" s="129"/>
      <c r="G425" s="130" t="s">
        <v>91</v>
      </c>
      <c r="H425" s="130" t="s">
        <v>935</v>
      </c>
      <c r="I425" s="130" t="s">
        <v>367</v>
      </c>
      <c r="J425" s="130" t="s">
        <v>936</v>
      </c>
    </row>
    <row r="426" spans="2:10">
      <c r="B426" s="130" t="s">
        <v>91</v>
      </c>
      <c r="C426" s="130" t="s">
        <v>935</v>
      </c>
      <c r="D426" s="130" t="s">
        <v>464</v>
      </c>
      <c r="E426" s="130" t="s">
        <v>937</v>
      </c>
      <c r="F426" s="129"/>
      <c r="G426" s="130" t="s">
        <v>91</v>
      </c>
      <c r="H426" s="130" t="s">
        <v>935</v>
      </c>
      <c r="I426" s="130" t="s">
        <v>464</v>
      </c>
      <c r="J426" s="130" t="s">
        <v>937</v>
      </c>
    </row>
    <row r="427" spans="2:10">
      <c r="B427" s="130" t="s">
        <v>91</v>
      </c>
      <c r="C427" s="130" t="s">
        <v>938</v>
      </c>
      <c r="D427" s="130" t="s">
        <v>370</v>
      </c>
      <c r="E427" s="130" t="s">
        <v>939</v>
      </c>
      <c r="F427" s="129"/>
      <c r="G427" s="130" t="s">
        <v>91</v>
      </c>
      <c r="H427" s="130" t="s">
        <v>938</v>
      </c>
      <c r="I427" s="130" t="s">
        <v>370</v>
      </c>
      <c r="J427" s="130" t="s">
        <v>939</v>
      </c>
    </row>
    <row r="428" spans="2:10">
      <c r="B428" s="130" t="s">
        <v>91</v>
      </c>
      <c r="C428" s="130" t="s">
        <v>459</v>
      </c>
      <c r="D428" s="130" t="s">
        <v>429</v>
      </c>
      <c r="E428" s="130" t="s">
        <v>460</v>
      </c>
      <c r="F428" s="129"/>
      <c r="G428" s="130" t="s">
        <v>91</v>
      </c>
      <c r="H428" s="130" t="s">
        <v>459</v>
      </c>
      <c r="I428" s="130" t="s">
        <v>429</v>
      </c>
      <c r="J428" s="130" t="s">
        <v>460</v>
      </c>
    </row>
    <row r="429" spans="2:10">
      <c r="B429" s="130" t="s">
        <v>97</v>
      </c>
      <c r="C429" s="130" t="s">
        <v>940</v>
      </c>
      <c r="D429" s="130" t="s">
        <v>586</v>
      </c>
      <c r="E429" s="130" t="s">
        <v>941</v>
      </c>
      <c r="F429" s="129"/>
      <c r="G429" s="130" t="s">
        <v>97</v>
      </c>
      <c r="H429" s="130" t="s">
        <v>940</v>
      </c>
      <c r="I429" s="130" t="s">
        <v>586</v>
      </c>
      <c r="J429" s="130" t="s">
        <v>941</v>
      </c>
    </row>
    <row r="430" spans="2:10">
      <c r="B430" s="130" t="s">
        <v>496</v>
      </c>
      <c r="C430" s="130" t="s">
        <v>497</v>
      </c>
      <c r="D430" s="130" t="s">
        <v>942</v>
      </c>
      <c r="E430" s="130" t="s">
        <v>943</v>
      </c>
      <c r="F430" s="129"/>
      <c r="G430" s="130" t="s">
        <v>496</v>
      </c>
      <c r="H430" s="130" t="s">
        <v>497</v>
      </c>
      <c r="I430" s="130" t="s">
        <v>942</v>
      </c>
      <c r="J430" s="130" t="s">
        <v>943</v>
      </c>
    </row>
    <row r="431" spans="2:10">
      <c r="B431" s="130" t="s">
        <v>97</v>
      </c>
      <c r="C431" s="130" t="s">
        <v>452</v>
      </c>
      <c r="D431" s="130" t="s">
        <v>387</v>
      </c>
      <c r="E431" s="130" t="s">
        <v>944</v>
      </c>
      <c r="F431" s="129"/>
      <c r="G431" s="130" t="s">
        <v>97</v>
      </c>
      <c r="H431" s="130" t="s">
        <v>452</v>
      </c>
      <c r="I431" s="130" t="s">
        <v>387</v>
      </c>
      <c r="J431" s="130" t="s">
        <v>944</v>
      </c>
    </row>
    <row r="432" spans="2:10">
      <c r="B432" s="130" t="s">
        <v>97</v>
      </c>
      <c r="C432" s="130" t="s">
        <v>945</v>
      </c>
      <c r="D432" s="130" t="s">
        <v>390</v>
      </c>
      <c r="E432" s="130" t="s">
        <v>946</v>
      </c>
      <c r="F432" s="129"/>
      <c r="G432" s="130" t="s">
        <v>97</v>
      </c>
      <c r="H432" s="130" t="s">
        <v>945</v>
      </c>
      <c r="I432" s="130" t="s">
        <v>390</v>
      </c>
      <c r="J432" s="130" t="s">
        <v>946</v>
      </c>
    </row>
    <row r="433" spans="2:10">
      <c r="B433" s="130" t="s">
        <v>97</v>
      </c>
      <c r="C433" s="130" t="s">
        <v>487</v>
      </c>
      <c r="D433" s="130" t="s">
        <v>603</v>
      </c>
      <c r="E433" s="130" t="s">
        <v>819</v>
      </c>
      <c r="F433" s="129"/>
      <c r="G433" s="130" t="s">
        <v>97</v>
      </c>
      <c r="H433" s="130" t="s">
        <v>487</v>
      </c>
      <c r="I433" s="130" t="s">
        <v>603</v>
      </c>
      <c r="J433" s="130" t="s">
        <v>819</v>
      </c>
    </row>
    <row r="434" spans="2:10">
      <c r="B434" s="130" t="s">
        <v>97</v>
      </c>
      <c r="C434" s="130" t="s">
        <v>706</v>
      </c>
      <c r="D434" s="130" t="s">
        <v>947</v>
      </c>
      <c r="E434" s="130" t="s">
        <v>948</v>
      </c>
      <c r="F434" s="129"/>
      <c r="G434" s="130" t="s">
        <v>97</v>
      </c>
      <c r="H434" s="130" t="s">
        <v>706</v>
      </c>
      <c r="I434" s="130" t="s">
        <v>947</v>
      </c>
      <c r="J434" s="130" t="s">
        <v>948</v>
      </c>
    </row>
    <row r="435" spans="2:10">
      <c r="B435" s="130" t="s">
        <v>97</v>
      </c>
      <c r="C435" s="130" t="s">
        <v>949</v>
      </c>
      <c r="D435" s="130" t="s">
        <v>411</v>
      </c>
      <c r="E435" s="130" t="s">
        <v>950</v>
      </c>
      <c r="F435" s="129"/>
      <c r="G435" s="130" t="s">
        <v>97</v>
      </c>
      <c r="H435" s="130" t="s">
        <v>949</v>
      </c>
      <c r="I435" s="130" t="s">
        <v>411</v>
      </c>
      <c r="J435" s="130" t="s">
        <v>950</v>
      </c>
    </row>
    <row r="436" spans="2:10">
      <c r="B436" s="130" t="s">
        <v>97</v>
      </c>
      <c r="C436" s="130" t="s">
        <v>463</v>
      </c>
      <c r="D436" s="130" t="s">
        <v>411</v>
      </c>
      <c r="E436" s="130" t="s">
        <v>951</v>
      </c>
      <c r="F436" s="129"/>
      <c r="G436" s="130" t="s">
        <v>97</v>
      </c>
      <c r="H436" s="130" t="s">
        <v>463</v>
      </c>
      <c r="I436" s="130" t="s">
        <v>411</v>
      </c>
      <c r="J436" s="130" t="s">
        <v>951</v>
      </c>
    </row>
    <row r="437" spans="2:10">
      <c r="B437" s="130" t="s">
        <v>97</v>
      </c>
      <c r="C437" s="130" t="s">
        <v>952</v>
      </c>
      <c r="D437" s="130" t="s">
        <v>418</v>
      </c>
      <c r="E437" s="130" t="s">
        <v>823</v>
      </c>
      <c r="F437" s="129"/>
      <c r="G437" s="130" t="s">
        <v>97</v>
      </c>
      <c r="H437" s="130" t="s">
        <v>952</v>
      </c>
      <c r="I437" s="130" t="s">
        <v>418</v>
      </c>
      <c r="J437" s="130" t="s">
        <v>823</v>
      </c>
    </row>
    <row r="438" spans="2:10">
      <c r="B438" s="130" t="s">
        <v>97</v>
      </c>
      <c r="C438" s="130" t="s">
        <v>465</v>
      </c>
      <c r="D438" s="130" t="s">
        <v>440</v>
      </c>
      <c r="E438" s="130" t="s">
        <v>824</v>
      </c>
      <c r="F438" s="129"/>
      <c r="G438" s="130" t="s">
        <v>97</v>
      </c>
      <c r="H438" s="130" t="s">
        <v>465</v>
      </c>
      <c r="I438" s="130" t="s">
        <v>440</v>
      </c>
      <c r="J438" s="130" t="s">
        <v>824</v>
      </c>
    </row>
    <row r="439" spans="2:10">
      <c r="B439" s="130" t="s">
        <v>97</v>
      </c>
      <c r="C439" s="130" t="s">
        <v>693</v>
      </c>
      <c r="D439" s="130" t="s">
        <v>393</v>
      </c>
      <c r="E439" s="130" t="s">
        <v>561</v>
      </c>
      <c r="F439" s="129"/>
      <c r="G439" s="130" t="s">
        <v>97</v>
      </c>
      <c r="H439" s="130" t="s">
        <v>693</v>
      </c>
      <c r="I439" s="130" t="s">
        <v>393</v>
      </c>
      <c r="J439" s="130" t="s">
        <v>561</v>
      </c>
    </row>
    <row r="440" spans="2:10">
      <c r="B440" s="130" t="s">
        <v>97</v>
      </c>
      <c r="C440" s="130" t="s">
        <v>478</v>
      </c>
      <c r="D440" s="130" t="s">
        <v>521</v>
      </c>
      <c r="E440" s="130" t="s">
        <v>480</v>
      </c>
      <c r="F440" s="129"/>
      <c r="G440" s="130" t="s">
        <v>97</v>
      </c>
      <c r="H440" s="130" t="s">
        <v>478</v>
      </c>
      <c r="I440" s="130" t="s">
        <v>521</v>
      </c>
      <c r="J440" s="130" t="s">
        <v>480</v>
      </c>
    </row>
    <row r="441" spans="2:10">
      <c r="B441" s="130" t="s">
        <v>97</v>
      </c>
      <c r="C441" s="130" t="s">
        <v>478</v>
      </c>
      <c r="D441" s="130" t="s">
        <v>466</v>
      </c>
      <c r="E441" s="130" t="s">
        <v>953</v>
      </c>
      <c r="F441" s="129"/>
      <c r="G441" s="130" t="s">
        <v>97</v>
      </c>
      <c r="H441" s="130" t="s">
        <v>478</v>
      </c>
      <c r="I441" s="130" t="s">
        <v>466</v>
      </c>
      <c r="J441" s="130" t="s">
        <v>953</v>
      </c>
    </row>
    <row r="442" spans="2:10">
      <c r="B442" s="130" t="s">
        <v>97</v>
      </c>
      <c r="C442" s="130" t="s">
        <v>478</v>
      </c>
      <c r="D442" s="130" t="s">
        <v>443</v>
      </c>
      <c r="E442" s="130" t="s">
        <v>954</v>
      </c>
      <c r="F442" s="129"/>
      <c r="G442" s="130" t="s">
        <v>97</v>
      </c>
      <c r="H442" s="130" t="s">
        <v>478</v>
      </c>
      <c r="I442" s="130" t="s">
        <v>443</v>
      </c>
      <c r="J442" s="130" t="s">
        <v>954</v>
      </c>
    </row>
    <row r="443" spans="2:10">
      <c r="B443" s="130" t="s">
        <v>97</v>
      </c>
      <c r="C443" s="130" t="s">
        <v>482</v>
      </c>
      <c r="D443" s="130" t="s">
        <v>418</v>
      </c>
      <c r="E443" s="130" t="s">
        <v>955</v>
      </c>
      <c r="F443" s="129"/>
      <c r="G443" s="130" t="s">
        <v>97</v>
      </c>
      <c r="H443" s="130" t="s">
        <v>482</v>
      </c>
      <c r="I443" s="130" t="s">
        <v>418</v>
      </c>
      <c r="J443" s="130" t="s">
        <v>955</v>
      </c>
    </row>
    <row r="444" spans="2:10">
      <c r="B444" s="130" t="s">
        <v>97</v>
      </c>
      <c r="C444" s="130" t="s">
        <v>698</v>
      </c>
      <c r="D444" s="130" t="s">
        <v>440</v>
      </c>
      <c r="E444" s="130" t="s">
        <v>699</v>
      </c>
      <c r="F444" s="129"/>
      <c r="G444" s="130" t="s">
        <v>97</v>
      </c>
      <c r="H444" s="130" t="s">
        <v>698</v>
      </c>
      <c r="I444" s="130" t="s">
        <v>440</v>
      </c>
      <c r="J444" s="130" t="s">
        <v>699</v>
      </c>
    </row>
    <row r="445" spans="2:10">
      <c r="B445" s="130" t="s">
        <v>97</v>
      </c>
      <c r="C445" s="130" t="s">
        <v>698</v>
      </c>
      <c r="D445" s="130" t="s">
        <v>521</v>
      </c>
      <c r="E445" s="130" t="s">
        <v>699</v>
      </c>
      <c r="F445" s="129"/>
      <c r="G445" s="130" t="s">
        <v>97</v>
      </c>
      <c r="H445" s="130" t="s">
        <v>698</v>
      </c>
      <c r="I445" s="130" t="s">
        <v>521</v>
      </c>
      <c r="J445" s="130" t="s">
        <v>699</v>
      </c>
    </row>
    <row r="446" spans="2:10">
      <c r="B446" s="130" t="s">
        <v>97</v>
      </c>
      <c r="C446" s="130" t="s">
        <v>487</v>
      </c>
      <c r="D446" s="130" t="s">
        <v>586</v>
      </c>
      <c r="E446" s="130" t="s">
        <v>489</v>
      </c>
      <c r="F446" s="129"/>
      <c r="G446" s="130" t="s">
        <v>97</v>
      </c>
      <c r="H446" s="130" t="s">
        <v>487</v>
      </c>
      <c r="I446" s="130" t="s">
        <v>586</v>
      </c>
      <c r="J446" s="130" t="s">
        <v>489</v>
      </c>
    </row>
    <row r="447" spans="2:10">
      <c r="B447" s="130" t="s">
        <v>503</v>
      </c>
      <c r="C447" s="130" t="s">
        <v>662</v>
      </c>
      <c r="D447" s="130" t="s">
        <v>445</v>
      </c>
      <c r="E447" s="130" t="s">
        <v>956</v>
      </c>
      <c r="F447" s="129"/>
      <c r="G447" s="130" t="s">
        <v>503</v>
      </c>
      <c r="H447" s="130" t="s">
        <v>662</v>
      </c>
      <c r="I447" s="130" t="s">
        <v>445</v>
      </c>
      <c r="J447" s="130" t="s">
        <v>956</v>
      </c>
    </row>
    <row r="448" spans="2:10">
      <c r="B448" s="130" t="s">
        <v>508</v>
      </c>
      <c r="C448" s="130" t="s">
        <v>514</v>
      </c>
      <c r="D448" s="130" t="s">
        <v>957</v>
      </c>
      <c r="E448" s="130" t="s">
        <v>958</v>
      </c>
      <c r="F448" s="129"/>
      <c r="G448" s="130" t="s">
        <v>508</v>
      </c>
      <c r="H448" s="130" t="s">
        <v>514</v>
      </c>
      <c r="I448" s="130" t="s">
        <v>957</v>
      </c>
      <c r="J448" s="130" t="s">
        <v>958</v>
      </c>
    </row>
    <row r="449" spans="2:10">
      <c r="B449" s="130" t="s">
        <v>540</v>
      </c>
      <c r="C449" s="130" t="s">
        <v>550</v>
      </c>
      <c r="D449" s="130" t="s">
        <v>390</v>
      </c>
      <c r="E449" s="130" t="s">
        <v>551</v>
      </c>
      <c r="F449" s="129"/>
      <c r="G449" s="130" t="s">
        <v>540</v>
      </c>
      <c r="H449" s="130" t="s">
        <v>550</v>
      </c>
      <c r="I449" s="130" t="s">
        <v>390</v>
      </c>
      <c r="J449" s="130" t="s">
        <v>551</v>
      </c>
    </row>
    <row r="450" spans="2:10">
      <c r="B450" s="130" t="s">
        <v>540</v>
      </c>
      <c r="C450" s="130" t="s">
        <v>548</v>
      </c>
      <c r="D450" s="130" t="s">
        <v>370</v>
      </c>
      <c r="E450" s="130" t="s">
        <v>959</v>
      </c>
      <c r="F450" s="129"/>
      <c r="G450" s="130" t="s">
        <v>540</v>
      </c>
      <c r="H450" s="130" t="s">
        <v>548</v>
      </c>
      <c r="I450" s="130" t="s">
        <v>370</v>
      </c>
      <c r="J450" s="130" t="s">
        <v>959</v>
      </c>
    </row>
    <row r="451" spans="2:10">
      <c r="B451" s="130" t="s">
        <v>709</v>
      </c>
      <c r="C451" s="130" t="s">
        <v>960</v>
      </c>
      <c r="D451" s="130" t="s">
        <v>367</v>
      </c>
      <c r="E451" s="130" t="s">
        <v>961</v>
      </c>
      <c r="F451" s="129"/>
      <c r="G451" s="130" t="s">
        <v>709</v>
      </c>
      <c r="H451" s="130" t="s">
        <v>960</v>
      </c>
      <c r="I451" s="130" t="s">
        <v>367</v>
      </c>
      <c r="J451" s="130" t="s">
        <v>961</v>
      </c>
    </row>
    <row r="452" spans="2:10">
      <c r="B452" s="130" t="s">
        <v>100</v>
      </c>
      <c r="C452" s="130" t="s">
        <v>714</v>
      </c>
      <c r="D452" s="130" t="s">
        <v>464</v>
      </c>
      <c r="E452" s="130" t="s">
        <v>715</v>
      </c>
      <c r="F452" s="129"/>
      <c r="G452" s="130" t="s">
        <v>100</v>
      </c>
      <c r="H452" s="130" t="s">
        <v>714</v>
      </c>
      <c r="I452" s="130" t="s">
        <v>464</v>
      </c>
      <c r="J452" s="130" t="s">
        <v>715</v>
      </c>
    </row>
    <row r="453" spans="2:10">
      <c r="B453" s="130" t="s">
        <v>100</v>
      </c>
      <c r="C453" s="130" t="s">
        <v>102</v>
      </c>
      <c r="D453" s="130" t="s">
        <v>479</v>
      </c>
      <c r="E453" s="130" t="s">
        <v>718</v>
      </c>
      <c r="F453" s="129"/>
      <c r="G453" s="130" t="s">
        <v>100</v>
      </c>
      <c r="H453" s="130" t="s">
        <v>102</v>
      </c>
      <c r="I453" s="130" t="s">
        <v>479</v>
      </c>
      <c r="J453" s="130" t="s">
        <v>718</v>
      </c>
    </row>
    <row r="454" spans="2:10">
      <c r="B454" s="130" t="s">
        <v>100</v>
      </c>
      <c r="C454" s="130" t="s">
        <v>102</v>
      </c>
      <c r="D454" s="130" t="s">
        <v>367</v>
      </c>
      <c r="E454" s="130" t="s">
        <v>962</v>
      </c>
      <c r="F454" s="129"/>
      <c r="G454" s="130" t="s">
        <v>100</v>
      </c>
      <c r="H454" s="130" t="s">
        <v>102</v>
      </c>
      <c r="I454" s="130" t="s">
        <v>367</v>
      </c>
      <c r="J454" s="130" t="s">
        <v>962</v>
      </c>
    </row>
    <row r="455" spans="2:10">
      <c r="B455" s="130" t="s">
        <v>100</v>
      </c>
      <c r="C455" s="130" t="s">
        <v>963</v>
      </c>
      <c r="D455" s="130" t="s">
        <v>393</v>
      </c>
      <c r="E455" s="130" t="s">
        <v>964</v>
      </c>
      <c r="F455" s="129"/>
      <c r="G455" s="130" t="s">
        <v>100</v>
      </c>
      <c r="H455" s="130" t="s">
        <v>963</v>
      </c>
      <c r="I455" s="130" t="s">
        <v>393</v>
      </c>
      <c r="J455" s="130" t="s">
        <v>964</v>
      </c>
    </row>
    <row r="456" spans="2:10">
      <c r="B456" s="130" t="s">
        <v>100</v>
      </c>
      <c r="C456" s="130" t="s">
        <v>520</v>
      </c>
      <c r="D456" s="130" t="s">
        <v>461</v>
      </c>
      <c r="E456" s="130" t="s">
        <v>719</v>
      </c>
      <c r="F456" s="129"/>
      <c r="G456" s="130" t="s">
        <v>100</v>
      </c>
      <c r="H456" s="130" t="s">
        <v>520</v>
      </c>
      <c r="I456" s="130" t="s">
        <v>461</v>
      </c>
      <c r="J456" s="130" t="s">
        <v>719</v>
      </c>
    </row>
    <row r="457" spans="2:10">
      <c r="B457" s="130" t="s">
        <v>100</v>
      </c>
      <c r="C457" s="130" t="s">
        <v>693</v>
      </c>
      <c r="D457" s="130" t="s">
        <v>466</v>
      </c>
      <c r="E457" s="130" t="s">
        <v>965</v>
      </c>
      <c r="F457" s="129"/>
      <c r="G457" s="130" t="s">
        <v>100</v>
      </c>
      <c r="H457" s="130" t="s">
        <v>693</v>
      </c>
      <c r="I457" s="130" t="s">
        <v>466</v>
      </c>
      <c r="J457" s="130" t="s">
        <v>965</v>
      </c>
    </row>
    <row r="458" spans="2:10">
      <c r="B458" s="130" t="s">
        <v>100</v>
      </c>
      <c r="C458" s="130" t="s">
        <v>698</v>
      </c>
      <c r="D458" s="130" t="s">
        <v>381</v>
      </c>
      <c r="E458" s="130" t="s">
        <v>966</v>
      </c>
      <c r="F458" s="129"/>
      <c r="G458" s="130" t="s">
        <v>100</v>
      </c>
      <c r="H458" s="130" t="s">
        <v>698</v>
      </c>
      <c r="I458" s="130" t="s">
        <v>381</v>
      </c>
      <c r="J458" s="130" t="s">
        <v>966</v>
      </c>
    </row>
    <row r="459" spans="2:10">
      <c r="B459" s="130" t="s">
        <v>100</v>
      </c>
      <c r="C459" s="130" t="s">
        <v>537</v>
      </c>
      <c r="D459" s="130" t="s">
        <v>418</v>
      </c>
      <c r="E459" s="130" t="s">
        <v>538</v>
      </c>
      <c r="F459" s="129"/>
      <c r="G459" s="130" t="s">
        <v>100</v>
      </c>
      <c r="H459" s="130" t="s">
        <v>537</v>
      </c>
      <c r="I459" s="130" t="s">
        <v>418</v>
      </c>
      <c r="J459" s="130" t="s">
        <v>538</v>
      </c>
    </row>
    <row r="460" spans="2:10">
      <c r="B460" s="130" t="s">
        <v>559</v>
      </c>
      <c r="C460" s="130" t="s">
        <v>967</v>
      </c>
      <c r="D460" s="130" t="s">
        <v>521</v>
      </c>
      <c r="E460" s="130" t="s">
        <v>968</v>
      </c>
      <c r="F460" s="129"/>
      <c r="G460" s="130" t="s">
        <v>559</v>
      </c>
      <c r="H460" s="130" t="s">
        <v>967</v>
      </c>
      <c r="I460" s="130" t="s">
        <v>521</v>
      </c>
      <c r="J460" s="130" t="s">
        <v>968</v>
      </c>
    </row>
    <row r="461" spans="2:10">
      <c r="B461" s="130" t="s">
        <v>559</v>
      </c>
      <c r="C461" s="130" t="s">
        <v>560</v>
      </c>
      <c r="D461" s="130" t="s">
        <v>426</v>
      </c>
      <c r="E461" s="130" t="s">
        <v>969</v>
      </c>
      <c r="F461" s="129"/>
      <c r="G461" s="130" t="s">
        <v>559</v>
      </c>
      <c r="H461" s="130" t="s">
        <v>560</v>
      </c>
      <c r="I461" s="130" t="s">
        <v>426</v>
      </c>
      <c r="J461" s="130" t="s">
        <v>969</v>
      </c>
    </row>
    <row r="462" spans="2:10">
      <c r="B462" s="130" t="s">
        <v>95</v>
      </c>
      <c r="C462" s="130" t="s">
        <v>872</v>
      </c>
      <c r="D462" s="130" t="s">
        <v>440</v>
      </c>
      <c r="E462" s="130" t="s">
        <v>970</v>
      </c>
      <c r="F462" s="129"/>
      <c r="G462" s="130" t="s">
        <v>95</v>
      </c>
      <c r="H462" s="130" t="s">
        <v>872</v>
      </c>
      <c r="I462" s="130" t="s">
        <v>440</v>
      </c>
      <c r="J462" s="130" t="s">
        <v>970</v>
      </c>
    </row>
    <row r="463" spans="2:10">
      <c r="B463" s="130" t="s">
        <v>95</v>
      </c>
      <c r="C463" s="130" t="s">
        <v>639</v>
      </c>
      <c r="D463" s="130" t="s">
        <v>488</v>
      </c>
      <c r="E463" s="130" t="s">
        <v>724</v>
      </c>
      <c r="F463" s="129"/>
      <c r="G463" s="130" t="s">
        <v>95</v>
      </c>
      <c r="H463" s="130" t="s">
        <v>639</v>
      </c>
      <c r="I463" s="130" t="s">
        <v>488</v>
      </c>
      <c r="J463" s="130" t="s">
        <v>724</v>
      </c>
    </row>
    <row r="464" spans="2:10">
      <c r="B464" s="130" t="s">
        <v>177</v>
      </c>
      <c r="C464" s="130" t="s">
        <v>971</v>
      </c>
      <c r="D464" s="130" t="s">
        <v>381</v>
      </c>
      <c r="E464" s="130" t="s">
        <v>972</v>
      </c>
      <c r="F464" s="129"/>
      <c r="G464" s="130" t="s">
        <v>177</v>
      </c>
      <c r="H464" s="130" t="s">
        <v>971</v>
      </c>
      <c r="I464" s="130" t="s">
        <v>381</v>
      </c>
      <c r="J464" s="130" t="s">
        <v>972</v>
      </c>
    </row>
    <row r="465" spans="2:10">
      <c r="B465" s="130" t="s">
        <v>571</v>
      </c>
      <c r="C465" s="130" t="s">
        <v>973</v>
      </c>
      <c r="D465" s="130" t="s">
        <v>450</v>
      </c>
      <c r="E465" s="130" t="s">
        <v>974</v>
      </c>
      <c r="F465" s="129"/>
      <c r="G465" s="130" t="s">
        <v>571</v>
      </c>
      <c r="H465" s="130" t="s">
        <v>973</v>
      </c>
      <c r="I465" s="130" t="s">
        <v>450</v>
      </c>
      <c r="J465" s="130" t="s">
        <v>974</v>
      </c>
    </row>
    <row r="466" spans="2:10">
      <c r="B466" s="130" t="s">
        <v>571</v>
      </c>
      <c r="C466" s="130" t="s">
        <v>543</v>
      </c>
      <c r="D466" s="130" t="s">
        <v>466</v>
      </c>
      <c r="E466" s="130" t="s">
        <v>814</v>
      </c>
      <c r="F466" s="129"/>
      <c r="G466" s="130" t="s">
        <v>571</v>
      </c>
      <c r="H466" s="130" t="s">
        <v>543</v>
      </c>
      <c r="I466" s="130" t="s">
        <v>466</v>
      </c>
      <c r="J466" s="130" t="s">
        <v>814</v>
      </c>
    </row>
    <row r="467" spans="2:10">
      <c r="B467" s="130" t="s">
        <v>574</v>
      </c>
      <c r="C467" s="130" t="s">
        <v>575</v>
      </c>
      <c r="D467" s="130" t="s">
        <v>429</v>
      </c>
      <c r="E467" s="130" t="s">
        <v>975</v>
      </c>
      <c r="F467" s="129"/>
      <c r="G467" s="130" t="s">
        <v>574</v>
      </c>
      <c r="H467" s="130" t="s">
        <v>575</v>
      </c>
      <c r="I467" s="130" t="s">
        <v>429</v>
      </c>
      <c r="J467" s="130" t="s">
        <v>975</v>
      </c>
    </row>
    <row r="468" spans="2:10">
      <c r="B468" s="130" t="s">
        <v>574</v>
      </c>
      <c r="C468" s="130" t="s">
        <v>575</v>
      </c>
      <c r="D468" s="130" t="s">
        <v>788</v>
      </c>
      <c r="E468" s="130" t="s">
        <v>976</v>
      </c>
      <c r="F468" s="129"/>
      <c r="G468" s="130" t="s">
        <v>574</v>
      </c>
      <c r="H468" s="130" t="s">
        <v>575</v>
      </c>
      <c r="I468" s="130" t="s">
        <v>788</v>
      </c>
      <c r="J468" s="130" t="s">
        <v>976</v>
      </c>
    </row>
    <row r="469" spans="2:10">
      <c r="B469" s="130" t="s">
        <v>977</v>
      </c>
      <c r="C469" s="130" t="s">
        <v>103</v>
      </c>
      <c r="D469" s="130" t="s">
        <v>367</v>
      </c>
      <c r="E469" s="130" t="s">
        <v>978</v>
      </c>
      <c r="F469" s="129"/>
      <c r="G469" s="130" t="s">
        <v>977</v>
      </c>
      <c r="H469" s="130" t="s">
        <v>103</v>
      </c>
      <c r="I469" s="130" t="s">
        <v>367</v>
      </c>
      <c r="J469" s="130" t="s">
        <v>978</v>
      </c>
    </row>
    <row r="470" spans="2:10">
      <c r="B470" s="130" t="s">
        <v>91</v>
      </c>
      <c r="C470" s="130" t="s">
        <v>979</v>
      </c>
      <c r="D470" s="130" t="s">
        <v>464</v>
      </c>
      <c r="E470" s="130" t="s">
        <v>980</v>
      </c>
      <c r="F470" s="129"/>
      <c r="G470" s="130" t="s">
        <v>91</v>
      </c>
      <c r="H470" s="130" t="s">
        <v>979</v>
      </c>
      <c r="I470" s="130" t="s">
        <v>464</v>
      </c>
      <c r="J470" s="130" t="s">
        <v>980</v>
      </c>
    </row>
    <row r="471" spans="2:10">
      <c r="B471" s="130" t="s">
        <v>91</v>
      </c>
      <c r="C471" s="130" t="s">
        <v>592</v>
      </c>
      <c r="D471" s="130" t="s">
        <v>479</v>
      </c>
      <c r="E471" s="130" t="s">
        <v>593</v>
      </c>
      <c r="F471" s="129"/>
      <c r="G471" s="130" t="s">
        <v>91</v>
      </c>
      <c r="H471" s="130" t="s">
        <v>592</v>
      </c>
      <c r="I471" s="130" t="s">
        <v>479</v>
      </c>
      <c r="J471" s="130" t="s">
        <v>593</v>
      </c>
    </row>
    <row r="472" spans="2:10">
      <c r="B472" s="130" t="s">
        <v>579</v>
      </c>
      <c r="C472" s="130" t="s">
        <v>639</v>
      </c>
      <c r="D472" s="130" t="s">
        <v>981</v>
      </c>
      <c r="E472" s="130" t="s">
        <v>982</v>
      </c>
      <c r="F472" s="129"/>
      <c r="G472" s="130" t="s">
        <v>579</v>
      </c>
      <c r="H472" s="130" t="s">
        <v>639</v>
      </c>
      <c r="I472" s="130" t="s">
        <v>981</v>
      </c>
      <c r="J472" s="130" t="s">
        <v>982</v>
      </c>
    </row>
    <row r="473" spans="2:10">
      <c r="B473" s="130" t="s">
        <v>579</v>
      </c>
      <c r="C473" s="130" t="s">
        <v>580</v>
      </c>
      <c r="D473" s="130" t="s">
        <v>836</v>
      </c>
      <c r="E473" s="130" t="s">
        <v>955</v>
      </c>
      <c r="F473" s="129"/>
      <c r="G473" s="130" t="s">
        <v>579</v>
      </c>
      <c r="H473" s="130" t="s">
        <v>580</v>
      </c>
      <c r="I473" s="130" t="s">
        <v>836</v>
      </c>
      <c r="J473" s="130" t="s">
        <v>955</v>
      </c>
    </row>
    <row r="474" spans="2:10">
      <c r="B474" s="130" t="s">
        <v>579</v>
      </c>
      <c r="C474" s="130" t="s">
        <v>773</v>
      </c>
      <c r="D474" s="130" t="s">
        <v>483</v>
      </c>
      <c r="E474" s="130" t="s">
        <v>774</v>
      </c>
      <c r="F474" s="129"/>
      <c r="G474" s="130" t="s">
        <v>579</v>
      </c>
      <c r="H474" s="130" t="s">
        <v>773</v>
      </c>
      <c r="I474" s="130" t="s">
        <v>483</v>
      </c>
      <c r="J474" s="130" t="s">
        <v>774</v>
      </c>
    </row>
    <row r="475" spans="2:10">
      <c r="B475" s="130" t="s">
        <v>579</v>
      </c>
      <c r="C475" s="130" t="s">
        <v>773</v>
      </c>
      <c r="D475" s="130" t="s">
        <v>453</v>
      </c>
      <c r="E475" s="130" t="s">
        <v>983</v>
      </c>
      <c r="F475" s="129"/>
      <c r="G475" s="130" t="s">
        <v>579</v>
      </c>
      <c r="H475" s="130" t="s">
        <v>773</v>
      </c>
      <c r="I475" s="130" t="s">
        <v>453</v>
      </c>
      <c r="J475" s="130" t="s">
        <v>983</v>
      </c>
    </row>
    <row r="476" spans="2:10">
      <c r="B476" s="130" t="s">
        <v>579</v>
      </c>
      <c r="C476" s="130" t="s">
        <v>773</v>
      </c>
      <c r="D476" s="130" t="s">
        <v>512</v>
      </c>
      <c r="E476" s="130" t="s">
        <v>983</v>
      </c>
      <c r="F476" s="129"/>
      <c r="G476" s="130" t="s">
        <v>579</v>
      </c>
      <c r="H476" s="130" t="s">
        <v>773</v>
      </c>
      <c r="I476" s="130" t="s">
        <v>512</v>
      </c>
      <c r="J476" s="130" t="s">
        <v>983</v>
      </c>
    </row>
    <row r="477" spans="2:10">
      <c r="B477" s="130" t="s">
        <v>91</v>
      </c>
      <c r="C477" s="130" t="s">
        <v>366</v>
      </c>
      <c r="D477" s="130" t="s">
        <v>411</v>
      </c>
      <c r="E477" s="130" t="s">
        <v>368</v>
      </c>
      <c r="F477" s="129"/>
      <c r="G477" s="130" t="s">
        <v>91</v>
      </c>
      <c r="H477" s="130" t="s">
        <v>366</v>
      </c>
      <c r="I477" s="130" t="s">
        <v>411</v>
      </c>
      <c r="J477" s="130" t="s">
        <v>368</v>
      </c>
    </row>
    <row r="478" spans="2:10">
      <c r="B478" s="130" t="s">
        <v>91</v>
      </c>
      <c r="C478" s="130" t="s">
        <v>758</v>
      </c>
      <c r="D478" s="130" t="s">
        <v>390</v>
      </c>
      <c r="E478" s="130" t="s">
        <v>759</v>
      </c>
      <c r="F478" s="129"/>
      <c r="G478" s="130" t="s">
        <v>91</v>
      </c>
      <c r="H478" s="130" t="s">
        <v>758</v>
      </c>
      <c r="I478" s="130" t="s">
        <v>390</v>
      </c>
      <c r="J478" s="130" t="s">
        <v>759</v>
      </c>
    </row>
    <row r="479" spans="2:10">
      <c r="B479" s="130" t="s">
        <v>91</v>
      </c>
      <c r="C479" s="130" t="s">
        <v>400</v>
      </c>
      <c r="D479" s="130" t="s">
        <v>479</v>
      </c>
      <c r="E479" s="130" t="s">
        <v>984</v>
      </c>
      <c r="F479" s="129"/>
      <c r="G479" s="130" t="s">
        <v>91</v>
      </c>
      <c r="H479" s="130" t="s">
        <v>400</v>
      </c>
      <c r="I479" s="130" t="s">
        <v>479</v>
      </c>
      <c r="J479" s="130" t="s">
        <v>984</v>
      </c>
    </row>
    <row r="480" spans="2:10">
      <c r="B480" s="130" t="s">
        <v>91</v>
      </c>
      <c r="C480" s="130" t="s">
        <v>985</v>
      </c>
      <c r="D480" s="130" t="s">
        <v>464</v>
      </c>
      <c r="E480" s="130" t="s">
        <v>986</v>
      </c>
      <c r="F480" s="129"/>
      <c r="G480" s="130" t="s">
        <v>91</v>
      </c>
      <c r="H480" s="130" t="s">
        <v>985</v>
      </c>
      <c r="I480" s="130" t="s">
        <v>464</v>
      </c>
      <c r="J480" s="130" t="s">
        <v>986</v>
      </c>
    </row>
    <row r="481" spans="2:10">
      <c r="B481" s="130" t="s">
        <v>91</v>
      </c>
      <c r="C481" s="130" t="s">
        <v>987</v>
      </c>
      <c r="D481" s="130" t="s">
        <v>429</v>
      </c>
      <c r="E481" s="130" t="s">
        <v>988</v>
      </c>
      <c r="F481" s="129"/>
      <c r="G481" s="130" t="s">
        <v>91</v>
      </c>
      <c r="H481" s="130" t="s">
        <v>987</v>
      </c>
      <c r="I481" s="130" t="s">
        <v>429</v>
      </c>
      <c r="J481" s="130" t="s">
        <v>988</v>
      </c>
    </row>
    <row r="482" spans="2:10">
      <c r="B482" s="130" t="s">
        <v>91</v>
      </c>
      <c r="C482" s="130" t="s">
        <v>989</v>
      </c>
      <c r="D482" s="130" t="s">
        <v>453</v>
      </c>
      <c r="E482" s="130" t="s">
        <v>990</v>
      </c>
      <c r="F482" s="129"/>
      <c r="G482" s="130" t="s">
        <v>91</v>
      </c>
      <c r="H482" s="130" t="s">
        <v>989</v>
      </c>
      <c r="I482" s="130" t="s">
        <v>453</v>
      </c>
      <c r="J482" s="130" t="s">
        <v>990</v>
      </c>
    </row>
    <row r="483" spans="2:10">
      <c r="B483" s="130" t="s">
        <v>91</v>
      </c>
      <c r="C483" s="130" t="s">
        <v>991</v>
      </c>
      <c r="D483" s="130" t="s">
        <v>464</v>
      </c>
      <c r="E483" s="130" t="s">
        <v>992</v>
      </c>
      <c r="F483" s="129"/>
      <c r="G483" s="130" t="s">
        <v>91</v>
      </c>
      <c r="H483" s="130" t="s">
        <v>991</v>
      </c>
      <c r="I483" s="130" t="s">
        <v>464</v>
      </c>
      <c r="J483" s="130" t="s">
        <v>992</v>
      </c>
    </row>
    <row r="484" spans="2:10">
      <c r="B484" s="130" t="s">
        <v>91</v>
      </c>
      <c r="C484" s="130" t="s">
        <v>425</v>
      </c>
      <c r="D484" s="130" t="s">
        <v>466</v>
      </c>
      <c r="E484" s="130" t="s">
        <v>993</v>
      </c>
      <c r="F484" s="129"/>
      <c r="G484" s="130" t="s">
        <v>91</v>
      </c>
      <c r="H484" s="130" t="s">
        <v>425</v>
      </c>
      <c r="I484" s="130" t="s">
        <v>466</v>
      </c>
      <c r="J484" s="130" t="s">
        <v>993</v>
      </c>
    </row>
    <row r="485" spans="2:10">
      <c r="B485" s="130" t="s">
        <v>91</v>
      </c>
      <c r="C485" s="130" t="s">
        <v>431</v>
      </c>
      <c r="D485" s="130" t="s">
        <v>370</v>
      </c>
      <c r="E485" s="130" t="s">
        <v>994</v>
      </c>
      <c r="F485" s="129"/>
      <c r="G485" s="130" t="s">
        <v>91</v>
      </c>
      <c r="H485" s="130" t="s">
        <v>431</v>
      </c>
      <c r="I485" s="130" t="s">
        <v>370</v>
      </c>
      <c r="J485" s="130" t="s">
        <v>994</v>
      </c>
    </row>
    <row r="486" spans="2:10">
      <c r="B486" s="130" t="s">
        <v>91</v>
      </c>
      <c r="C486" s="130" t="s">
        <v>433</v>
      </c>
      <c r="D486" s="130" t="s">
        <v>603</v>
      </c>
      <c r="E486" s="130" t="s">
        <v>436</v>
      </c>
      <c r="F486" s="129"/>
      <c r="G486" s="130" t="s">
        <v>91</v>
      </c>
      <c r="H486" s="130" t="s">
        <v>433</v>
      </c>
      <c r="I486" s="130" t="s">
        <v>603</v>
      </c>
      <c r="J486" s="130" t="s">
        <v>436</v>
      </c>
    </row>
    <row r="487" spans="2:10">
      <c r="B487" s="130" t="s">
        <v>91</v>
      </c>
      <c r="C487" s="130" t="s">
        <v>442</v>
      </c>
      <c r="D487" s="130" t="s">
        <v>521</v>
      </c>
      <c r="E487" s="130" t="s">
        <v>444</v>
      </c>
      <c r="F487" s="129"/>
      <c r="G487" s="130" t="s">
        <v>91</v>
      </c>
      <c r="H487" s="130" t="s">
        <v>442</v>
      </c>
      <c r="I487" s="130" t="s">
        <v>521</v>
      </c>
      <c r="J487" s="130" t="s">
        <v>444</v>
      </c>
    </row>
    <row r="488" spans="2:10">
      <c r="B488" s="130" t="s">
        <v>91</v>
      </c>
      <c r="C488" s="130" t="s">
        <v>623</v>
      </c>
      <c r="D488" s="130" t="s">
        <v>370</v>
      </c>
      <c r="E488" s="130" t="s">
        <v>624</v>
      </c>
      <c r="F488" s="129"/>
      <c r="G488" s="130" t="s">
        <v>91</v>
      </c>
      <c r="H488" s="130" t="s">
        <v>623</v>
      </c>
      <c r="I488" s="130" t="s">
        <v>370</v>
      </c>
      <c r="J488" s="130" t="s">
        <v>624</v>
      </c>
    </row>
    <row r="489" spans="2:10">
      <c r="B489" s="130" t="s">
        <v>91</v>
      </c>
      <c r="C489" s="130" t="s">
        <v>627</v>
      </c>
      <c r="D489" s="130" t="s">
        <v>418</v>
      </c>
      <c r="E489" s="130" t="s">
        <v>995</v>
      </c>
      <c r="F489" s="129"/>
      <c r="G489" s="130" t="s">
        <v>91</v>
      </c>
      <c r="H489" s="130" t="s">
        <v>627</v>
      </c>
      <c r="I489" s="130" t="s">
        <v>418</v>
      </c>
      <c r="J489" s="130" t="s">
        <v>995</v>
      </c>
    </row>
    <row r="490" spans="2:10">
      <c r="B490" s="130" t="s">
        <v>91</v>
      </c>
      <c r="C490" s="130" t="s">
        <v>627</v>
      </c>
      <c r="D490" s="130" t="s">
        <v>370</v>
      </c>
      <c r="E490" s="130" t="s">
        <v>628</v>
      </c>
      <c r="F490" s="129"/>
      <c r="G490" s="130" t="s">
        <v>91</v>
      </c>
      <c r="H490" s="130" t="s">
        <v>627</v>
      </c>
      <c r="I490" s="130" t="s">
        <v>370</v>
      </c>
      <c r="J490" s="130" t="s">
        <v>628</v>
      </c>
    </row>
    <row r="491" spans="2:10">
      <c r="B491" s="130" t="s">
        <v>91</v>
      </c>
      <c r="C491" s="130" t="s">
        <v>996</v>
      </c>
      <c r="D491" s="130" t="s">
        <v>429</v>
      </c>
      <c r="E491" s="130" t="s">
        <v>997</v>
      </c>
      <c r="F491" s="129"/>
      <c r="G491" s="130" t="s">
        <v>91</v>
      </c>
      <c r="H491" s="130" t="s">
        <v>996</v>
      </c>
      <c r="I491" s="130" t="s">
        <v>429</v>
      </c>
      <c r="J491" s="130" t="s">
        <v>997</v>
      </c>
    </row>
    <row r="492" spans="2:10">
      <c r="B492" s="130" t="s">
        <v>91</v>
      </c>
      <c r="C492" s="130" t="s">
        <v>998</v>
      </c>
      <c r="D492" s="130" t="s">
        <v>387</v>
      </c>
      <c r="E492" s="130" t="s">
        <v>999</v>
      </c>
      <c r="F492" s="129"/>
      <c r="G492" s="130" t="s">
        <v>91</v>
      </c>
      <c r="H492" s="130" t="s">
        <v>998</v>
      </c>
      <c r="I492" s="130" t="s">
        <v>387</v>
      </c>
      <c r="J492" s="130" t="s">
        <v>999</v>
      </c>
    </row>
    <row r="493" spans="2:10">
      <c r="B493" s="130" t="s">
        <v>91</v>
      </c>
      <c r="C493" s="130" t="s">
        <v>449</v>
      </c>
      <c r="D493" s="130" t="s">
        <v>429</v>
      </c>
      <c r="E493" s="130" t="s">
        <v>451</v>
      </c>
      <c r="F493" s="129"/>
      <c r="G493" s="130" t="s">
        <v>91</v>
      </c>
      <c r="H493" s="130" t="s">
        <v>449</v>
      </c>
      <c r="I493" s="130" t="s">
        <v>429</v>
      </c>
      <c r="J493" s="130" t="s">
        <v>451</v>
      </c>
    </row>
    <row r="494" spans="2:10">
      <c r="B494" s="130" t="s">
        <v>901</v>
      </c>
      <c r="C494" s="130" t="s">
        <v>1000</v>
      </c>
      <c r="D494" s="130" t="s">
        <v>535</v>
      </c>
      <c r="E494" s="130" t="s">
        <v>1001</v>
      </c>
      <c r="F494" s="129"/>
      <c r="G494" s="130" t="s">
        <v>901</v>
      </c>
      <c r="H494" s="130" t="s">
        <v>1000</v>
      </c>
      <c r="I494" s="130" t="s">
        <v>535</v>
      </c>
      <c r="J494" s="130" t="s">
        <v>1001</v>
      </c>
    </row>
    <row r="495" spans="2:10">
      <c r="B495" s="130" t="s">
        <v>91</v>
      </c>
      <c r="C495" s="130" t="s">
        <v>629</v>
      </c>
      <c r="D495" s="130" t="s">
        <v>367</v>
      </c>
      <c r="E495" s="130" t="s">
        <v>630</v>
      </c>
      <c r="F495" s="129"/>
      <c r="G495" s="130" t="s">
        <v>91</v>
      </c>
      <c r="H495" s="130" t="s">
        <v>629</v>
      </c>
      <c r="I495" s="130" t="s">
        <v>367</v>
      </c>
      <c r="J495" s="130" t="s">
        <v>630</v>
      </c>
    </row>
    <row r="496" spans="2:10">
      <c r="B496" s="130" t="s">
        <v>91</v>
      </c>
      <c r="C496" s="130" t="s">
        <v>935</v>
      </c>
      <c r="D496" s="130" t="s">
        <v>387</v>
      </c>
      <c r="E496" s="130" t="s">
        <v>1002</v>
      </c>
      <c r="F496" s="129"/>
      <c r="G496" s="130" t="s">
        <v>91</v>
      </c>
      <c r="H496" s="130" t="s">
        <v>935</v>
      </c>
      <c r="I496" s="130" t="s">
        <v>387</v>
      </c>
      <c r="J496" s="130" t="s">
        <v>1002</v>
      </c>
    </row>
    <row r="497" spans="2:10">
      <c r="B497" s="130" t="s">
        <v>91</v>
      </c>
      <c r="C497" s="130" t="s">
        <v>459</v>
      </c>
      <c r="D497" s="130" t="s">
        <v>453</v>
      </c>
      <c r="E497" s="130" t="s">
        <v>462</v>
      </c>
      <c r="F497" s="129"/>
      <c r="G497" s="130" t="s">
        <v>91</v>
      </c>
      <c r="H497" s="130" t="s">
        <v>459</v>
      </c>
      <c r="I497" s="130" t="s">
        <v>453</v>
      </c>
      <c r="J497" s="130" t="s">
        <v>462</v>
      </c>
    </row>
    <row r="498" spans="2:10">
      <c r="B498" s="130" t="s">
        <v>609</v>
      </c>
      <c r="C498" s="130" t="s">
        <v>625</v>
      </c>
      <c r="D498" s="130" t="s">
        <v>384</v>
      </c>
      <c r="E498" s="130" t="s">
        <v>626</v>
      </c>
      <c r="F498" s="129"/>
      <c r="G498" s="130" t="s">
        <v>609</v>
      </c>
      <c r="H498" s="130" t="s">
        <v>625</v>
      </c>
      <c r="I498" s="130" t="s">
        <v>384</v>
      </c>
      <c r="J498" s="130" t="s">
        <v>626</v>
      </c>
    </row>
    <row r="499" spans="2:10">
      <c r="B499" s="130" t="s">
        <v>609</v>
      </c>
      <c r="C499" s="130" t="s">
        <v>620</v>
      </c>
      <c r="D499" s="130" t="s">
        <v>1003</v>
      </c>
      <c r="E499" s="130" t="s">
        <v>1004</v>
      </c>
      <c r="F499" s="129"/>
      <c r="G499" s="130" t="s">
        <v>609</v>
      </c>
      <c r="H499" s="130" t="s">
        <v>620</v>
      </c>
      <c r="I499" s="130" t="s">
        <v>1003</v>
      </c>
      <c r="J499" s="130" t="s">
        <v>1004</v>
      </c>
    </row>
    <row r="500" spans="2:10">
      <c r="B500" s="130" t="s">
        <v>609</v>
      </c>
      <c r="C500" s="130" t="s">
        <v>610</v>
      </c>
      <c r="D500" s="130" t="s">
        <v>670</v>
      </c>
      <c r="E500" s="130" t="s">
        <v>613</v>
      </c>
      <c r="F500" s="129"/>
      <c r="G500" s="130" t="s">
        <v>609</v>
      </c>
      <c r="H500" s="130" t="s">
        <v>610</v>
      </c>
      <c r="I500" s="130" t="s">
        <v>670</v>
      </c>
      <c r="J500" s="130" t="s">
        <v>613</v>
      </c>
    </row>
    <row r="501" spans="2:10">
      <c r="B501" s="130" t="s">
        <v>609</v>
      </c>
      <c r="C501" s="130" t="s">
        <v>783</v>
      </c>
      <c r="D501" s="130" t="s">
        <v>367</v>
      </c>
      <c r="E501" s="130" t="s">
        <v>784</v>
      </c>
      <c r="F501" s="129"/>
      <c r="G501" s="130" t="s">
        <v>609</v>
      </c>
      <c r="H501" s="130" t="s">
        <v>783</v>
      </c>
      <c r="I501" s="130" t="s">
        <v>367</v>
      </c>
      <c r="J501" s="130" t="s">
        <v>784</v>
      </c>
    </row>
    <row r="502" spans="2:10">
      <c r="B502" s="130" t="s">
        <v>496</v>
      </c>
      <c r="C502" s="130" t="s">
        <v>644</v>
      </c>
      <c r="D502" s="130" t="s">
        <v>367</v>
      </c>
      <c r="E502" s="130" t="s">
        <v>871</v>
      </c>
      <c r="F502" s="129"/>
      <c r="G502" s="130" t="s">
        <v>496</v>
      </c>
      <c r="H502" s="130" t="s">
        <v>644</v>
      </c>
      <c r="I502" s="130" t="s">
        <v>367</v>
      </c>
      <c r="J502" s="130" t="s">
        <v>871</v>
      </c>
    </row>
    <row r="503" spans="2:10">
      <c r="B503" s="130" t="s">
        <v>496</v>
      </c>
      <c r="C503" s="130" t="s">
        <v>497</v>
      </c>
      <c r="D503" s="130" t="s">
        <v>521</v>
      </c>
      <c r="E503" s="130" t="s">
        <v>498</v>
      </c>
      <c r="F503" s="129"/>
      <c r="G503" s="130" t="s">
        <v>496</v>
      </c>
      <c r="H503" s="130" t="s">
        <v>497</v>
      </c>
      <c r="I503" s="130" t="s">
        <v>521</v>
      </c>
      <c r="J503" s="130" t="s">
        <v>498</v>
      </c>
    </row>
    <row r="504" spans="2:10">
      <c r="B504" s="130" t="s">
        <v>93</v>
      </c>
      <c r="C504" s="130" t="s">
        <v>912</v>
      </c>
      <c r="D504" s="130" t="s">
        <v>440</v>
      </c>
      <c r="E504" s="130" t="s">
        <v>913</v>
      </c>
      <c r="F504" s="129"/>
      <c r="G504" s="130" t="s">
        <v>93</v>
      </c>
      <c r="H504" s="130" t="s">
        <v>912</v>
      </c>
      <c r="I504" s="130" t="s">
        <v>440</v>
      </c>
      <c r="J504" s="130" t="s">
        <v>913</v>
      </c>
    </row>
    <row r="505" spans="2:10">
      <c r="B505" s="130" t="s">
        <v>93</v>
      </c>
      <c r="C505" s="130" t="s">
        <v>790</v>
      </c>
      <c r="D505" s="130" t="s">
        <v>512</v>
      </c>
      <c r="E505" s="130" t="s">
        <v>394</v>
      </c>
      <c r="F505" s="129"/>
      <c r="G505" s="130" t="s">
        <v>93</v>
      </c>
      <c r="H505" s="130" t="s">
        <v>790</v>
      </c>
      <c r="I505" s="130" t="s">
        <v>512</v>
      </c>
      <c r="J505" s="130" t="s">
        <v>394</v>
      </c>
    </row>
    <row r="506" spans="2:10">
      <c r="B506" s="130" t="s">
        <v>93</v>
      </c>
      <c r="C506" s="130" t="s">
        <v>1005</v>
      </c>
      <c r="D506" s="130" t="s">
        <v>373</v>
      </c>
      <c r="E506" s="130" t="s">
        <v>1006</v>
      </c>
      <c r="F506" s="129"/>
      <c r="G506" s="130" t="s">
        <v>93</v>
      </c>
      <c r="H506" s="130" t="s">
        <v>1005</v>
      </c>
      <c r="I506" s="130" t="s">
        <v>373</v>
      </c>
      <c r="J506" s="130" t="s">
        <v>1006</v>
      </c>
    </row>
    <row r="507" spans="2:10">
      <c r="B507" s="130" t="s">
        <v>508</v>
      </c>
      <c r="C507" s="130" t="s">
        <v>375</v>
      </c>
      <c r="D507" s="130" t="s">
        <v>384</v>
      </c>
      <c r="E507" s="130" t="s">
        <v>1007</v>
      </c>
      <c r="F507" s="129"/>
      <c r="G507" s="130" t="s">
        <v>508</v>
      </c>
      <c r="H507" s="130" t="s">
        <v>375</v>
      </c>
      <c r="I507" s="130" t="s">
        <v>384</v>
      </c>
      <c r="J507" s="130" t="s">
        <v>1007</v>
      </c>
    </row>
    <row r="508" spans="2:10">
      <c r="B508" s="130" t="s">
        <v>508</v>
      </c>
      <c r="C508" s="130" t="s">
        <v>375</v>
      </c>
      <c r="D508" s="130" t="s">
        <v>429</v>
      </c>
      <c r="E508" s="130" t="s">
        <v>1007</v>
      </c>
      <c r="F508" s="129"/>
      <c r="G508" s="130" t="s">
        <v>508</v>
      </c>
      <c r="H508" s="130" t="s">
        <v>375</v>
      </c>
      <c r="I508" s="130" t="s">
        <v>429</v>
      </c>
      <c r="J508" s="130" t="s">
        <v>1007</v>
      </c>
    </row>
    <row r="509" spans="2:10">
      <c r="B509" s="130" t="s">
        <v>269</v>
      </c>
      <c r="C509" s="130" t="s">
        <v>650</v>
      </c>
      <c r="D509" s="130" t="s">
        <v>443</v>
      </c>
      <c r="E509" s="130" t="s">
        <v>652</v>
      </c>
      <c r="F509" s="129"/>
      <c r="G509" s="130" t="s">
        <v>269</v>
      </c>
      <c r="H509" s="130" t="s">
        <v>650</v>
      </c>
      <c r="I509" s="130" t="s">
        <v>443</v>
      </c>
      <c r="J509" s="130" t="s">
        <v>652</v>
      </c>
    </row>
    <row r="510" spans="2:10">
      <c r="B510" s="130" t="s">
        <v>269</v>
      </c>
      <c r="C510" s="130" t="s">
        <v>653</v>
      </c>
      <c r="D510" s="130" t="s">
        <v>411</v>
      </c>
      <c r="E510" s="130" t="s">
        <v>1008</v>
      </c>
      <c r="F510" s="129"/>
      <c r="G510" s="130" t="s">
        <v>269</v>
      </c>
      <c r="H510" s="130" t="s">
        <v>653</v>
      </c>
      <c r="I510" s="130" t="s">
        <v>411</v>
      </c>
      <c r="J510" s="130" t="s">
        <v>1008</v>
      </c>
    </row>
    <row r="511" spans="2:10">
      <c r="B511" s="130" t="s">
        <v>269</v>
      </c>
      <c r="C511" s="130" t="s">
        <v>372</v>
      </c>
      <c r="D511" s="130" t="s">
        <v>670</v>
      </c>
      <c r="E511" s="130" t="s">
        <v>655</v>
      </c>
      <c r="F511" s="129"/>
      <c r="G511" s="130" t="s">
        <v>269</v>
      </c>
      <c r="H511" s="130" t="s">
        <v>372</v>
      </c>
      <c r="I511" s="130" t="s">
        <v>670</v>
      </c>
      <c r="J511" s="130" t="s">
        <v>655</v>
      </c>
    </row>
    <row r="512" spans="2:10">
      <c r="B512" s="130" t="s">
        <v>269</v>
      </c>
      <c r="C512" s="130" t="s">
        <v>372</v>
      </c>
      <c r="D512" s="130" t="s">
        <v>488</v>
      </c>
      <c r="E512" s="130" t="s">
        <v>655</v>
      </c>
      <c r="F512" s="129"/>
      <c r="G512" s="130" t="s">
        <v>269</v>
      </c>
      <c r="H512" s="130" t="s">
        <v>372</v>
      </c>
      <c r="I512" s="130" t="s">
        <v>488</v>
      </c>
      <c r="J512" s="130" t="s">
        <v>655</v>
      </c>
    </row>
    <row r="513" spans="2:10">
      <c r="B513" s="130" t="s">
        <v>269</v>
      </c>
      <c r="C513" s="130" t="s">
        <v>369</v>
      </c>
      <c r="D513" s="130" t="s">
        <v>429</v>
      </c>
      <c r="E513" s="130" t="s">
        <v>914</v>
      </c>
      <c r="F513" s="129"/>
      <c r="G513" s="130" t="s">
        <v>269</v>
      </c>
      <c r="H513" s="130" t="s">
        <v>369</v>
      </c>
      <c r="I513" s="130" t="s">
        <v>429</v>
      </c>
      <c r="J513" s="130" t="s">
        <v>914</v>
      </c>
    </row>
    <row r="514" spans="2:10">
      <c r="B514" s="130" t="s">
        <v>269</v>
      </c>
      <c r="C514" s="130" t="s">
        <v>660</v>
      </c>
      <c r="D514" s="130" t="s">
        <v>483</v>
      </c>
      <c r="E514" s="130" t="s">
        <v>798</v>
      </c>
      <c r="F514" s="129"/>
      <c r="G514" s="130" t="s">
        <v>269</v>
      </c>
      <c r="H514" s="130" t="s">
        <v>660</v>
      </c>
      <c r="I514" s="130" t="s">
        <v>483</v>
      </c>
      <c r="J514" s="130" t="s">
        <v>798</v>
      </c>
    </row>
    <row r="515" spans="2:10">
      <c r="B515" s="130" t="s">
        <v>269</v>
      </c>
      <c r="C515" s="130" t="s">
        <v>375</v>
      </c>
      <c r="D515" s="130" t="s">
        <v>521</v>
      </c>
      <c r="E515" s="130" t="s">
        <v>656</v>
      </c>
      <c r="F515" s="129"/>
      <c r="G515" s="130" t="s">
        <v>269</v>
      </c>
      <c r="H515" s="130" t="s">
        <v>375</v>
      </c>
      <c r="I515" s="130" t="s">
        <v>521</v>
      </c>
      <c r="J515" s="130" t="s">
        <v>656</v>
      </c>
    </row>
    <row r="516" spans="2:10">
      <c r="B516" s="130" t="s">
        <v>269</v>
      </c>
      <c r="C516" s="130" t="s">
        <v>375</v>
      </c>
      <c r="D516" s="130" t="s">
        <v>942</v>
      </c>
      <c r="E516" s="130" t="s">
        <v>657</v>
      </c>
      <c r="F516" s="129"/>
      <c r="G516" s="130" t="s">
        <v>269</v>
      </c>
      <c r="H516" s="130" t="s">
        <v>375</v>
      </c>
      <c r="I516" s="130" t="s">
        <v>942</v>
      </c>
      <c r="J516" s="130" t="s">
        <v>657</v>
      </c>
    </row>
    <row r="517" spans="2:10">
      <c r="B517" s="130" t="s">
        <v>269</v>
      </c>
      <c r="C517" s="130" t="s">
        <v>658</v>
      </c>
      <c r="D517" s="130" t="s">
        <v>788</v>
      </c>
      <c r="E517" s="130" t="s">
        <v>1009</v>
      </c>
      <c r="F517" s="129"/>
      <c r="G517" s="130" t="s">
        <v>269</v>
      </c>
      <c r="H517" s="130" t="s">
        <v>658</v>
      </c>
      <c r="I517" s="130" t="s">
        <v>788</v>
      </c>
      <c r="J517" s="130" t="s">
        <v>1009</v>
      </c>
    </row>
    <row r="518" spans="2:10">
      <c r="B518" s="130" t="s">
        <v>540</v>
      </c>
      <c r="C518" s="130" t="s">
        <v>548</v>
      </c>
      <c r="D518" s="130" t="s">
        <v>535</v>
      </c>
      <c r="E518" s="130" t="s">
        <v>959</v>
      </c>
      <c r="F518" s="129"/>
      <c r="G518" s="130" t="s">
        <v>540</v>
      </c>
      <c r="H518" s="130" t="s">
        <v>548</v>
      </c>
      <c r="I518" s="130" t="s">
        <v>535</v>
      </c>
      <c r="J518" s="130" t="s">
        <v>959</v>
      </c>
    </row>
    <row r="519" spans="2:10">
      <c r="B519" s="130" t="s">
        <v>97</v>
      </c>
      <c r="C519" s="130" t="s">
        <v>525</v>
      </c>
      <c r="D519" s="130" t="s">
        <v>426</v>
      </c>
      <c r="E519" s="130" t="s">
        <v>1010</v>
      </c>
      <c r="F519" s="129"/>
      <c r="G519" s="130" t="s">
        <v>97</v>
      </c>
      <c r="H519" s="130" t="s">
        <v>525</v>
      </c>
      <c r="I519" s="130" t="s">
        <v>426</v>
      </c>
      <c r="J519" s="130" t="s">
        <v>1010</v>
      </c>
    </row>
    <row r="520" spans="2:10">
      <c r="B520" s="130" t="s">
        <v>97</v>
      </c>
      <c r="C520" s="130" t="s">
        <v>683</v>
      </c>
      <c r="D520" s="130" t="s">
        <v>381</v>
      </c>
      <c r="E520" s="130" t="s">
        <v>1011</v>
      </c>
      <c r="F520" s="129"/>
      <c r="G520" s="130" t="s">
        <v>97</v>
      </c>
      <c r="H520" s="130" t="s">
        <v>683</v>
      </c>
      <c r="I520" s="130" t="s">
        <v>381</v>
      </c>
      <c r="J520" s="130" t="s">
        <v>1011</v>
      </c>
    </row>
    <row r="521" spans="2:10">
      <c r="B521" s="130" t="s">
        <v>97</v>
      </c>
      <c r="C521" s="130" t="s">
        <v>815</v>
      </c>
      <c r="D521" s="130" t="s">
        <v>367</v>
      </c>
      <c r="E521" s="130" t="s">
        <v>1012</v>
      </c>
      <c r="F521" s="129"/>
      <c r="G521" s="130" t="s">
        <v>97</v>
      </c>
      <c r="H521" s="130" t="s">
        <v>815</v>
      </c>
      <c r="I521" s="130" t="s">
        <v>367</v>
      </c>
      <c r="J521" s="130" t="s">
        <v>1012</v>
      </c>
    </row>
    <row r="522" spans="2:10">
      <c r="B522" s="130" t="s">
        <v>97</v>
      </c>
      <c r="C522" s="130" t="s">
        <v>465</v>
      </c>
      <c r="D522" s="130" t="s">
        <v>450</v>
      </c>
      <c r="E522" s="130" t="s">
        <v>1013</v>
      </c>
      <c r="F522" s="129"/>
      <c r="G522" s="130" t="s">
        <v>97</v>
      </c>
      <c r="H522" s="130" t="s">
        <v>465</v>
      </c>
      <c r="I522" s="130" t="s">
        <v>450</v>
      </c>
      <c r="J522" s="130" t="s">
        <v>1013</v>
      </c>
    </row>
    <row r="523" spans="2:10">
      <c r="B523" s="130" t="s">
        <v>97</v>
      </c>
      <c r="C523" s="130" t="s">
        <v>695</v>
      </c>
      <c r="D523" s="130" t="s">
        <v>440</v>
      </c>
      <c r="E523" s="130" t="s">
        <v>696</v>
      </c>
      <c r="F523" s="129"/>
      <c r="G523" s="130" t="s">
        <v>97</v>
      </c>
      <c r="H523" s="130" t="s">
        <v>695</v>
      </c>
      <c r="I523" s="130" t="s">
        <v>440</v>
      </c>
      <c r="J523" s="130" t="s">
        <v>696</v>
      </c>
    </row>
    <row r="524" spans="2:10">
      <c r="B524" s="130" t="s">
        <v>97</v>
      </c>
      <c r="C524" s="130" t="s">
        <v>1014</v>
      </c>
      <c r="D524" s="130" t="s">
        <v>418</v>
      </c>
      <c r="E524" s="130" t="s">
        <v>1015</v>
      </c>
      <c r="F524" s="129"/>
      <c r="G524" s="130" t="s">
        <v>97</v>
      </c>
      <c r="H524" s="130" t="s">
        <v>1014</v>
      </c>
      <c r="I524" s="130" t="s">
        <v>418</v>
      </c>
      <c r="J524" s="130" t="s">
        <v>1015</v>
      </c>
    </row>
    <row r="525" spans="2:10">
      <c r="B525" s="130" t="s">
        <v>97</v>
      </c>
      <c r="C525" s="130" t="s">
        <v>472</v>
      </c>
      <c r="D525" s="130" t="s">
        <v>367</v>
      </c>
      <c r="E525" s="130" t="s">
        <v>473</v>
      </c>
      <c r="F525" s="129"/>
      <c r="G525" s="130" t="s">
        <v>97</v>
      </c>
      <c r="H525" s="130" t="s">
        <v>472</v>
      </c>
      <c r="I525" s="130" t="s">
        <v>367</v>
      </c>
      <c r="J525" s="130" t="s">
        <v>473</v>
      </c>
    </row>
    <row r="526" spans="2:10">
      <c r="B526" s="130" t="s">
        <v>97</v>
      </c>
      <c r="C526" s="130" t="s">
        <v>1016</v>
      </c>
      <c r="D526" s="130" t="s">
        <v>521</v>
      </c>
      <c r="E526" s="130" t="s">
        <v>1017</v>
      </c>
      <c r="F526" s="129"/>
      <c r="G526" s="130" t="s">
        <v>97</v>
      </c>
      <c r="H526" s="130" t="s">
        <v>1016</v>
      </c>
      <c r="I526" s="130" t="s">
        <v>521</v>
      </c>
      <c r="J526" s="130" t="s">
        <v>1017</v>
      </c>
    </row>
    <row r="527" spans="2:10">
      <c r="B527" s="130" t="s">
        <v>97</v>
      </c>
      <c r="C527" s="130" t="s">
        <v>839</v>
      </c>
      <c r="D527" s="130" t="s">
        <v>443</v>
      </c>
      <c r="E527" s="130" t="s">
        <v>988</v>
      </c>
      <c r="F527" s="129"/>
      <c r="G527" s="130" t="s">
        <v>97</v>
      </c>
      <c r="H527" s="130" t="s">
        <v>839</v>
      </c>
      <c r="I527" s="130" t="s">
        <v>443</v>
      </c>
      <c r="J527" s="130" t="s">
        <v>988</v>
      </c>
    </row>
    <row r="528" spans="2:10">
      <c r="B528" s="130" t="s">
        <v>97</v>
      </c>
      <c r="C528" s="130" t="s">
        <v>1005</v>
      </c>
      <c r="D528" s="130" t="s">
        <v>370</v>
      </c>
      <c r="E528" s="130" t="s">
        <v>1018</v>
      </c>
      <c r="F528" s="129"/>
      <c r="G528" s="130" t="s">
        <v>97</v>
      </c>
      <c r="H528" s="130" t="s">
        <v>1005</v>
      </c>
      <c r="I528" s="130" t="s">
        <v>370</v>
      </c>
      <c r="J528" s="130" t="s">
        <v>1018</v>
      </c>
    </row>
    <row r="529" spans="2:10">
      <c r="B529" s="130" t="s">
        <v>97</v>
      </c>
      <c r="C529" s="130" t="s">
        <v>679</v>
      </c>
      <c r="D529" s="130" t="s">
        <v>466</v>
      </c>
      <c r="E529" s="130" t="s">
        <v>1019</v>
      </c>
      <c r="F529" s="129"/>
      <c r="G529" s="130" t="s">
        <v>97</v>
      </c>
      <c r="H529" s="130" t="s">
        <v>679</v>
      </c>
      <c r="I529" s="130" t="s">
        <v>466</v>
      </c>
      <c r="J529" s="130" t="s">
        <v>1019</v>
      </c>
    </row>
    <row r="530" spans="2:10">
      <c r="B530" s="130" t="s">
        <v>97</v>
      </c>
      <c r="C530" s="130" t="s">
        <v>1020</v>
      </c>
      <c r="D530" s="130" t="s">
        <v>788</v>
      </c>
      <c r="E530" s="130" t="s">
        <v>1021</v>
      </c>
      <c r="F530" s="129"/>
      <c r="G530" s="130" t="s">
        <v>97</v>
      </c>
      <c r="H530" s="130" t="s">
        <v>1020</v>
      </c>
      <c r="I530" s="130" t="s">
        <v>788</v>
      </c>
      <c r="J530" s="130" t="s">
        <v>1021</v>
      </c>
    </row>
    <row r="531" spans="2:10">
      <c r="B531" s="130" t="s">
        <v>97</v>
      </c>
      <c r="C531" s="130" t="s">
        <v>1022</v>
      </c>
      <c r="D531" s="130" t="s">
        <v>390</v>
      </c>
      <c r="E531" s="130" t="s">
        <v>1023</v>
      </c>
      <c r="F531" s="129"/>
      <c r="G531" s="130" t="s">
        <v>97</v>
      </c>
      <c r="H531" s="130" t="s">
        <v>1022</v>
      </c>
      <c r="I531" s="130" t="s">
        <v>390</v>
      </c>
      <c r="J531" s="130" t="s">
        <v>1023</v>
      </c>
    </row>
    <row r="532" spans="2:10">
      <c r="B532" s="130" t="s">
        <v>97</v>
      </c>
      <c r="C532" s="130" t="s">
        <v>1024</v>
      </c>
      <c r="D532" s="130" t="s">
        <v>535</v>
      </c>
      <c r="E532" s="130" t="s">
        <v>1025</v>
      </c>
      <c r="F532" s="129"/>
      <c r="G532" s="130" t="s">
        <v>97</v>
      </c>
      <c r="H532" s="130" t="s">
        <v>1024</v>
      </c>
      <c r="I532" s="130" t="s">
        <v>535</v>
      </c>
      <c r="J532" s="130" t="s">
        <v>1025</v>
      </c>
    </row>
    <row r="533" spans="2:10">
      <c r="B533" s="130" t="s">
        <v>97</v>
      </c>
      <c r="C533" s="130" t="s">
        <v>1026</v>
      </c>
      <c r="D533" s="130" t="s">
        <v>387</v>
      </c>
      <c r="E533" s="130" t="s">
        <v>1027</v>
      </c>
      <c r="F533" s="129"/>
      <c r="G533" s="130" t="s">
        <v>97</v>
      </c>
      <c r="H533" s="130" t="s">
        <v>1026</v>
      </c>
      <c r="I533" s="130" t="s">
        <v>387</v>
      </c>
      <c r="J533" s="130" t="s">
        <v>1027</v>
      </c>
    </row>
    <row r="534" spans="2:10">
      <c r="B534" s="130" t="s">
        <v>97</v>
      </c>
      <c r="C534" s="130" t="s">
        <v>1028</v>
      </c>
      <c r="D534" s="130" t="s">
        <v>384</v>
      </c>
      <c r="E534" s="130" t="s">
        <v>1029</v>
      </c>
      <c r="F534" s="129"/>
      <c r="G534" s="130" t="s">
        <v>97</v>
      </c>
      <c r="H534" s="130" t="s">
        <v>1028</v>
      </c>
      <c r="I534" s="130" t="s">
        <v>384</v>
      </c>
      <c r="J534" s="130" t="s">
        <v>1029</v>
      </c>
    </row>
    <row r="535" spans="2:10">
      <c r="B535" s="130" t="s">
        <v>500</v>
      </c>
      <c r="C535" s="130" t="s">
        <v>1030</v>
      </c>
      <c r="D535" s="130" t="s">
        <v>603</v>
      </c>
      <c r="E535" s="130" t="s">
        <v>1031</v>
      </c>
      <c r="F535" s="129"/>
      <c r="G535" s="130" t="s">
        <v>500</v>
      </c>
      <c r="H535" s="130" t="s">
        <v>1030</v>
      </c>
      <c r="I535" s="130" t="s">
        <v>603</v>
      </c>
      <c r="J535" s="130" t="s">
        <v>1031</v>
      </c>
    </row>
    <row r="536" spans="2:10">
      <c r="B536" s="130" t="s">
        <v>709</v>
      </c>
      <c r="C536" s="130" t="s">
        <v>960</v>
      </c>
      <c r="D536" s="130" t="s">
        <v>387</v>
      </c>
      <c r="E536" s="130" t="s">
        <v>1032</v>
      </c>
      <c r="F536" s="129"/>
      <c r="G536" s="130" t="s">
        <v>709</v>
      </c>
      <c r="H536" s="130" t="s">
        <v>960</v>
      </c>
      <c r="I536" s="130" t="s">
        <v>387</v>
      </c>
      <c r="J536" s="130" t="s">
        <v>1032</v>
      </c>
    </row>
    <row r="537" spans="2:10">
      <c r="B537" s="130" t="s">
        <v>709</v>
      </c>
      <c r="C537" s="130" t="s">
        <v>710</v>
      </c>
      <c r="D537" s="130" t="s">
        <v>521</v>
      </c>
      <c r="E537" s="130" t="s">
        <v>1033</v>
      </c>
      <c r="F537" s="129"/>
      <c r="G537" s="130" t="s">
        <v>709</v>
      </c>
      <c r="H537" s="130" t="s">
        <v>710</v>
      </c>
      <c r="I537" s="130" t="s">
        <v>521</v>
      </c>
      <c r="J537" s="130" t="s">
        <v>1033</v>
      </c>
    </row>
    <row r="538" spans="2:10">
      <c r="B538" s="130" t="s">
        <v>574</v>
      </c>
      <c r="C538" s="130" t="s">
        <v>808</v>
      </c>
      <c r="D538" s="130" t="s">
        <v>461</v>
      </c>
      <c r="E538" s="130" t="s">
        <v>988</v>
      </c>
      <c r="F538" s="129"/>
      <c r="G538" s="130" t="s">
        <v>574</v>
      </c>
      <c r="H538" s="130" t="s">
        <v>808</v>
      </c>
      <c r="I538" s="130" t="s">
        <v>461</v>
      </c>
      <c r="J538" s="130" t="s">
        <v>988</v>
      </c>
    </row>
    <row r="539" spans="2:10">
      <c r="B539" s="130" t="s">
        <v>709</v>
      </c>
      <c r="C539" s="130" t="s">
        <v>1034</v>
      </c>
      <c r="D539" s="130" t="s">
        <v>735</v>
      </c>
      <c r="E539" s="130" t="s">
        <v>1035</v>
      </c>
      <c r="F539" s="129"/>
      <c r="G539" s="130" t="s">
        <v>709</v>
      </c>
      <c r="H539" s="130" t="s">
        <v>1034</v>
      </c>
      <c r="I539" s="130" t="s">
        <v>735</v>
      </c>
      <c r="J539" s="130" t="s">
        <v>1035</v>
      </c>
    </row>
    <row r="540" spans="2:10">
      <c r="B540" s="130" t="s">
        <v>100</v>
      </c>
      <c r="C540" s="130" t="s">
        <v>720</v>
      </c>
      <c r="D540" s="130" t="s">
        <v>440</v>
      </c>
      <c r="E540" s="130" t="s">
        <v>721</v>
      </c>
      <c r="F540" s="129"/>
      <c r="G540" s="130" t="s">
        <v>100</v>
      </c>
      <c r="H540" s="130" t="s">
        <v>720</v>
      </c>
      <c r="I540" s="130" t="s">
        <v>440</v>
      </c>
      <c r="J540" s="130" t="s">
        <v>721</v>
      </c>
    </row>
    <row r="541" spans="2:10">
      <c r="B541" s="130" t="s">
        <v>100</v>
      </c>
      <c r="C541" s="130" t="s">
        <v>714</v>
      </c>
      <c r="D541" s="130" t="s">
        <v>418</v>
      </c>
      <c r="E541" s="130" t="s">
        <v>715</v>
      </c>
      <c r="F541" s="129"/>
      <c r="G541" s="130" t="s">
        <v>100</v>
      </c>
      <c r="H541" s="130" t="s">
        <v>714</v>
      </c>
      <c r="I541" s="130" t="s">
        <v>418</v>
      </c>
      <c r="J541" s="130" t="s">
        <v>715</v>
      </c>
    </row>
    <row r="542" spans="2:10">
      <c r="B542" s="130" t="s">
        <v>100</v>
      </c>
      <c r="C542" s="130" t="s">
        <v>1036</v>
      </c>
      <c r="D542" s="130" t="s">
        <v>384</v>
      </c>
      <c r="E542" s="130" t="s">
        <v>1037</v>
      </c>
      <c r="F542" s="129"/>
      <c r="G542" s="130" t="s">
        <v>100</v>
      </c>
      <c r="H542" s="130" t="s">
        <v>1036</v>
      </c>
      <c r="I542" s="130" t="s">
        <v>384</v>
      </c>
      <c r="J542" s="130" t="s">
        <v>1037</v>
      </c>
    </row>
    <row r="543" spans="2:10">
      <c r="B543" s="130" t="s">
        <v>100</v>
      </c>
      <c r="C543" s="130" t="s">
        <v>1038</v>
      </c>
      <c r="D543" s="130" t="s">
        <v>426</v>
      </c>
      <c r="E543" s="130" t="s">
        <v>1039</v>
      </c>
      <c r="F543" s="129"/>
      <c r="G543" s="130" t="s">
        <v>100</v>
      </c>
      <c r="H543" s="130" t="s">
        <v>1038</v>
      </c>
      <c r="I543" s="130" t="s">
        <v>426</v>
      </c>
      <c r="J543" s="130" t="s">
        <v>1039</v>
      </c>
    </row>
    <row r="544" spans="2:10">
      <c r="B544" s="130" t="s">
        <v>99</v>
      </c>
      <c r="C544" s="130" t="s">
        <v>1040</v>
      </c>
      <c r="D544" s="130" t="s">
        <v>836</v>
      </c>
      <c r="E544" s="130" t="s">
        <v>1041</v>
      </c>
      <c r="F544" s="129"/>
      <c r="G544" s="130" t="s">
        <v>99</v>
      </c>
      <c r="H544" s="130" t="s">
        <v>1040</v>
      </c>
      <c r="I544" s="130" t="s">
        <v>836</v>
      </c>
      <c r="J544" s="130" t="s">
        <v>1041</v>
      </c>
    </row>
    <row r="545" spans="2:10">
      <c r="B545" s="130" t="s">
        <v>99</v>
      </c>
      <c r="C545" s="130" t="s">
        <v>546</v>
      </c>
      <c r="D545" s="130" t="s">
        <v>403</v>
      </c>
      <c r="E545" s="130" t="s">
        <v>834</v>
      </c>
      <c r="F545" s="129"/>
      <c r="G545" s="130" t="s">
        <v>99</v>
      </c>
      <c r="H545" s="130" t="s">
        <v>546</v>
      </c>
      <c r="I545" s="130" t="s">
        <v>403</v>
      </c>
      <c r="J545" s="130" t="s">
        <v>834</v>
      </c>
    </row>
    <row r="546" spans="2:10">
      <c r="B546" s="130" t="s">
        <v>91</v>
      </c>
      <c r="C546" s="130" t="s">
        <v>1042</v>
      </c>
      <c r="D546" s="130" t="s">
        <v>418</v>
      </c>
      <c r="E546" s="130" t="s">
        <v>1043</v>
      </c>
      <c r="F546" s="129"/>
      <c r="G546" s="130" t="s">
        <v>91</v>
      </c>
      <c r="H546" s="130" t="s">
        <v>1042</v>
      </c>
      <c r="I546" s="130" t="s">
        <v>418</v>
      </c>
      <c r="J546" s="130" t="s">
        <v>1043</v>
      </c>
    </row>
    <row r="547" spans="2:10">
      <c r="B547" s="130" t="s">
        <v>95</v>
      </c>
      <c r="C547" s="130" t="s">
        <v>1044</v>
      </c>
      <c r="D547" s="130" t="s">
        <v>1045</v>
      </c>
      <c r="E547" s="130" t="s">
        <v>1046</v>
      </c>
      <c r="F547" s="129"/>
      <c r="G547" s="130" t="s">
        <v>95</v>
      </c>
      <c r="H547" s="130" t="s">
        <v>1044</v>
      </c>
      <c r="I547" s="130" t="s">
        <v>1045</v>
      </c>
      <c r="J547" s="130" t="s">
        <v>1046</v>
      </c>
    </row>
    <row r="548" spans="2:10">
      <c r="B548" s="130" t="s">
        <v>95</v>
      </c>
      <c r="C548" s="130" t="s">
        <v>1047</v>
      </c>
      <c r="D548" s="130" t="s">
        <v>735</v>
      </c>
      <c r="E548" s="130" t="s">
        <v>1048</v>
      </c>
      <c r="F548" s="129"/>
      <c r="G548" s="130" t="s">
        <v>95</v>
      </c>
      <c r="H548" s="130" t="s">
        <v>1047</v>
      </c>
      <c r="I548" s="130" t="s">
        <v>735</v>
      </c>
      <c r="J548" s="130" t="s">
        <v>1048</v>
      </c>
    </row>
    <row r="549" spans="2:10">
      <c r="B549" s="130" t="s">
        <v>95</v>
      </c>
      <c r="C549" s="130" t="s">
        <v>554</v>
      </c>
      <c r="D549" s="130" t="s">
        <v>421</v>
      </c>
      <c r="E549" s="130" t="s">
        <v>532</v>
      </c>
      <c r="F549" s="129"/>
      <c r="G549" s="130" t="s">
        <v>95</v>
      </c>
      <c r="H549" s="130" t="s">
        <v>554</v>
      </c>
      <c r="I549" s="130" t="s">
        <v>421</v>
      </c>
      <c r="J549" s="130" t="s">
        <v>532</v>
      </c>
    </row>
    <row r="550" spans="2:10">
      <c r="B550" s="130" t="s">
        <v>91</v>
      </c>
      <c r="C550" s="130" t="s">
        <v>389</v>
      </c>
      <c r="D550" s="130" t="s">
        <v>418</v>
      </c>
      <c r="E550" s="130" t="s">
        <v>1049</v>
      </c>
      <c r="F550" s="129"/>
      <c r="G550" s="130" t="s">
        <v>91</v>
      </c>
      <c r="H550" s="130" t="s">
        <v>389</v>
      </c>
      <c r="I550" s="130" t="s">
        <v>418</v>
      </c>
      <c r="J550" s="130" t="s">
        <v>1049</v>
      </c>
    </row>
    <row r="551" spans="2:10">
      <c r="B551" s="130" t="s">
        <v>91</v>
      </c>
      <c r="C551" s="130" t="s">
        <v>1050</v>
      </c>
      <c r="D551" s="130" t="s">
        <v>403</v>
      </c>
      <c r="E551" s="130" t="s">
        <v>1051</v>
      </c>
      <c r="F551" s="129"/>
      <c r="G551" s="130" t="s">
        <v>91</v>
      </c>
      <c r="H551" s="130" t="s">
        <v>1050</v>
      </c>
      <c r="I551" s="130" t="s">
        <v>403</v>
      </c>
      <c r="J551" s="130" t="s">
        <v>1051</v>
      </c>
    </row>
    <row r="552" spans="2:10">
      <c r="B552" s="130" t="s">
        <v>91</v>
      </c>
      <c r="C552" s="130" t="s">
        <v>1052</v>
      </c>
      <c r="D552" s="130" t="s">
        <v>384</v>
      </c>
      <c r="E552" s="130" t="s">
        <v>1053</v>
      </c>
      <c r="F552" s="129"/>
      <c r="G552" s="130" t="s">
        <v>91</v>
      </c>
      <c r="H552" s="130" t="s">
        <v>1052</v>
      </c>
      <c r="I552" s="130" t="s">
        <v>384</v>
      </c>
      <c r="J552" s="130" t="s">
        <v>1053</v>
      </c>
    </row>
    <row r="553" spans="2:10">
      <c r="B553" s="130" t="s">
        <v>91</v>
      </c>
      <c r="C553" s="130" t="s">
        <v>428</v>
      </c>
      <c r="D553" s="130" t="s">
        <v>440</v>
      </c>
      <c r="E553" s="130" t="s">
        <v>983</v>
      </c>
      <c r="F553" s="129"/>
      <c r="G553" s="130" t="s">
        <v>91</v>
      </c>
      <c r="H553" s="130" t="s">
        <v>428</v>
      </c>
      <c r="I553" s="130" t="s">
        <v>440</v>
      </c>
      <c r="J553" s="130" t="s">
        <v>983</v>
      </c>
    </row>
    <row r="554" spans="2:10">
      <c r="B554" s="130" t="s">
        <v>91</v>
      </c>
      <c r="C554" s="130" t="s">
        <v>1054</v>
      </c>
      <c r="D554" s="130" t="s">
        <v>418</v>
      </c>
      <c r="E554" s="130" t="s">
        <v>1055</v>
      </c>
      <c r="F554" s="129"/>
      <c r="G554" s="130" t="s">
        <v>91</v>
      </c>
      <c r="H554" s="130" t="s">
        <v>1054</v>
      </c>
      <c r="I554" s="130" t="s">
        <v>418</v>
      </c>
      <c r="J554" s="130" t="s">
        <v>1055</v>
      </c>
    </row>
    <row r="555" spans="2:10">
      <c r="B555" s="130" t="s">
        <v>91</v>
      </c>
      <c r="C555" s="130" t="s">
        <v>407</v>
      </c>
      <c r="D555" s="130" t="s">
        <v>942</v>
      </c>
      <c r="E555" s="130" t="s">
        <v>1056</v>
      </c>
      <c r="F555" s="129"/>
      <c r="G555" s="130" t="s">
        <v>91</v>
      </c>
      <c r="H555" s="130" t="s">
        <v>407</v>
      </c>
      <c r="I555" s="130" t="s">
        <v>942</v>
      </c>
      <c r="J555" s="130" t="s">
        <v>1056</v>
      </c>
    </row>
    <row r="556" spans="2:10">
      <c r="B556" s="130" t="s">
        <v>91</v>
      </c>
      <c r="C556" s="130" t="s">
        <v>1057</v>
      </c>
      <c r="D556" s="130" t="s">
        <v>440</v>
      </c>
      <c r="E556" s="130" t="s">
        <v>1058</v>
      </c>
      <c r="F556" s="129"/>
      <c r="G556" s="130" t="s">
        <v>91</v>
      </c>
      <c r="H556" s="130" t="s">
        <v>1057</v>
      </c>
      <c r="I556" s="130" t="s">
        <v>440</v>
      </c>
      <c r="J556" s="130" t="s">
        <v>1058</v>
      </c>
    </row>
    <row r="557" spans="2:10">
      <c r="B557" s="130" t="s">
        <v>91</v>
      </c>
      <c r="C557" s="130" t="s">
        <v>749</v>
      </c>
      <c r="D557" s="130" t="s">
        <v>535</v>
      </c>
      <c r="E557" s="130" t="s">
        <v>1059</v>
      </c>
      <c r="F557" s="129"/>
      <c r="G557" s="130" t="s">
        <v>91</v>
      </c>
      <c r="H557" s="130" t="s">
        <v>749</v>
      </c>
      <c r="I557" s="130" t="s">
        <v>535</v>
      </c>
      <c r="J557" s="130" t="s">
        <v>1059</v>
      </c>
    </row>
    <row r="558" spans="2:10">
      <c r="B558" s="130" t="s">
        <v>177</v>
      </c>
      <c r="C558" s="130" t="s">
        <v>564</v>
      </c>
      <c r="D558" s="130" t="s">
        <v>373</v>
      </c>
      <c r="E558" s="130" t="s">
        <v>1060</v>
      </c>
      <c r="F558" s="129"/>
      <c r="G558" s="130" t="s">
        <v>177</v>
      </c>
      <c r="H558" s="130" t="s">
        <v>564</v>
      </c>
      <c r="I558" s="130" t="s">
        <v>373</v>
      </c>
      <c r="J558" s="130" t="s">
        <v>1060</v>
      </c>
    </row>
    <row r="559" spans="2:10">
      <c r="B559" s="130" t="s">
        <v>91</v>
      </c>
      <c r="C559" s="130" t="s">
        <v>366</v>
      </c>
      <c r="D559" s="130" t="s">
        <v>535</v>
      </c>
      <c r="E559" s="130" t="s">
        <v>597</v>
      </c>
      <c r="F559" s="129"/>
      <c r="G559" s="130" t="s">
        <v>91</v>
      </c>
      <c r="H559" s="130" t="s">
        <v>366</v>
      </c>
      <c r="I559" s="130" t="s">
        <v>535</v>
      </c>
      <c r="J559" s="130" t="s">
        <v>597</v>
      </c>
    </row>
    <row r="560" spans="2:10">
      <c r="B560" s="130" t="s">
        <v>91</v>
      </c>
      <c r="C560" s="130" t="s">
        <v>1061</v>
      </c>
      <c r="D560" s="130" t="s">
        <v>373</v>
      </c>
      <c r="E560" s="130" t="s">
        <v>1062</v>
      </c>
      <c r="F560" s="129"/>
      <c r="G560" s="130" t="s">
        <v>91</v>
      </c>
      <c r="H560" s="130" t="s">
        <v>1061</v>
      </c>
      <c r="I560" s="130" t="s">
        <v>373</v>
      </c>
      <c r="J560" s="130" t="s">
        <v>1062</v>
      </c>
    </row>
    <row r="561" spans="2:10">
      <c r="B561" s="130" t="s">
        <v>91</v>
      </c>
      <c r="C561" s="130" t="s">
        <v>1063</v>
      </c>
      <c r="D561" s="130" t="s">
        <v>440</v>
      </c>
      <c r="E561" s="130" t="s">
        <v>1064</v>
      </c>
      <c r="F561" s="129"/>
      <c r="G561" s="130" t="s">
        <v>91</v>
      </c>
      <c r="H561" s="130" t="s">
        <v>1063</v>
      </c>
      <c r="I561" s="130" t="s">
        <v>440</v>
      </c>
      <c r="J561" s="130" t="s">
        <v>1064</v>
      </c>
    </row>
    <row r="562" spans="2:10">
      <c r="B562" s="130" t="s">
        <v>91</v>
      </c>
      <c r="C562" s="130" t="s">
        <v>442</v>
      </c>
      <c r="D562" s="130" t="s">
        <v>387</v>
      </c>
      <c r="E562" s="130" t="s">
        <v>615</v>
      </c>
      <c r="F562" s="129"/>
      <c r="G562" s="130" t="s">
        <v>91</v>
      </c>
      <c r="H562" s="130" t="s">
        <v>442</v>
      </c>
      <c r="I562" s="130" t="s">
        <v>387</v>
      </c>
      <c r="J562" s="130" t="s">
        <v>615</v>
      </c>
    </row>
    <row r="563" spans="2:10">
      <c r="B563" s="130" t="s">
        <v>91</v>
      </c>
      <c r="C563" s="130" t="s">
        <v>932</v>
      </c>
      <c r="D563" s="130" t="s">
        <v>488</v>
      </c>
      <c r="E563" s="130" t="s">
        <v>933</v>
      </c>
      <c r="F563" s="129"/>
      <c r="G563" s="130" t="s">
        <v>91</v>
      </c>
      <c r="H563" s="130" t="s">
        <v>932</v>
      </c>
      <c r="I563" s="130" t="s">
        <v>488</v>
      </c>
      <c r="J563" s="130" t="s">
        <v>933</v>
      </c>
    </row>
    <row r="564" spans="2:10">
      <c r="B564" s="130" t="s">
        <v>98</v>
      </c>
      <c r="C564" s="130" t="s">
        <v>736</v>
      </c>
      <c r="D564" s="130" t="s">
        <v>14</v>
      </c>
      <c r="E564" s="130" t="s">
        <v>738</v>
      </c>
      <c r="F564" s="129"/>
      <c r="G564" s="130" t="s">
        <v>98</v>
      </c>
      <c r="H564" s="130" t="s">
        <v>736</v>
      </c>
      <c r="I564" s="130" t="s">
        <v>14</v>
      </c>
      <c r="J564" s="130" t="s">
        <v>738</v>
      </c>
    </row>
    <row r="565" spans="2:10">
      <c r="B565" s="130" t="s">
        <v>91</v>
      </c>
      <c r="C565" s="130" t="s">
        <v>760</v>
      </c>
      <c r="D565" s="130" t="s">
        <v>443</v>
      </c>
      <c r="E565" s="130" t="s">
        <v>761</v>
      </c>
      <c r="F565" s="129"/>
      <c r="G565" s="130" t="s">
        <v>91</v>
      </c>
      <c r="H565" s="130" t="s">
        <v>760</v>
      </c>
      <c r="I565" s="130" t="s">
        <v>443</v>
      </c>
      <c r="J565" s="130" t="s">
        <v>761</v>
      </c>
    </row>
    <row r="566" spans="2:10">
      <c r="B566" s="130" t="s">
        <v>98</v>
      </c>
      <c r="C566" s="130" t="s">
        <v>1026</v>
      </c>
      <c r="D566" s="130" t="s">
        <v>390</v>
      </c>
      <c r="E566" s="130" t="s">
        <v>1065</v>
      </c>
      <c r="F566" s="129"/>
      <c r="G566" s="130" t="s">
        <v>98</v>
      </c>
      <c r="H566" s="130" t="s">
        <v>1026</v>
      </c>
      <c r="I566" s="130" t="s">
        <v>390</v>
      </c>
      <c r="J566" s="130" t="s">
        <v>1065</v>
      </c>
    </row>
    <row r="567" spans="2:10">
      <c r="B567" s="130" t="s">
        <v>98</v>
      </c>
      <c r="C567" s="130" t="s">
        <v>729</v>
      </c>
      <c r="D567" s="130" t="s">
        <v>450</v>
      </c>
      <c r="E567" s="130" t="s">
        <v>1066</v>
      </c>
      <c r="F567" s="129"/>
      <c r="G567" s="130" t="s">
        <v>98</v>
      </c>
      <c r="H567" s="130" t="s">
        <v>729</v>
      </c>
      <c r="I567" s="130" t="s">
        <v>450</v>
      </c>
      <c r="J567" s="130" t="s">
        <v>1066</v>
      </c>
    </row>
    <row r="568" spans="2:10">
      <c r="B568" s="130" t="s">
        <v>91</v>
      </c>
      <c r="C568" s="130" t="s">
        <v>623</v>
      </c>
      <c r="D568" s="130" t="s">
        <v>535</v>
      </c>
      <c r="E568" s="130" t="s">
        <v>624</v>
      </c>
      <c r="F568" s="129"/>
      <c r="G568" s="130" t="s">
        <v>91</v>
      </c>
      <c r="H568" s="130" t="s">
        <v>623</v>
      </c>
      <c r="I568" s="130" t="s">
        <v>535</v>
      </c>
      <c r="J568" s="130" t="s">
        <v>624</v>
      </c>
    </row>
    <row r="569" spans="2:10">
      <c r="B569" s="130" t="s">
        <v>91</v>
      </c>
      <c r="C569" s="130" t="s">
        <v>447</v>
      </c>
      <c r="D569" s="130" t="s">
        <v>479</v>
      </c>
      <c r="E569" s="130" t="s">
        <v>448</v>
      </c>
      <c r="F569" s="129"/>
      <c r="G569" s="130" t="s">
        <v>91</v>
      </c>
      <c r="H569" s="130" t="s">
        <v>447</v>
      </c>
      <c r="I569" s="130" t="s">
        <v>479</v>
      </c>
      <c r="J569" s="130" t="s">
        <v>448</v>
      </c>
    </row>
    <row r="570" spans="2:10">
      <c r="B570" s="130" t="s">
        <v>98</v>
      </c>
      <c r="C570" s="130" t="s">
        <v>569</v>
      </c>
      <c r="D570" s="130" t="s">
        <v>387</v>
      </c>
      <c r="E570" s="130" t="s">
        <v>1067</v>
      </c>
      <c r="F570" s="129"/>
      <c r="G570" s="130" t="s">
        <v>98</v>
      </c>
      <c r="H570" s="130" t="s">
        <v>569</v>
      </c>
      <c r="I570" s="130" t="s">
        <v>387</v>
      </c>
      <c r="J570" s="130" t="s">
        <v>1067</v>
      </c>
    </row>
    <row r="571" spans="2:10">
      <c r="B571" s="130" t="s">
        <v>91</v>
      </c>
      <c r="C571" s="130" t="s">
        <v>1068</v>
      </c>
      <c r="D571" s="130" t="s">
        <v>450</v>
      </c>
      <c r="E571" s="130" t="s">
        <v>1069</v>
      </c>
      <c r="F571" s="129"/>
      <c r="G571" s="130" t="s">
        <v>91</v>
      </c>
      <c r="H571" s="130" t="s">
        <v>1068</v>
      </c>
      <c r="I571" s="130" t="s">
        <v>450</v>
      </c>
      <c r="J571" s="130" t="s">
        <v>1069</v>
      </c>
    </row>
    <row r="572" spans="2:10">
      <c r="B572" s="130" t="s">
        <v>91</v>
      </c>
      <c r="C572" s="130" t="s">
        <v>1068</v>
      </c>
      <c r="D572" s="130" t="s">
        <v>373</v>
      </c>
      <c r="E572" s="130" t="s">
        <v>1070</v>
      </c>
      <c r="F572" s="129"/>
      <c r="G572" s="130" t="s">
        <v>91</v>
      </c>
      <c r="H572" s="130" t="s">
        <v>1068</v>
      </c>
      <c r="I572" s="130" t="s">
        <v>373</v>
      </c>
      <c r="J572" s="130" t="s">
        <v>1070</v>
      </c>
    </row>
    <row r="573" spans="2:10">
      <c r="B573" s="130" t="s">
        <v>91</v>
      </c>
      <c r="C573" s="130" t="s">
        <v>930</v>
      </c>
      <c r="D573" s="130" t="s">
        <v>464</v>
      </c>
      <c r="E573" s="130" t="s">
        <v>1071</v>
      </c>
      <c r="F573" s="129"/>
      <c r="G573" s="130" t="s">
        <v>91</v>
      </c>
      <c r="H573" s="130" t="s">
        <v>930</v>
      </c>
      <c r="I573" s="130" t="s">
        <v>464</v>
      </c>
      <c r="J573" s="130" t="s">
        <v>1071</v>
      </c>
    </row>
    <row r="574" spans="2:10">
      <c r="B574" s="130" t="s">
        <v>571</v>
      </c>
      <c r="C574" s="130" t="s">
        <v>572</v>
      </c>
      <c r="D574" s="130" t="s">
        <v>418</v>
      </c>
      <c r="E574" s="130" t="s">
        <v>1072</v>
      </c>
      <c r="F574" s="129"/>
      <c r="G574" s="130" t="s">
        <v>571</v>
      </c>
      <c r="H574" s="130" t="s">
        <v>572</v>
      </c>
      <c r="I574" s="130" t="s">
        <v>418</v>
      </c>
      <c r="J574" s="130" t="s">
        <v>1072</v>
      </c>
    </row>
    <row r="575" spans="2:10">
      <c r="B575" s="130" t="s">
        <v>571</v>
      </c>
      <c r="C575" s="130" t="s">
        <v>103</v>
      </c>
      <c r="D575" s="130" t="s">
        <v>443</v>
      </c>
      <c r="E575" s="130" t="s">
        <v>1073</v>
      </c>
      <c r="F575" s="129"/>
      <c r="G575" s="130" t="s">
        <v>571</v>
      </c>
      <c r="H575" s="130" t="s">
        <v>103</v>
      </c>
      <c r="I575" s="130" t="s">
        <v>443</v>
      </c>
      <c r="J575" s="130" t="s">
        <v>1073</v>
      </c>
    </row>
    <row r="576" spans="2:10">
      <c r="B576" s="130" t="s">
        <v>496</v>
      </c>
      <c r="C576" s="130" t="s">
        <v>644</v>
      </c>
      <c r="D576" s="130" t="s">
        <v>411</v>
      </c>
      <c r="E576" s="130" t="s">
        <v>645</v>
      </c>
      <c r="F576" s="129"/>
      <c r="G576" s="130" t="s">
        <v>496</v>
      </c>
      <c r="H576" s="130" t="s">
        <v>644</v>
      </c>
      <c r="I576" s="130" t="s">
        <v>411</v>
      </c>
      <c r="J576" s="130" t="s">
        <v>645</v>
      </c>
    </row>
    <row r="577" spans="2:10">
      <c r="B577" s="130" t="s">
        <v>496</v>
      </c>
      <c r="C577" s="130" t="s">
        <v>497</v>
      </c>
      <c r="D577" s="130" t="s">
        <v>836</v>
      </c>
      <c r="E577" s="130" t="s">
        <v>943</v>
      </c>
      <c r="F577" s="129"/>
      <c r="G577" s="130" t="s">
        <v>496</v>
      </c>
      <c r="H577" s="130" t="s">
        <v>497</v>
      </c>
      <c r="I577" s="130" t="s">
        <v>836</v>
      </c>
      <c r="J577" s="130" t="s">
        <v>943</v>
      </c>
    </row>
    <row r="578" spans="2:10">
      <c r="B578" s="130" t="s">
        <v>977</v>
      </c>
      <c r="C578" s="130" t="s">
        <v>103</v>
      </c>
      <c r="D578" s="130" t="s">
        <v>521</v>
      </c>
      <c r="E578" s="130" t="s">
        <v>1074</v>
      </c>
      <c r="F578" s="129"/>
      <c r="G578" s="130" t="s">
        <v>977</v>
      </c>
      <c r="H578" s="130" t="s">
        <v>103</v>
      </c>
      <c r="I578" s="130" t="s">
        <v>521</v>
      </c>
      <c r="J578" s="130" t="s">
        <v>1074</v>
      </c>
    </row>
    <row r="579" spans="2:10">
      <c r="B579" s="130" t="s">
        <v>579</v>
      </c>
      <c r="C579" s="130" t="s">
        <v>580</v>
      </c>
      <c r="D579" s="130" t="s">
        <v>788</v>
      </c>
      <c r="E579" s="130" t="s">
        <v>955</v>
      </c>
      <c r="F579" s="129"/>
      <c r="G579" s="130" t="s">
        <v>579</v>
      </c>
      <c r="H579" s="130" t="s">
        <v>580</v>
      </c>
      <c r="I579" s="130" t="s">
        <v>788</v>
      </c>
      <c r="J579" s="130" t="s">
        <v>955</v>
      </c>
    </row>
    <row r="580" spans="2:10">
      <c r="B580" s="130" t="s">
        <v>579</v>
      </c>
      <c r="C580" s="130" t="s">
        <v>580</v>
      </c>
      <c r="D580" s="130" t="s">
        <v>544</v>
      </c>
      <c r="E580" s="130" t="s">
        <v>484</v>
      </c>
      <c r="F580" s="129"/>
      <c r="G580" s="130" t="s">
        <v>579</v>
      </c>
      <c r="H580" s="130" t="s">
        <v>580</v>
      </c>
      <c r="I580" s="130" t="s">
        <v>544</v>
      </c>
      <c r="J580" s="130" t="s">
        <v>484</v>
      </c>
    </row>
    <row r="581" spans="2:10">
      <c r="B581" s="130" t="s">
        <v>579</v>
      </c>
      <c r="C581" s="130" t="s">
        <v>588</v>
      </c>
      <c r="D581" s="130" t="s">
        <v>450</v>
      </c>
      <c r="E581" s="130" t="s">
        <v>855</v>
      </c>
      <c r="F581" s="129"/>
      <c r="G581" s="130" t="s">
        <v>579</v>
      </c>
      <c r="H581" s="130" t="s">
        <v>588</v>
      </c>
      <c r="I581" s="130" t="s">
        <v>450</v>
      </c>
      <c r="J581" s="130" t="s">
        <v>855</v>
      </c>
    </row>
    <row r="582" spans="2:10">
      <c r="B582" s="130" t="s">
        <v>579</v>
      </c>
      <c r="C582" s="130" t="s">
        <v>585</v>
      </c>
      <c r="D582" s="130" t="s">
        <v>846</v>
      </c>
      <c r="E582" s="130" t="s">
        <v>1075</v>
      </c>
      <c r="F582" s="129"/>
      <c r="G582" s="130" t="s">
        <v>579</v>
      </c>
      <c r="H582" s="130" t="s">
        <v>585</v>
      </c>
      <c r="I582" s="130" t="s">
        <v>846</v>
      </c>
      <c r="J582" s="130" t="s">
        <v>1075</v>
      </c>
    </row>
    <row r="583" spans="2:10">
      <c r="B583" s="130" t="s">
        <v>540</v>
      </c>
      <c r="C583" s="130" t="s">
        <v>541</v>
      </c>
      <c r="D583" s="130" t="s">
        <v>426</v>
      </c>
      <c r="E583" s="130" t="s">
        <v>542</v>
      </c>
      <c r="F583" s="129"/>
      <c r="G583" s="130" t="s">
        <v>540</v>
      </c>
      <c r="H583" s="130" t="s">
        <v>541</v>
      </c>
      <c r="I583" s="130" t="s">
        <v>426</v>
      </c>
      <c r="J583" s="130" t="s">
        <v>542</v>
      </c>
    </row>
    <row r="584" spans="2:10">
      <c r="B584" s="130" t="s">
        <v>540</v>
      </c>
      <c r="C584" s="130" t="s">
        <v>785</v>
      </c>
      <c r="D584" s="130" t="s">
        <v>464</v>
      </c>
      <c r="E584" s="130" t="s">
        <v>1076</v>
      </c>
      <c r="F584" s="129"/>
      <c r="G584" s="130" t="s">
        <v>540</v>
      </c>
      <c r="H584" s="130" t="s">
        <v>785</v>
      </c>
      <c r="I584" s="130" t="s">
        <v>464</v>
      </c>
      <c r="J584" s="130" t="s">
        <v>1076</v>
      </c>
    </row>
    <row r="585" spans="2:10">
      <c r="B585" s="130" t="s">
        <v>901</v>
      </c>
      <c r="C585" s="130" t="s">
        <v>1000</v>
      </c>
      <c r="D585" s="130" t="s">
        <v>381</v>
      </c>
      <c r="E585" s="130" t="s">
        <v>1001</v>
      </c>
      <c r="F585" s="129"/>
      <c r="G585" s="130" t="s">
        <v>901</v>
      </c>
      <c r="H585" s="130" t="s">
        <v>1000</v>
      </c>
      <c r="I585" s="130" t="s">
        <v>381</v>
      </c>
      <c r="J585" s="130" t="s">
        <v>1001</v>
      </c>
    </row>
    <row r="586" spans="2:10">
      <c r="B586" s="130" t="s">
        <v>609</v>
      </c>
      <c r="C586" s="130" t="s">
        <v>620</v>
      </c>
      <c r="D586" s="130" t="s">
        <v>726</v>
      </c>
      <c r="E586" s="130" t="s">
        <v>781</v>
      </c>
      <c r="F586" s="129"/>
      <c r="G586" s="130" t="s">
        <v>609</v>
      </c>
      <c r="H586" s="130" t="s">
        <v>620</v>
      </c>
      <c r="I586" s="130" t="s">
        <v>726</v>
      </c>
      <c r="J586" s="130" t="s">
        <v>781</v>
      </c>
    </row>
    <row r="587" spans="2:10">
      <c r="B587" s="130" t="s">
        <v>609</v>
      </c>
      <c r="C587" s="130" t="s">
        <v>620</v>
      </c>
      <c r="D587" s="130" t="s">
        <v>836</v>
      </c>
      <c r="E587" s="130" t="s">
        <v>1077</v>
      </c>
      <c r="F587" s="129"/>
      <c r="G587" s="130" t="s">
        <v>609</v>
      </c>
      <c r="H587" s="130" t="s">
        <v>620</v>
      </c>
      <c r="I587" s="130" t="s">
        <v>836</v>
      </c>
      <c r="J587" s="130" t="s">
        <v>1077</v>
      </c>
    </row>
    <row r="588" spans="2:10">
      <c r="B588" s="130" t="s">
        <v>559</v>
      </c>
      <c r="C588" s="130" t="s">
        <v>1078</v>
      </c>
      <c r="D588" s="130" t="s">
        <v>381</v>
      </c>
      <c r="E588" s="130" t="s">
        <v>774</v>
      </c>
      <c r="F588" s="129"/>
      <c r="G588" s="130" t="s">
        <v>559</v>
      </c>
      <c r="H588" s="130" t="s">
        <v>1078</v>
      </c>
      <c r="I588" s="130" t="s">
        <v>381</v>
      </c>
      <c r="J588" s="130" t="s">
        <v>774</v>
      </c>
    </row>
    <row r="589" spans="2:10">
      <c r="B589" s="130" t="s">
        <v>609</v>
      </c>
      <c r="C589" s="130" t="s">
        <v>1079</v>
      </c>
      <c r="D589" s="130" t="s">
        <v>846</v>
      </c>
      <c r="E589" s="130" t="s">
        <v>1080</v>
      </c>
      <c r="F589" s="129"/>
      <c r="G589" s="130" t="s">
        <v>609</v>
      </c>
      <c r="H589" s="130" t="s">
        <v>1079</v>
      </c>
      <c r="I589" s="130" t="s">
        <v>846</v>
      </c>
      <c r="J589" s="130" t="s">
        <v>1080</v>
      </c>
    </row>
    <row r="590" spans="2:10">
      <c r="B590" s="130" t="s">
        <v>609</v>
      </c>
      <c r="C590" s="130" t="s">
        <v>1079</v>
      </c>
      <c r="D590" s="130" t="s">
        <v>737</v>
      </c>
      <c r="E590" s="130" t="s">
        <v>1080</v>
      </c>
      <c r="F590" s="129"/>
      <c r="G590" s="130" t="s">
        <v>609</v>
      </c>
      <c r="H590" s="130" t="s">
        <v>1079</v>
      </c>
      <c r="I590" s="130" t="s">
        <v>737</v>
      </c>
      <c r="J590" s="130" t="s">
        <v>1080</v>
      </c>
    </row>
    <row r="591" spans="2:10">
      <c r="B591" s="130" t="s">
        <v>559</v>
      </c>
      <c r="C591" s="130" t="s">
        <v>560</v>
      </c>
      <c r="D591" s="130" t="s">
        <v>521</v>
      </c>
      <c r="E591" s="130" t="s">
        <v>969</v>
      </c>
      <c r="F591" s="129"/>
      <c r="G591" s="130" t="s">
        <v>559</v>
      </c>
      <c r="H591" s="130" t="s">
        <v>560</v>
      </c>
      <c r="I591" s="130" t="s">
        <v>521</v>
      </c>
      <c r="J591" s="130" t="s">
        <v>969</v>
      </c>
    </row>
    <row r="592" spans="2:10">
      <c r="B592" s="130" t="s">
        <v>559</v>
      </c>
      <c r="C592" s="130" t="s">
        <v>560</v>
      </c>
      <c r="D592" s="130" t="s">
        <v>367</v>
      </c>
      <c r="E592" s="130" t="s">
        <v>561</v>
      </c>
      <c r="F592" s="129"/>
      <c r="G592" s="130" t="s">
        <v>559</v>
      </c>
      <c r="H592" s="130" t="s">
        <v>560</v>
      </c>
      <c r="I592" s="130" t="s">
        <v>367</v>
      </c>
      <c r="J592" s="130" t="s">
        <v>561</v>
      </c>
    </row>
    <row r="593" spans="2:10">
      <c r="B593" s="130" t="s">
        <v>1081</v>
      </c>
      <c r="C593" s="130" t="s">
        <v>1082</v>
      </c>
      <c r="D593" s="130" t="s">
        <v>893</v>
      </c>
      <c r="E593" s="130" t="s">
        <v>1083</v>
      </c>
      <c r="F593" s="129"/>
      <c r="G593" s="130" t="s">
        <v>1081</v>
      </c>
      <c r="H593" s="130" t="s">
        <v>1082</v>
      </c>
      <c r="I593" s="130" t="s">
        <v>893</v>
      </c>
      <c r="J593" s="130" t="s">
        <v>1083</v>
      </c>
    </row>
    <row r="594" spans="2:10">
      <c r="B594" s="130" t="s">
        <v>93</v>
      </c>
      <c r="C594" s="130" t="s">
        <v>1084</v>
      </c>
      <c r="D594" s="130" t="s">
        <v>521</v>
      </c>
      <c r="E594" s="130" t="s">
        <v>1085</v>
      </c>
      <c r="F594" s="129"/>
      <c r="G594" s="130" t="s">
        <v>93</v>
      </c>
      <c r="H594" s="130" t="s">
        <v>1084</v>
      </c>
      <c r="I594" s="130" t="s">
        <v>521</v>
      </c>
      <c r="J594" s="130" t="s">
        <v>1085</v>
      </c>
    </row>
    <row r="595" spans="2:10">
      <c r="B595" s="130" t="s">
        <v>93</v>
      </c>
      <c r="C595" s="130" t="s">
        <v>787</v>
      </c>
      <c r="D595" s="130" t="s">
        <v>461</v>
      </c>
      <c r="E595" s="130" t="s">
        <v>1086</v>
      </c>
      <c r="F595" s="129"/>
      <c r="G595" s="130" t="s">
        <v>93</v>
      </c>
      <c r="H595" s="130" t="s">
        <v>787</v>
      </c>
      <c r="I595" s="130" t="s">
        <v>461</v>
      </c>
      <c r="J595" s="130" t="s">
        <v>1086</v>
      </c>
    </row>
    <row r="596" spans="2:10">
      <c r="B596" s="130" t="s">
        <v>93</v>
      </c>
      <c r="C596" s="130" t="s">
        <v>790</v>
      </c>
      <c r="D596" s="130" t="s">
        <v>373</v>
      </c>
      <c r="E596" s="130" t="s">
        <v>791</v>
      </c>
      <c r="F596" s="129"/>
      <c r="G596" s="130" t="s">
        <v>93</v>
      </c>
      <c r="H596" s="130" t="s">
        <v>790</v>
      </c>
      <c r="I596" s="130" t="s">
        <v>373</v>
      </c>
      <c r="J596" s="130" t="s">
        <v>791</v>
      </c>
    </row>
    <row r="597" spans="2:10">
      <c r="B597" s="130" t="s">
        <v>93</v>
      </c>
      <c r="C597" s="130" t="s">
        <v>1087</v>
      </c>
      <c r="D597" s="130" t="s">
        <v>426</v>
      </c>
      <c r="E597" s="130" t="s">
        <v>1088</v>
      </c>
      <c r="F597" s="129"/>
      <c r="G597" s="130" t="s">
        <v>93</v>
      </c>
      <c r="H597" s="130" t="s">
        <v>1087</v>
      </c>
      <c r="I597" s="130" t="s">
        <v>426</v>
      </c>
      <c r="J597" s="130" t="s">
        <v>1088</v>
      </c>
    </row>
    <row r="598" spans="2:10">
      <c r="B598" s="130" t="s">
        <v>93</v>
      </c>
      <c r="C598" s="130" t="s">
        <v>1089</v>
      </c>
      <c r="D598" s="130" t="s">
        <v>387</v>
      </c>
      <c r="E598" s="130" t="s">
        <v>1090</v>
      </c>
      <c r="F598" s="129"/>
      <c r="G598" s="130" t="s">
        <v>93</v>
      </c>
      <c r="H598" s="130" t="s">
        <v>1089</v>
      </c>
      <c r="I598" s="130" t="s">
        <v>387</v>
      </c>
      <c r="J598" s="130" t="s">
        <v>1090</v>
      </c>
    </row>
    <row r="599" spans="2:10">
      <c r="B599" s="130" t="s">
        <v>269</v>
      </c>
      <c r="C599" s="130" t="s">
        <v>369</v>
      </c>
      <c r="D599" s="130" t="s">
        <v>367</v>
      </c>
      <c r="E599" s="130" t="s">
        <v>799</v>
      </c>
      <c r="F599" s="129"/>
      <c r="G599" s="130" t="s">
        <v>269</v>
      </c>
      <c r="H599" s="130" t="s">
        <v>369</v>
      </c>
      <c r="I599" s="130" t="s">
        <v>367</v>
      </c>
      <c r="J599" s="130" t="s">
        <v>799</v>
      </c>
    </row>
    <row r="600" spans="2:10">
      <c r="B600" s="130" t="s">
        <v>269</v>
      </c>
      <c r="C600" s="130" t="s">
        <v>369</v>
      </c>
      <c r="D600" s="130" t="s">
        <v>387</v>
      </c>
      <c r="E600" s="130" t="s">
        <v>371</v>
      </c>
      <c r="F600" s="129"/>
      <c r="G600" s="130" t="s">
        <v>269</v>
      </c>
      <c r="H600" s="130" t="s">
        <v>369</v>
      </c>
      <c r="I600" s="130" t="s">
        <v>387</v>
      </c>
      <c r="J600" s="130" t="s">
        <v>371</v>
      </c>
    </row>
    <row r="601" spans="2:10">
      <c r="B601" s="130" t="s">
        <v>269</v>
      </c>
      <c r="C601" s="130" t="s">
        <v>369</v>
      </c>
      <c r="D601" s="130" t="s">
        <v>479</v>
      </c>
      <c r="E601" s="130" t="s">
        <v>371</v>
      </c>
      <c r="F601" s="129"/>
      <c r="G601" s="130" t="s">
        <v>269</v>
      </c>
      <c r="H601" s="130" t="s">
        <v>369</v>
      </c>
      <c r="I601" s="130" t="s">
        <v>479</v>
      </c>
      <c r="J601" s="130" t="s">
        <v>371</v>
      </c>
    </row>
    <row r="602" spans="2:10">
      <c r="B602" s="130" t="s">
        <v>269</v>
      </c>
      <c r="C602" s="130" t="s">
        <v>800</v>
      </c>
      <c r="D602" s="130" t="s">
        <v>445</v>
      </c>
      <c r="E602" s="130" t="s">
        <v>1091</v>
      </c>
      <c r="F602" s="129"/>
      <c r="G602" s="130" t="s">
        <v>269</v>
      </c>
      <c r="H602" s="130" t="s">
        <v>800</v>
      </c>
      <c r="I602" s="130" t="s">
        <v>445</v>
      </c>
      <c r="J602" s="130" t="s">
        <v>1091</v>
      </c>
    </row>
    <row r="603" spans="2:10">
      <c r="B603" s="130" t="s">
        <v>269</v>
      </c>
      <c r="C603" s="130" t="s">
        <v>650</v>
      </c>
      <c r="D603" s="130" t="s">
        <v>381</v>
      </c>
      <c r="E603" s="130" t="s">
        <v>1092</v>
      </c>
      <c r="F603" s="129"/>
      <c r="G603" s="130" t="s">
        <v>269</v>
      </c>
      <c r="H603" s="130" t="s">
        <v>650</v>
      </c>
      <c r="I603" s="130" t="s">
        <v>381</v>
      </c>
      <c r="J603" s="130" t="s">
        <v>1092</v>
      </c>
    </row>
    <row r="604" spans="2:10">
      <c r="B604" s="130" t="s">
        <v>269</v>
      </c>
      <c r="C604" s="130" t="s">
        <v>653</v>
      </c>
      <c r="D604" s="130" t="s">
        <v>464</v>
      </c>
      <c r="E604" s="130" t="s">
        <v>654</v>
      </c>
      <c r="F604" s="129"/>
      <c r="G604" s="130" t="s">
        <v>269</v>
      </c>
      <c r="H604" s="130" t="s">
        <v>653</v>
      </c>
      <c r="I604" s="130" t="s">
        <v>464</v>
      </c>
      <c r="J604" s="130" t="s">
        <v>654</v>
      </c>
    </row>
    <row r="605" spans="2:10">
      <c r="B605" s="130" t="s">
        <v>269</v>
      </c>
      <c r="C605" s="130" t="s">
        <v>653</v>
      </c>
      <c r="D605" s="130" t="s">
        <v>381</v>
      </c>
      <c r="E605" s="130" t="s">
        <v>654</v>
      </c>
      <c r="F605" s="129"/>
      <c r="G605" s="130" t="s">
        <v>269</v>
      </c>
      <c r="H605" s="130" t="s">
        <v>653</v>
      </c>
      <c r="I605" s="130" t="s">
        <v>381</v>
      </c>
      <c r="J605" s="130" t="s">
        <v>654</v>
      </c>
    </row>
    <row r="606" spans="2:10">
      <c r="B606" s="130" t="s">
        <v>269</v>
      </c>
      <c r="C606" s="130" t="s">
        <v>660</v>
      </c>
      <c r="D606" s="130" t="s">
        <v>445</v>
      </c>
      <c r="E606" s="130" t="s">
        <v>798</v>
      </c>
      <c r="F606" s="129"/>
      <c r="G606" s="130" t="s">
        <v>269</v>
      </c>
      <c r="H606" s="130" t="s">
        <v>660</v>
      </c>
      <c r="I606" s="130" t="s">
        <v>445</v>
      </c>
      <c r="J606" s="130" t="s">
        <v>798</v>
      </c>
    </row>
    <row r="607" spans="2:10">
      <c r="B607" s="130" t="s">
        <v>269</v>
      </c>
      <c r="C607" s="130" t="s">
        <v>375</v>
      </c>
      <c r="D607" s="130" t="s">
        <v>381</v>
      </c>
      <c r="E607" s="130" t="s">
        <v>1093</v>
      </c>
      <c r="F607" s="129"/>
      <c r="G607" s="130" t="s">
        <v>269</v>
      </c>
      <c r="H607" s="130" t="s">
        <v>375</v>
      </c>
      <c r="I607" s="130" t="s">
        <v>381</v>
      </c>
      <c r="J607" s="130" t="s">
        <v>1093</v>
      </c>
    </row>
    <row r="608" spans="2:10">
      <c r="B608" s="130" t="s">
        <v>269</v>
      </c>
      <c r="C608" s="130" t="s">
        <v>375</v>
      </c>
      <c r="D608" s="130" t="s">
        <v>535</v>
      </c>
      <c r="E608" s="130" t="s">
        <v>1094</v>
      </c>
      <c r="F608" s="129"/>
      <c r="G608" s="130" t="s">
        <v>269</v>
      </c>
      <c r="H608" s="130" t="s">
        <v>375</v>
      </c>
      <c r="I608" s="130" t="s">
        <v>535</v>
      </c>
      <c r="J608" s="130" t="s">
        <v>1094</v>
      </c>
    </row>
    <row r="609" spans="2:10">
      <c r="B609" s="130" t="s">
        <v>269</v>
      </c>
      <c r="C609" s="130" t="s">
        <v>658</v>
      </c>
      <c r="D609" s="130" t="s">
        <v>735</v>
      </c>
      <c r="E609" s="130" t="s">
        <v>1095</v>
      </c>
      <c r="F609" s="129"/>
      <c r="G609" s="130" t="s">
        <v>269</v>
      </c>
      <c r="H609" s="130" t="s">
        <v>658</v>
      </c>
      <c r="I609" s="130" t="s">
        <v>735</v>
      </c>
      <c r="J609" s="130" t="s">
        <v>1095</v>
      </c>
    </row>
    <row r="610" spans="2:10">
      <c r="B610" s="130" t="s">
        <v>269</v>
      </c>
      <c r="C610" s="130" t="s">
        <v>658</v>
      </c>
      <c r="D610" s="130" t="s">
        <v>586</v>
      </c>
      <c r="E610" s="130" t="s">
        <v>1096</v>
      </c>
      <c r="F610" s="129"/>
      <c r="G610" s="130" t="s">
        <v>269</v>
      </c>
      <c r="H610" s="130" t="s">
        <v>658</v>
      </c>
      <c r="I610" s="130" t="s">
        <v>586</v>
      </c>
      <c r="J610" s="130" t="s">
        <v>1096</v>
      </c>
    </row>
    <row r="611" spans="2:10">
      <c r="B611" s="130" t="s">
        <v>574</v>
      </c>
      <c r="C611" s="130" t="s">
        <v>1097</v>
      </c>
      <c r="D611" s="130" t="s">
        <v>381</v>
      </c>
      <c r="E611" s="130" t="s">
        <v>1098</v>
      </c>
      <c r="F611" s="129"/>
      <c r="G611" s="130" t="s">
        <v>574</v>
      </c>
      <c r="H611" s="130" t="s">
        <v>1097</v>
      </c>
      <c r="I611" s="130" t="s">
        <v>381</v>
      </c>
      <c r="J611" s="130" t="s">
        <v>1098</v>
      </c>
    </row>
    <row r="612" spans="2:10">
      <c r="B612" s="130" t="s">
        <v>574</v>
      </c>
      <c r="C612" s="130" t="s">
        <v>575</v>
      </c>
      <c r="D612" s="130" t="s">
        <v>521</v>
      </c>
      <c r="E612" s="130" t="s">
        <v>1099</v>
      </c>
      <c r="F612" s="129"/>
      <c r="G612" s="130" t="s">
        <v>574</v>
      </c>
      <c r="H612" s="130" t="s">
        <v>575</v>
      </c>
      <c r="I612" s="130" t="s">
        <v>521</v>
      </c>
      <c r="J612" s="130" t="s">
        <v>1099</v>
      </c>
    </row>
    <row r="613" spans="2:10">
      <c r="B613" s="130" t="s">
        <v>574</v>
      </c>
      <c r="C613" s="130" t="s">
        <v>575</v>
      </c>
      <c r="D613" s="130" t="s">
        <v>488</v>
      </c>
      <c r="E613" s="130" t="s">
        <v>812</v>
      </c>
      <c r="F613" s="129"/>
      <c r="G613" s="130" t="s">
        <v>574</v>
      </c>
      <c r="H613" s="130" t="s">
        <v>575</v>
      </c>
      <c r="I613" s="130" t="s">
        <v>488</v>
      </c>
      <c r="J613" s="130" t="s">
        <v>812</v>
      </c>
    </row>
    <row r="614" spans="2:10">
      <c r="B614" s="130" t="s">
        <v>97</v>
      </c>
      <c r="C614" s="130" t="s">
        <v>1100</v>
      </c>
      <c r="D614" s="130" t="s">
        <v>521</v>
      </c>
      <c r="E614" s="130" t="s">
        <v>1101</v>
      </c>
      <c r="F614" s="129"/>
      <c r="G614" s="130" t="s">
        <v>97</v>
      </c>
      <c r="H614" s="130" t="s">
        <v>1100</v>
      </c>
      <c r="I614" s="130" t="s">
        <v>521</v>
      </c>
      <c r="J614" s="130" t="s">
        <v>1101</v>
      </c>
    </row>
    <row r="615" spans="2:10">
      <c r="B615" s="130" t="s">
        <v>97</v>
      </c>
      <c r="C615" s="130" t="s">
        <v>940</v>
      </c>
      <c r="D615" s="130" t="s">
        <v>376</v>
      </c>
      <c r="E615" s="130" t="s">
        <v>941</v>
      </c>
      <c r="F615" s="129"/>
      <c r="G615" s="130" t="s">
        <v>97</v>
      </c>
      <c r="H615" s="130" t="s">
        <v>940</v>
      </c>
      <c r="I615" s="130" t="s">
        <v>376</v>
      </c>
      <c r="J615" s="130" t="s">
        <v>941</v>
      </c>
    </row>
    <row r="616" spans="2:10">
      <c r="B616" s="130" t="s">
        <v>97</v>
      </c>
      <c r="C616" s="130" t="s">
        <v>1102</v>
      </c>
      <c r="D616" s="130" t="s">
        <v>521</v>
      </c>
      <c r="E616" s="130" t="s">
        <v>1103</v>
      </c>
      <c r="F616" s="129"/>
      <c r="G616" s="130" t="s">
        <v>97</v>
      </c>
      <c r="H616" s="130" t="s">
        <v>1102</v>
      </c>
      <c r="I616" s="130" t="s">
        <v>521</v>
      </c>
      <c r="J616" s="130" t="s">
        <v>1103</v>
      </c>
    </row>
    <row r="617" spans="2:10">
      <c r="B617" s="130" t="s">
        <v>91</v>
      </c>
      <c r="C617" s="130" t="s">
        <v>747</v>
      </c>
      <c r="D617" s="130" t="s">
        <v>535</v>
      </c>
      <c r="E617" s="130" t="s">
        <v>748</v>
      </c>
      <c r="F617" s="129"/>
      <c r="G617" s="130" t="s">
        <v>91</v>
      </c>
      <c r="H617" s="130" t="s">
        <v>747</v>
      </c>
      <c r="I617" s="130" t="s">
        <v>535</v>
      </c>
      <c r="J617" s="130" t="s">
        <v>748</v>
      </c>
    </row>
    <row r="618" spans="2:10">
      <c r="B618" s="130" t="s">
        <v>97</v>
      </c>
      <c r="C618" s="130" t="s">
        <v>683</v>
      </c>
      <c r="D618" s="130" t="s">
        <v>367</v>
      </c>
      <c r="E618" s="130" t="s">
        <v>1104</v>
      </c>
      <c r="F618" s="129"/>
      <c r="G618" s="130" t="s">
        <v>97</v>
      </c>
      <c r="H618" s="130" t="s">
        <v>683</v>
      </c>
      <c r="I618" s="130" t="s">
        <v>367</v>
      </c>
      <c r="J618" s="130" t="s">
        <v>1104</v>
      </c>
    </row>
    <row r="619" spans="2:10">
      <c r="B619" s="130" t="s">
        <v>97</v>
      </c>
      <c r="C619" s="130" t="s">
        <v>685</v>
      </c>
      <c r="D619" s="130" t="s">
        <v>411</v>
      </c>
      <c r="E619" s="130" t="s">
        <v>1105</v>
      </c>
      <c r="F619" s="129"/>
      <c r="G619" s="130" t="s">
        <v>97</v>
      </c>
      <c r="H619" s="130" t="s">
        <v>685</v>
      </c>
      <c r="I619" s="130" t="s">
        <v>411</v>
      </c>
      <c r="J619" s="130" t="s">
        <v>1105</v>
      </c>
    </row>
    <row r="620" spans="2:10">
      <c r="B620" s="130" t="s">
        <v>91</v>
      </c>
      <c r="C620" s="130" t="s">
        <v>1106</v>
      </c>
      <c r="D620" s="130" t="s">
        <v>464</v>
      </c>
      <c r="E620" s="130" t="s">
        <v>1107</v>
      </c>
      <c r="F620" s="129"/>
      <c r="G620" s="130" t="s">
        <v>91</v>
      </c>
      <c r="H620" s="130" t="s">
        <v>1106</v>
      </c>
      <c r="I620" s="130" t="s">
        <v>464</v>
      </c>
      <c r="J620" s="130" t="s">
        <v>1107</v>
      </c>
    </row>
    <row r="621" spans="2:10">
      <c r="B621" s="130" t="s">
        <v>97</v>
      </c>
      <c r="C621" s="130" t="s">
        <v>1108</v>
      </c>
      <c r="D621" s="130" t="s">
        <v>367</v>
      </c>
      <c r="E621" s="130" t="s">
        <v>1109</v>
      </c>
      <c r="F621" s="129"/>
      <c r="G621" s="130" t="s">
        <v>97</v>
      </c>
      <c r="H621" s="130" t="s">
        <v>1108</v>
      </c>
      <c r="I621" s="130" t="s">
        <v>367</v>
      </c>
      <c r="J621" s="130" t="s">
        <v>1109</v>
      </c>
    </row>
    <row r="622" spans="2:10">
      <c r="B622" s="130" t="s">
        <v>97</v>
      </c>
      <c r="C622" s="130" t="s">
        <v>688</v>
      </c>
      <c r="D622" s="130" t="s">
        <v>390</v>
      </c>
      <c r="E622" s="130" t="s">
        <v>1110</v>
      </c>
      <c r="F622" s="129"/>
      <c r="G622" s="130" t="s">
        <v>97</v>
      </c>
      <c r="H622" s="130" t="s">
        <v>688</v>
      </c>
      <c r="I622" s="130" t="s">
        <v>390</v>
      </c>
      <c r="J622" s="130" t="s">
        <v>1110</v>
      </c>
    </row>
    <row r="623" spans="2:10">
      <c r="B623" s="130" t="s">
        <v>97</v>
      </c>
      <c r="C623" s="130" t="s">
        <v>688</v>
      </c>
      <c r="D623" s="130" t="s">
        <v>903</v>
      </c>
      <c r="E623" s="130" t="s">
        <v>1111</v>
      </c>
      <c r="F623" s="129"/>
      <c r="G623" s="130" t="s">
        <v>97</v>
      </c>
      <c r="H623" s="130" t="s">
        <v>688</v>
      </c>
      <c r="I623" s="130" t="s">
        <v>903</v>
      </c>
      <c r="J623" s="130" t="s">
        <v>1111</v>
      </c>
    </row>
    <row r="624" spans="2:10">
      <c r="B624" s="130" t="s">
        <v>97</v>
      </c>
      <c r="C624" s="130" t="s">
        <v>706</v>
      </c>
      <c r="D624" s="130" t="s">
        <v>488</v>
      </c>
      <c r="E624" s="130" t="s">
        <v>1112</v>
      </c>
      <c r="F624" s="129"/>
      <c r="G624" s="130" t="s">
        <v>97</v>
      </c>
      <c r="H624" s="130" t="s">
        <v>706</v>
      </c>
      <c r="I624" s="130" t="s">
        <v>488</v>
      </c>
      <c r="J624" s="130" t="s">
        <v>1112</v>
      </c>
    </row>
    <row r="625" spans="2:10">
      <c r="B625" s="130" t="s">
        <v>97</v>
      </c>
      <c r="C625" s="130" t="s">
        <v>492</v>
      </c>
      <c r="D625" s="130" t="s">
        <v>418</v>
      </c>
      <c r="E625" s="130" t="s">
        <v>1113</v>
      </c>
      <c r="F625" s="129"/>
      <c r="G625" s="130" t="s">
        <v>97</v>
      </c>
      <c r="H625" s="130" t="s">
        <v>492</v>
      </c>
      <c r="I625" s="130" t="s">
        <v>418</v>
      </c>
      <c r="J625" s="130" t="s">
        <v>1113</v>
      </c>
    </row>
    <row r="626" spans="2:10">
      <c r="B626" s="130" t="s">
        <v>97</v>
      </c>
      <c r="C626" s="130" t="s">
        <v>1114</v>
      </c>
      <c r="D626" s="130" t="s">
        <v>390</v>
      </c>
      <c r="E626" s="130" t="s">
        <v>1115</v>
      </c>
      <c r="F626" s="129"/>
      <c r="G626" s="130" t="s">
        <v>97</v>
      </c>
      <c r="H626" s="130" t="s">
        <v>1114</v>
      </c>
      <c r="I626" s="130" t="s">
        <v>390</v>
      </c>
      <c r="J626" s="130" t="s">
        <v>1115</v>
      </c>
    </row>
    <row r="627" spans="2:10">
      <c r="B627" s="130" t="s">
        <v>91</v>
      </c>
      <c r="C627" s="130" t="s">
        <v>1116</v>
      </c>
      <c r="D627" s="130" t="s">
        <v>381</v>
      </c>
      <c r="E627" s="130" t="s">
        <v>1117</v>
      </c>
      <c r="F627" s="129"/>
      <c r="G627" s="130" t="s">
        <v>91</v>
      </c>
      <c r="H627" s="130" t="s">
        <v>1116</v>
      </c>
      <c r="I627" s="130" t="s">
        <v>381</v>
      </c>
      <c r="J627" s="130" t="s">
        <v>1117</v>
      </c>
    </row>
    <row r="628" spans="2:10">
      <c r="B628" s="130" t="s">
        <v>97</v>
      </c>
      <c r="C628" s="130" t="s">
        <v>952</v>
      </c>
      <c r="D628" s="130" t="s">
        <v>440</v>
      </c>
      <c r="E628" s="130" t="s">
        <v>1118</v>
      </c>
      <c r="F628" s="129"/>
      <c r="G628" s="130" t="s">
        <v>97</v>
      </c>
      <c r="H628" s="130" t="s">
        <v>952</v>
      </c>
      <c r="I628" s="130" t="s">
        <v>440</v>
      </c>
      <c r="J628" s="130" t="s">
        <v>1118</v>
      </c>
    </row>
    <row r="629" spans="2:10">
      <c r="B629" s="130" t="s">
        <v>91</v>
      </c>
      <c r="C629" s="130" t="s">
        <v>1119</v>
      </c>
      <c r="D629" s="130" t="s">
        <v>1120</v>
      </c>
      <c r="E629" s="130" t="s">
        <v>1121</v>
      </c>
      <c r="F629" s="129"/>
      <c r="G629" s="130" t="s">
        <v>91</v>
      </c>
      <c r="H629" s="130" t="s">
        <v>1119</v>
      </c>
      <c r="I629" s="130" t="s">
        <v>1120</v>
      </c>
      <c r="J629" s="130" t="s">
        <v>1121</v>
      </c>
    </row>
    <row r="630" spans="2:10">
      <c r="B630" s="130" t="s">
        <v>97</v>
      </c>
      <c r="C630" s="130" t="s">
        <v>476</v>
      </c>
      <c r="D630" s="130" t="s">
        <v>387</v>
      </c>
      <c r="E630" s="130" t="s">
        <v>555</v>
      </c>
      <c r="F630" s="129"/>
      <c r="G630" s="130" t="s">
        <v>97</v>
      </c>
      <c r="H630" s="130" t="s">
        <v>476</v>
      </c>
      <c r="I630" s="130" t="s">
        <v>387</v>
      </c>
      <c r="J630" s="130" t="s">
        <v>555</v>
      </c>
    </row>
    <row r="631" spans="2:10">
      <c r="B631" s="130" t="s">
        <v>97</v>
      </c>
      <c r="C631" s="130" t="s">
        <v>1122</v>
      </c>
      <c r="D631" s="130" t="s">
        <v>418</v>
      </c>
      <c r="E631" s="130" t="s">
        <v>1123</v>
      </c>
      <c r="F631" s="129"/>
      <c r="G631" s="130" t="s">
        <v>97</v>
      </c>
      <c r="H631" s="130" t="s">
        <v>1122</v>
      </c>
      <c r="I631" s="130" t="s">
        <v>418</v>
      </c>
      <c r="J631" s="130" t="s">
        <v>1123</v>
      </c>
    </row>
    <row r="632" spans="2:10">
      <c r="B632" s="130" t="s">
        <v>97</v>
      </c>
      <c r="C632" s="130" t="s">
        <v>1124</v>
      </c>
      <c r="D632" s="130" t="s">
        <v>429</v>
      </c>
      <c r="E632" s="130" t="s">
        <v>1125</v>
      </c>
      <c r="F632" s="129"/>
      <c r="G632" s="130" t="s">
        <v>97</v>
      </c>
      <c r="H632" s="130" t="s">
        <v>1124</v>
      </c>
      <c r="I632" s="130" t="s">
        <v>429</v>
      </c>
      <c r="J632" s="130" t="s">
        <v>1125</v>
      </c>
    </row>
    <row r="633" spans="2:10">
      <c r="B633" s="130" t="s">
        <v>97</v>
      </c>
      <c r="C633" s="130" t="s">
        <v>1024</v>
      </c>
      <c r="D633" s="130" t="s">
        <v>381</v>
      </c>
      <c r="E633" s="130" t="s">
        <v>1126</v>
      </c>
      <c r="F633" s="129"/>
      <c r="G633" s="130" t="s">
        <v>97</v>
      </c>
      <c r="H633" s="130" t="s">
        <v>1024</v>
      </c>
      <c r="I633" s="130" t="s">
        <v>381</v>
      </c>
      <c r="J633" s="130" t="s">
        <v>1126</v>
      </c>
    </row>
    <row r="634" spans="2:10">
      <c r="B634" s="130" t="s">
        <v>97</v>
      </c>
      <c r="C634" s="130" t="s">
        <v>482</v>
      </c>
      <c r="D634" s="130" t="s">
        <v>384</v>
      </c>
      <c r="E634" s="130" t="s">
        <v>1127</v>
      </c>
      <c r="F634" s="129"/>
      <c r="G634" s="130" t="s">
        <v>97</v>
      </c>
      <c r="H634" s="130" t="s">
        <v>482</v>
      </c>
      <c r="I634" s="130" t="s">
        <v>384</v>
      </c>
      <c r="J634" s="130" t="s">
        <v>1127</v>
      </c>
    </row>
    <row r="635" spans="2:10">
      <c r="B635" s="130" t="s">
        <v>91</v>
      </c>
      <c r="C635" s="130" t="s">
        <v>989</v>
      </c>
      <c r="D635" s="130" t="s">
        <v>393</v>
      </c>
      <c r="E635" s="130" t="s">
        <v>1128</v>
      </c>
      <c r="F635" s="129"/>
      <c r="G635" s="130" t="s">
        <v>91</v>
      </c>
      <c r="H635" s="130" t="s">
        <v>989</v>
      </c>
      <c r="I635" s="130" t="s">
        <v>393</v>
      </c>
      <c r="J635" s="130" t="s">
        <v>1128</v>
      </c>
    </row>
    <row r="636" spans="2:10">
      <c r="B636" s="130" t="s">
        <v>91</v>
      </c>
      <c r="C636" s="130" t="s">
        <v>433</v>
      </c>
      <c r="D636" s="130" t="s">
        <v>893</v>
      </c>
      <c r="E636" s="130" t="s">
        <v>436</v>
      </c>
      <c r="F636" s="129"/>
      <c r="G636" s="130" t="s">
        <v>91</v>
      </c>
      <c r="H636" s="130" t="s">
        <v>433</v>
      </c>
      <c r="I636" s="130" t="s">
        <v>893</v>
      </c>
      <c r="J636" s="130" t="s">
        <v>436</v>
      </c>
    </row>
    <row r="637" spans="2:10">
      <c r="B637" s="130" t="s">
        <v>97</v>
      </c>
      <c r="C637" s="130" t="s">
        <v>1020</v>
      </c>
      <c r="D637" s="130" t="s">
        <v>836</v>
      </c>
      <c r="E637" s="130" t="s">
        <v>1021</v>
      </c>
      <c r="F637" s="129"/>
      <c r="G637" s="130" t="s">
        <v>97</v>
      </c>
      <c r="H637" s="130" t="s">
        <v>1020</v>
      </c>
      <c r="I637" s="130" t="s">
        <v>836</v>
      </c>
      <c r="J637" s="130" t="s">
        <v>1021</v>
      </c>
    </row>
    <row r="638" spans="2:10">
      <c r="B638" s="130" t="s">
        <v>97</v>
      </c>
      <c r="C638" s="130" t="s">
        <v>1020</v>
      </c>
      <c r="D638" s="130" t="s">
        <v>1129</v>
      </c>
      <c r="E638" s="130" t="s">
        <v>1021</v>
      </c>
      <c r="F638" s="129"/>
      <c r="G638" s="130" t="s">
        <v>97</v>
      </c>
      <c r="H638" s="130" t="s">
        <v>1020</v>
      </c>
      <c r="I638" s="130" t="s">
        <v>1129</v>
      </c>
      <c r="J638" s="130" t="s">
        <v>1021</v>
      </c>
    </row>
    <row r="639" spans="2:10">
      <c r="B639" s="130" t="s">
        <v>91</v>
      </c>
      <c r="C639" s="130" t="s">
        <v>442</v>
      </c>
      <c r="D639" s="130" t="s">
        <v>393</v>
      </c>
      <c r="E639" s="130" t="s">
        <v>1130</v>
      </c>
      <c r="F639" s="129"/>
      <c r="G639" s="130" t="s">
        <v>91</v>
      </c>
      <c r="H639" s="130" t="s">
        <v>442</v>
      </c>
      <c r="I639" s="130" t="s">
        <v>393</v>
      </c>
      <c r="J639" s="130" t="s">
        <v>1130</v>
      </c>
    </row>
    <row r="640" spans="2:10">
      <c r="B640" s="130" t="s">
        <v>91</v>
      </c>
      <c r="C640" s="130" t="s">
        <v>442</v>
      </c>
      <c r="D640" s="130" t="s">
        <v>735</v>
      </c>
      <c r="E640" s="130" t="s">
        <v>1130</v>
      </c>
      <c r="F640" s="129"/>
      <c r="G640" s="130" t="s">
        <v>91</v>
      </c>
      <c r="H640" s="130" t="s">
        <v>442</v>
      </c>
      <c r="I640" s="130" t="s">
        <v>735</v>
      </c>
      <c r="J640" s="130" t="s">
        <v>1130</v>
      </c>
    </row>
    <row r="641" spans="2:10">
      <c r="B641" s="130" t="s">
        <v>91</v>
      </c>
      <c r="C641" s="130" t="s">
        <v>1050</v>
      </c>
      <c r="D641" s="130" t="s">
        <v>440</v>
      </c>
      <c r="E641" s="130" t="s">
        <v>1131</v>
      </c>
      <c r="F641" s="129"/>
      <c r="G641" s="130" t="s">
        <v>91</v>
      </c>
      <c r="H641" s="130" t="s">
        <v>1050</v>
      </c>
      <c r="I641" s="130" t="s">
        <v>440</v>
      </c>
      <c r="J641" s="130" t="s">
        <v>1131</v>
      </c>
    </row>
    <row r="642" spans="2:10">
      <c r="B642" s="130" t="s">
        <v>91</v>
      </c>
      <c r="C642" s="130" t="s">
        <v>400</v>
      </c>
      <c r="D642" s="130" t="s">
        <v>466</v>
      </c>
      <c r="E642" s="130" t="s">
        <v>401</v>
      </c>
      <c r="F642" s="129"/>
      <c r="G642" s="130" t="s">
        <v>91</v>
      </c>
      <c r="H642" s="130" t="s">
        <v>400</v>
      </c>
      <c r="I642" s="130" t="s">
        <v>466</v>
      </c>
      <c r="J642" s="130" t="s">
        <v>401</v>
      </c>
    </row>
    <row r="643" spans="2:10">
      <c r="B643" s="130" t="s">
        <v>91</v>
      </c>
      <c r="C643" s="130" t="s">
        <v>605</v>
      </c>
      <c r="D643" s="130" t="s">
        <v>521</v>
      </c>
      <c r="E643" s="130" t="s">
        <v>473</v>
      </c>
      <c r="F643" s="129"/>
      <c r="G643" s="130" t="s">
        <v>91</v>
      </c>
      <c r="H643" s="130" t="s">
        <v>605</v>
      </c>
      <c r="I643" s="130" t="s">
        <v>521</v>
      </c>
      <c r="J643" s="130" t="s">
        <v>473</v>
      </c>
    </row>
    <row r="644" spans="2:10">
      <c r="B644" s="130" t="s">
        <v>91</v>
      </c>
      <c r="C644" s="130" t="s">
        <v>930</v>
      </c>
      <c r="D644" s="130" t="s">
        <v>461</v>
      </c>
      <c r="E644" s="130" t="s">
        <v>1132</v>
      </c>
      <c r="F644" s="129"/>
      <c r="G644" s="130" t="s">
        <v>91</v>
      </c>
      <c r="H644" s="130" t="s">
        <v>930</v>
      </c>
      <c r="I644" s="130" t="s">
        <v>461</v>
      </c>
      <c r="J644" s="130" t="s">
        <v>1132</v>
      </c>
    </row>
    <row r="645" spans="2:10">
      <c r="B645" s="130" t="s">
        <v>91</v>
      </c>
      <c r="C645" s="130" t="s">
        <v>1133</v>
      </c>
      <c r="D645" s="130" t="s">
        <v>367</v>
      </c>
      <c r="E645" s="130" t="s">
        <v>1134</v>
      </c>
      <c r="F645" s="129"/>
      <c r="G645" s="130" t="s">
        <v>91</v>
      </c>
      <c r="H645" s="130" t="s">
        <v>1133</v>
      </c>
      <c r="I645" s="130" t="s">
        <v>367</v>
      </c>
      <c r="J645" s="130" t="s">
        <v>1134</v>
      </c>
    </row>
    <row r="646" spans="2:10">
      <c r="B646" s="130" t="s">
        <v>91</v>
      </c>
      <c r="C646" s="130" t="s">
        <v>1135</v>
      </c>
      <c r="D646" s="130" t="s">
        <v>535</v>
      </c>
      <c r="E646" s="130" t="s">
        <v>1136</v>
      </c>
      <c r="F646" s="129"/>
      <c r="G646" s="130" t="s">
        <v>91</v>
      </c>
      <c r="H646" s="130" t="s">
        <v>1135</v>
      </c>
      <c r="I646" s="130" t="s">
        <v>535</v>
      </c>
      <c r="J646" s="130" t="s">
        <v>1136</v>
      </c>
    </row>
    <row r="647" spans="2:10">
      <c r="B647" s="130" t="s">
        <v>91</v>
      </c>
      <c r="C647" s="130" t="s">
        <v>932</v>
      </c>
      <c r="D647" s="130" t="s">
        <v>512</v>
      </c>
      <c r="E647" s="130" t="s">
        <v>933</v>
      </c>
      <c r="F647" s="129"/>
      <c r="G647" s="130" t="s">
        <v>91</v>
      </c>
      <c r="H647" s="130" t="s">
        <v>932</v>
      </c>
      <c r="I647" s="130" t="s">
        <v>512</v>
      </c>
      <c r="J647" s="130" t="s">
        <v>933</v>
      </c>
    </row>
    <row r="648" spans="2:10">
      <c r="B648" s="130" t="s">
        <v>500</v>
      </c>
      <c r="C648" s="130" t="s">
        <v>501</v>
      </c>
      <c r="D648" s="130" t="s">
        <v>373</v>
      </c>
      <c r="E648" s="130" t="s">
        <v>1137</v>
      </c>
      <c r="F648" s="129"/>
      <c r="G648" s="130" t="s">
        <v>500</v>
      </c>
      <c r="H648" s="130" t="s">
        <v>501</v>
      </c>
      <c r="I648" s="130" t="s">
        <v>373</v>
      </c>
      <c r="J648" s="130" t="s">
        <v>1137</v>
      </c>
    </row>
    <row r="649" spans="2:10">
      <c r="B649" s="130" t="s">
        <v>91</v>
      </c>
      <c r="C649" s="130" t="s">
        <v>938</v>
      </c>
      <c r="D649" s="130" t="s">
        <v>535</v>
      </c>
      <c r="E649" s="130" t="s">
        <v>1138</v>
      </c>
      <c r="F649" s="129"/>
      <c r="G649" s="130" t="s">
        <v>91</v>
      </c>
      <c r="H649" s="130" t="s">
        <v>938</v>
      </c>
      <c r="I649" s="130" t="s">
        <v>535</v>
      </c>
      <c r="J649" s="130" t="s">
        <v>1138</v>
      </c>
    </row>
    <row r="650" spans="2:10">
      <c r="B650" s="130" t="s">
        <v>709</v>
      </c>
      <c r="C650" s="130" t="s">
        <v>1034</v>
      </c>
      <c r="D650" s="130" t="s">
        <v>381</v>
      </c>
      <c r="E650" s="130" t="s">
        <v>1139</v>
      </c>
      <c r="F650" s="129"/>
      <c r="G650" s="130" t="s">
        <v>709</v>
      </c>
      <c r="H650" s="130" t="s">
        <v>1034</v>
      </c>
      <c r="I650" s="130" t="s">
        <v>381</v>
      </c>
      <c r="J650" s="130" t="s">
        <v>1139</v>
      </c>
    </row>
    <row r="651" spans="2:10">
      <c r="B651" s="130" t="s">
        <v>709</v>
      </c>
      <c r="C651" s="130" t="s">
        <v>1034</v>
      </c>
      <c r="D651" s="130" t="s">
        <v>393</v>
      </c>
      <c r="E651" s="130" t="s">
        <v>1140</v>
      </c>
      <c r="F651" s="129"/>
      <c r="G651" s="130" t="s">
        <v>709</v>
      </c>
      <c r="H651" s="130" t="s">
        <v>1034</v>
      </c>
      <c r="I651" s="130" t="s">
        <v>393</v>
      </c>
      <c r="J651" s="130" t="s">
        <v>1140</v>
      </c>
    </row>
    <row r="652" spans="2:10">
      <c r="B652" s="130" t="s">
        <v>100</v>
      </c>
      <c r="C652" s="130" t="s">
        <v>698</v>
      </c>
      <c r="D652" s="130" t="s">
        <v>411</v>
      </c>
      <c r="E652" s="130" t="s">
        <v>966</v>
      </c>
      <c r="F652" s="129"/>
      <c r="G652" s="130" t="s">
        <v>100</v>
      </c>
      <c r="H652" s="130" t="s">
        <v>698</v>
      </c>
      <c r="I652" s="130" t="s">
        <v>411</v>
      </c>
      <c r="J652" s="130" t="s">
        <v>966</v>
      </c>
    </row>
    <row r="653" spans="2:10">
      <c r="B653" s="130" t="s">
        <v>100</v>
      </c>
      <c r="C653" s="130" t="s">
        <v>698</v>
      </c>
      <c r="D653" s="130" t="s">
        <v>387</v>
      </c>
      <c r="E653" s="130" t="s">
        <v>870</v>
      </c>
      <c r="F653" s="129"/>
      <c r="G653" s="130" t="s">
        <v>100</v>
      </c>
      <c r="H653" s="130" t="s">
        <v>698</v>
      </c>
      <c r="I653" s="130" t="s">
        <v>387</v>
      </c>
      <c r="J653" s="130" t="s">
        <v>870</v>
      </c>
    </row>
    <row r="654" spans="2:10">
      <c r="B654" s="130" t="s">
        <v>100</v>
      </c>
      <c r="C654" s="130" t="s">
        <v>375</v>
      </c>
      <c r="D654" s="130" t="s">
        <v>381</v>
      </c>
      <c r="E654" s="130" t="s">
        <v>539</v>
      </c>
      <c r="F654" s="129"/>
      <c r="G654" s="130" t="s">
        <v>100</v>
      </c>
      <c r="H654" s="130" t="s">
        <v>375</v>
      </c>
      <c r="I654" s="130" t="s">
        <v>381</v>
      </c>
      <c r="J654" s="130" t="s">
        <v>539</v>
      </c>
    </row>
    <row r="655" spans="2:10">
      <c r="B655" s="130" t="s">
        <v>100</v>
      </c>
      <c r="C655" s="130" t="s">
        <v>518</v>
      </c>
      <c r="D655" s="130" t="s">
        <v>440</v>
      </c>
      <c r="E655" s="130" t="s">
        <v>519</v>
      </c>
      <c r="F655" s="129"/>
      <c r="G655" s="130" t="s">
        <v>100</v>
      </c>
      <c r="H655" s="130" t="s">
        <v>518</v>
      </c>
      <c r="I655" s="130" t="s">
        <v>440</v>
      </c>
      <c r="J655" s="130" t="s">
        <v>519</v>
      </c>
    </row>
    <row r="656" spans="2:10">
      <c r="B656" s="130" t="s">
        <v>100</v>
      </c>
      <c r="C656" s="130" t="s">
        <v>736</v>
      </c>
      <c r="D656" s="130" t="s">
        <v>483</v>
      </c>
      <c r="E656" s="130" t="s">
        <v>1141</v>
      </c>
      <c r="F656" s="129"/>
      <c r="G656" s="130" t="s">
        <v>100</v>
      </c>
      <c r="H656" s="130" t="s">
        <v>736</v>
      </c>
      <c r="I656" s="130" t="s">
        <v>483</v>
      </c>
      <c r="J656" s="130" t="s">
        <v>1141</v>
      </c>
    </row>
    <row r="657" spans="2:10">
      <c r="B657" s="130" t="s">
        <v>100</v>
      </c>
      <c r="C657" s="130" t="s">
        <v>102</v>
      </c>
      <c r="D657" s="130" t="s">
        <v>483</v>
      </c>
      <c r="E657" s="130" t="s">
        <v>718</v>
      </c>
      <c r="F657" s="129"/>
      <c r="G657" s="130" t="s">
        <v>100</v>
      </c>
      <c r="H657" s="130" t="s">
        <v>102</v>
      </c>
      <c r="I657" s="130" t="s">
        <v>483</v>
      </c>
      <c r="J657" s="130" t="s">
        <v>718</v>
      </c>
    </row>
    <row r="658" spans="2:10">
      <c r="B658" s="130" t="s">
        <v>100</v>
      </c>
      <c r="C658" s="130" t="s">
        <v>1142</v>
      </c>
      <c r="D658" s="130" t="s">
        <v>384</v>
      </c>
      <c r="E658" s="130" t="s">
        <v>1143</v>
      </c>
      <c r="F658" s="129"/>
      <c r="G658" s="130" t="s">
        <v>100</v>
      </c>
      <c r="H658" s="130" t="s">
        <v>1142</v>
      </c>
      <c r="I658" s="130" t="s">
        <v>384</v>
      </c>
      <c r="J658" s="130" t="s">
        <v>1143</v>
      </c>
    </row>
    <row r="659" spans="2:10">
      <c r="B659" s="130" t="s">
        <v>100</v>
      </c>
      <c r="C659" s="130" t="s">
        <v>868</v>
      </c>
      <c r="D659" s="130" t="s">
        <v>381</v>
      </c>
      <c r="E659" s="130" t="s">
        <v>869</v>
      </c>
      <c r="F659" s="129"/>
      <c r="G659" s="130" t="s">
        <v>100</v>
      </c>
      <c r="H659" s="130" t="s">
        <v>868</v>
      </c>
      <c r="I659" s="130" t="s">
        <v>381</v>
      </c>
      <c r="J659" s="130" t="s">
        <v>869</v>
      </c>
    </row>
    <row r="660" spans="2:10">
      <c r="B660" s="130" t="s">
        <v>100</v>
      </c>
      <c r="C660" s="130" t="s">
        <v>529</v>
      </c>
      <c r="D660" s="130" t="s">
        <v>370</v>
      </c>
      <c r="E660" s="130" t="s">
        <v>1144</v>
      </c>
      <c r="F660" s="129"/>
      <c r="G660" s="130" t="s">
        <v>100</v>
      </c>
      <c r="H660" s="130" t="s">
        <v>529</v>
      </c>
      <c r="I660" s="130" t="s">
        <v>370</v>
      </c>
      <c r="J660" s="130" t="s">
        <v>1144</v>
      </c>
    </row>
    <row r="661" spans="2:10">
      <c r="B661" s="130" t="s">
        <v>99</v>
      </c>
      <c r="C661" s="130" t="s">
        <v>1145</v>
      </c>
      <c r="D661" s="130" t="s">
        <v>464</v>
      </c>
      <c r="E661" s="130" t="s">
        <v>421</v>
      </c>
      <c r="F661" s="129"/>
      <c r="G661" s="130" t="s">
        <v>99</v>
      </c>
      <c r="H661" s="130" t="s">
        <v>1145</v>
      </c>
      <c r="I661" s="130" t="s">
        <v>464</v>
      </c>
      <c r="J661" s="130" t="s">
        <v>421</v>
      </c>
    </row>
    <row r="662" spans="2:10">
      <c r="B662" s="130" t="s">
        <v>503</v>
      </c>
      <c r="C662" s="130" t="s">
        <v>506</v>
      </c>
      <c r="D662" s="130" t="s">
        <v>390</v>
      </c>
      <c r="E662" s="130" t="s">
        <v>1146</v>
      </c>
      <c r="F662" s="129"/>
      <c r="G662" s="130" t="s">
        <v>503</v>
      </c>
      <c r="H662" s="130" t="s">
        <v>506</v>
      </c>
      <c r="I662" s="130" t="s">
        <v>390</v>
      </c>
      <c r="J662" s="130" t="s">
        <v>1146</v>
      </c>
    </row>
    <row r="663" spans="2:10">
      <c r="B663" s="130" t="s">
        <v>95</v>
      </c>
      <c r="C663" s="130" t="s">
        <v>557</v>
      </c>
      <c r="D663" s="130" t="s">
        <v>512</v>
      </c>
      <c r="E663" s="130" t="s">
        <v>782</v>
      </c>
      <c r="F663" s="129"/>
      <c r="G663" s="130" t="s">
        <v>95</v>
      </c>
      <c r="H663" s="130" t="s">
        <v>557</v>
      </c>
      <c r="I663" s="130" t="s">
        <v>512</v>
      </c>
      <c r="J663" s="130" t="s">
        <v>782</v>
      </c>
    </row>
    <row r="664" spans="2:10">
      <c r="B664" s="130" t="s">
        <v>508</v>
      </c>
      <c r="C664" s="130" t="s">
        <v>1147</v>
      </c>
      <c r="D664" s="130" t="s">
        <v>450</v>
      </c>
      <c r="E664" s="130" t="s">
        <v>1111</v>
      </c>
      <c r="F664" s="129"/>
      <c r="G664" s="130" t="s">
        <v>508</v>
      </c>
      <c r="H664" s="130" t="s">
        <v>1147</v>
      </c>
      <c r="I664" s="130" t="s">
        <v>450</v>
      </c>
      <c r="J664" s="130" t="s">
        <v>1111</v>
      </c>
    </row>
    <row r="665" spans="2:10">
      <c r="B665" s="130" t="s">
        <v>508</v>
      </c>
      <c r="C665" s="130" t="s">
        <v>509</v>
      </c>
      <c r="D665" s="130" t="s">
        <v>373</v>
      </c>
      <c r="E665" s="130" t="s">
        <v>834</v>
      </c>
      <c r="F665" s="129"/>
      <c r="G665" s="130" t="s">
        <v>508</v>
      </c>
      <c r="H665" s="130" t="s">
        <v>509</v>
      </c>
      <c r="I665" s="130" t="s">
        <v>373</v>
      </c>
      <c r="J665" s="130" t="s">
        <v>834</v>
      </c>
    </row>
    <row r="666" spans="2:10">
      <c r="B666" s="130" t="s">
        <v>508</v>
      </c>
      <c r="C666" s="130" t="s">
        <v>509</v>
      </c>
      <c r="D666" s="130" t="s">
        <v>466</v>
      </c>
      <c r="E666" s="130" t="s">
        <v>510</v>
      </c>
      <c r="F666" s="129"/>
      <c r="G666" s="130" t="s">
        <v>508</v>
      </c>
      <c r="H666" s="130" t="s">
        <v>509</v>
      </c>
      <c r="I666" s="130" t="s">
        <v>466</v>
      </c>
      <c r="J666" s="130" t="s">
        <v>510</v>
      </c>
    </row>
    <row r="667" spans="2:10">
      <c r="B667" s="130" t="s">
        <v>95</v>
      </c>
      <c r="C667" s="130" t="s">
        <v>1044</v>
      </c>
      <c r="D667" s="130" t="s">
        <v>1148</v>
      </c>
      <c r="E667" s="130" t="s">
        <v>1149</v>
      </c>
      <c r="F667" s="129"/>
      <c r="G667" s="130" t="s">
        <v>95</v>
      </c>
      <c r="H667" s="130" t="s">
        <v>1044</v>
      </c>
      <c r="I667" s="130" t="s">
        <v>1148</v>
      </c>
      <c r="J667" s="130" t="s">
        <v>1149</v>
      </c>
    </row>
    <row r="668" spans="2:10">
      <c r="B668" s="130" t="s">
        <v>95</v>
      </c>
      <c r="C668" s="130" t="s">
        <v>874</v>
      </c>
      <c r="D668" s="130" t="s">
        <v>1150</v>
      </c>
      <c r="E668" s="130" t="s">
        <v>1151</v>
      </c>
      <c r="F668" s="129"/>
      <c r="G668" s="130" t="s">
        <v>95</v>
      </c>
      <c r="H668" s="130" t="s">
        <v>874</v>
      </c>
      <c r="I668" s="130" t="s">
        <v>1150</v>
      </c>
      <c r="J668" s="130" t="s">
        <v>1151</v>
      </c>
    </row>
    <row r="669" spans="2:10">
      <c r="B669" s="130" t="s">
        <v>95</v>
      </c>
      <c r="C669" s="130" t="s">
        <v>554</v>
      </c>
      <c r="D669" s="130" t="s">
        <v>450</v>
      </c>
      <c r="E669" s="130" t="s">
        <v>387</v>
      </c>
      <c r="F669" s="129"/>
      <c r="G669" s="130" t="s">
        <v>95</v>
      </c>
      <c r="H669" s="130" t="s">
        <v>554</v>
      </c>
      <c r="I669" s="130" t="s">
        <v>450</v>
      </c>
      <c r="J669" s="130" t="s">
        <v>387</v>
      </c>
    </row>
    <row r="670" spans="2:10">
      <c r="B670" s="130" t="s">
        <v>177</v>
      </c>
      <c r="C670" s="130" t="s">
        <v>564</v>
      </c>
      <c r="D670" s="130" t="s">
        <v>370</v>
      </c>
      <c r="E670" s="130" t="s">
        <v>1152</v>
      </c>
      <c r="F670" s="129"/>
      <c r="G670" s="130" t="s">
        <v>177</v>
      </c>
      <c r="H670" s="130" t="s">
        <v>564</v>
      </c>
      <c r="I670" s="130" t="s">
        <v>370</v>
      </c>
      <c r="J670" s="130" t="s">
        <v>1152</v>
      </c>
    </row>
    <row r="671" spans="2:10">
      <c r="B671" s="130" t="s">
        <v>98</v>
      </c>
      <c r="C671" s="130" t="s">
        <v>1153</v>
      </c>
      <c r="D671" s="130" t="s">
        <v>429</v>
      </c>
      <c r="E671" s="130" t="s">
        <v>1154</v>
      </c>
      <c r="F671" s="129"/>
      <c r="G671" s="130" t="s">
        <v>98</v>
      </c>
      <c r="H671" s="130" t="s">
        <v>1153</v>
      </c>
      <c r="I671" s="130" t="s">
        <v>429</v>
      </c>
      <c r="J671" s="130" t="s">
        <v>1154</v>
      </c>
    </row>
    <row r="672" spans="2:10">
      <c r="B672" s="130" t="s">
        <v>540</v>
      </c>
      <c r="C672" s="130" t="s">
        <v>668</v>
      </c>
      <c r="D672" s="130" t="s">
        <v>426</v>
      </c>
      <c r="E672" s="130" t="s">
        <v>669</v>
      </c>
      <c r="F672" s="129"/>
      <c r="G672" s="130" t="s">
        <v>540</v>
      </c>
      <c r="H672" s="130" t="s">
        <v>668</v>
      </c>
      <c r="I672" s="130" t="s">
        <v>426</v>
      </c>
      <c r="J672" s="130" t="s">
        <v>669</v>
      </c>
    </row>
    <row r="673" spans="2:10">
      <c r="B673" s="130" t="s">
        <v>177</v>
      </c>
      <c r="C673" s="130" t="s">
        <v>810</v>
      </c>
      <c r="D673" s="130" t="s">
        <v>535</v>
      </c>
      <c r="E673" s="130" t="s">
        <v>1155</v>
      </c>
      <c r="F673" s="129"/>
      <c r="G673" s="130" t="s">
        <v>177</v>
      </c>
      <c r="H673" s="130" t="s">
        <v>810</v>
      </c>
      <c r="I673" s="130" t="s">
        <v>535</v>
      </c>
      <c r="J673" s="130" t="s">
        <v>1155</v>
      </c>
    </row>
    <row r="674" spans="2:10">
      <c r="B674" s="130" t="s">
        <v>98</v>
      </c>
      <c r="C674" s="130" t="s">
        <v>736</v>
      </c>
      <c r="D674" s="130" t="s">
        <v>889</v>
      </c>
      <c r="E674" s="130" t="s">
        <v>1156</v>
      </c>
      <c r="F674" s="129"/>
      <c r="G674" s="130" t="s">
        <v>98</v>
      </c>
      <c r="H674" s="130" t="s">
        <v>736</v>
      </c>
      <c r="I674" s="130" t="s">
        <v>889</v>
      </c>
      <c r="J674" s="130" t="s">
        <v>1156</v>
      </c>
    </row>
    <row r="675" spans="2:10">
      <c r="B675" s="130" t="s">
        <v>98</v>
      </c>
      <c r="C675" s="130" t="s">
        <v>736</v>
      </c>
      <c r="D675" s="130" t="s">
        <v>405</v>
      </c>
      <c r="E675" s="130" t="s">
        <v>1156</v>
      </c>
      <c r="F675" s="129"/>
      <c r="G675" s="130" t="s">
        <v>98</v>
      </c>
      <c r="H675" s="130" t="s">
        <v>736</v>
      </c>
      <c r="I675" s="130" t="s">
        <v>405</v>
      </c>
      <c r="J675" s="130" t="s">
        <v>1156</v>
      </c>
    </row>
    <row r="676" spans="2:10">
      <c r="B676" s="130" t="s">
        <v>98</v>
      </c>
      <c r="C676" s="130" t="s">
        <v>1157</v>
      </c>
      <c r="D676" s="130" t="s">
        <v>464</v>
      </c>
      <c r="E676" s="130" t="s">
        <v>1158</v>
      </c>
      <c r="F676" s="129"/>
      <c r="G676" s="130" t="s">
        <v>98</v>
      </c>
      <c r="H676" s="130" t="s">
        <v>1157</v>
      </c>
      <c r="I676" s="130" t="s">
        <v>464</v>
      </c>
      <c r="J676" s="130" t="s">
        <v>1158</v>
      </c>
    </row>
    <row r="677" spans="2:10">
      <c r="B677" s="130" t="s">
        <v>98</v>
      </c>
      <c r="C677" s="130" t="s">
        <v>566</v>
      </c>
      <c r="D677" s="130" t="s">
        <v>1159</v>
      </c>
      <c r="E677" s="130" t="s">
        <v>1160</v>
      </c>
      <c r="F677" s="129"/>
      <c r="G677" s="130" t="s">
        <v>98</v>
      </c>
      <c r="H677" s="130" t="s">
        <v>566</v>
      </c>
      <c r="I677" s="130" t="s">
        <v>1159</v>
      </c>
      <c r="J677" s="130" t="s">
        <v>1160</v>
      </c>
    </row>
    <row r="678" spans="2:10">
      <c r="B678" s="130" t="s">
        <v>571</v>
      </c>
      <c r="C678" s="130" t="s">
        <v>762</v>
      </c>
      <c r="D678" s="130" t="s">
        <v>384</v>
      </c>
      <c r="E678" s="130" t="s">
        <v>1161</v>
      </c>
      <c r="F678" s="129"/>
      <c r="G678" s="130" t="s">
        <v>571</v>
      </c>
      <c r="H678" s="130" t="s">
        <v>762</v>
      </c>
      <c r="I678" s="130" t="s">
        <v>384</v>
      </c>
      <c r="J678" s="130" t="s">
        <v>1161</v>
      </c>
    </row>
    <row r="679" spans="2:10">
      <c r="B679" s="130" t="s">
        <v>559</v>
      </c>
      <c r="C679" s="130" t="s">
        <v>967</v>
      </c>
      <c r="D679" s="130" t="s">
        <v>440</v>
      </c>
      <c r="E679" s="130" t="s">
        <v>708</v>
      </c>
      <c r="F679" s="129"/>
      <c r="G679" s="130" t="s">
        <v>559</v>
      </c>
      <c r="H679" s="130" t="s">
        <v>967</v>
      </c>
      <c r="I679" s="130" t="s">
        <v>440</v>
      </c>
      <c r="J679" s="130" t="s">
        <v>708</v>
      </c>
    </row>
    <row r="680" spans="2:10">
      <c r="B680" s="130" t="s">
        <v>559</v>
      </c>
      <c r="C680" s="130" t="s">
        <v>1078</v>
      </c>
      <c r="D680" s="130" t="s">
        <v>894</v>
      </c>
      <c r="E680" s="130" t="s">
        <v>1162</v>
      </c>
      <c r="F680" s="129"/>
      <c r="G680" s="130" t="s">
        <v>559</v>
      </c>
      <c r="H680" s="130" t="s">
        <v>1078</v>
      </c>
      <c r="I680" s="130" t="s">
        <v>894</v>
      </c>
      <c r="J680" s="130" t="s">
        <v>1162</v>
      </c>
    </row>
    <row r="681" spans="2:10">
      <c r="B681" s="130" t="s">
        <v>579</v>
      </c>
      <c r="C681" s="130" t="s">
        <v>580</v>
      </c>
      <c r="D681" s="130" t="s">
        <v>426</v>
      </c>
      <c r="E681" s="130" t="s">
        <v>771</v>
      </c>
      <c r="F681" s="129"/>
      <c r="G681" s="130" t="s">
        <v>579</v>
      </c>
      <c r="H681" s="130" t="s">
        <v>580</v>
      </c>
      <c r="I681" s="130" t="s">
        <v>426</v>
      </c>
      <c r="J681" s="130" t="s">
        <v>771</v>
      </c>
    </row>
    <row r="682" spans="2:10">
      <c r="B682" s="130" t="s">
        <v>579</v>
      </c>
      <c r="C682" s="130" t="s">
        <v>590</v>
      </c>
      <c r="D682" s="130" t="s">
        <v>373</v>
      </c>
      <c r="E682" s="130" t="s">
        <v>1163</v>
      </c>
      <c r="F682" s="129"/>
      <c r="G682" s="130" t="s">
        <v>579</v>
      </c>
      <c r="H682" s="130" t="s">
        <v>590</v>
      </c>
      <c r="I682" s="130" t="s">
        <v>373</v>
      </c>
      <c r="J682" s="130" t="s">
        <v>1163</v>
      </c>
    </row>
    <row r="683" spans="2:10">
      <c r="B683" s="130" t="s">
        <v>579</v>
      </c>
      <c r="C683" s="130" t="s">
        <v>1164</v>
      </c>
      <c r="D683" s="130" t="s">
        <v>370</v>
      </c>
      <c r="E683" s="130" t="s">
        <v>1165</v>
      </c>
      <c r="F683" s="129"/>
      <c r="G683" s="130" t="s">
        <v>579</v>
      </c>
      <c r="H683" s="130" t="s">
        <v>1164</v>
      </c>
      <c r="I683" s="130" t="s">
        <v>370</v>
      </c>
      <c r="J683" s="130" t="s">
        <v>1165</v>
      </c>
    </row>
    <row r="684" spans="2:10">
      <c r="B684" s="130" t="s">
        <v>579</v>
      </c>
      <c r="C684" s="130" t="s">
        <v>585</v>
      </c>
      <c r="D684" s="130" t="s">
        <v>66</v>
      </c>
      <c r="E684" s="130" t="s">
        <v>1166</v>
      </c>
      <c r="F684" s="129"/>
      <c r="G684" s="130" t="s">
        <v>579</v>
      </c>
      <c r="H684" s="130" t="s">
        <v>585</v>
      </c>
      <c r="I684" s="130" t="s">
        <v>66</v>
      </c>
      <c r="J684" s="130" t="s">
        <v>1166</v>
      </c>
    </row>
    <row r="685" spans="2:10">
      <c r="B685" s="130" t="s">
        <v>574</v>
      </c>
      <c r="C685" s="130" t="s">
        <v>575</v>
      </c>
      <c r="D685" s="130" t="s">
        <v>418</v>
      </c>
      <c r="E685" s="130" t="s">
        <v>458</v>
      </c>
      <c r="F685" s="129"/>
      <c r="G685" s="130" t="s">
        <v>574</v>
      </c>
      <c r="H685" s="130" t="s">
        <v>575</v>
      </c>
      <c r="I685" s="130" t="s">
        <v>418</v>
      </c>
      <c r="J685" s="130" t="s">
        <v>458</v>
      </c>
    </row>
    <row r="686" spans="2:10">
      <c r="B686" s="130" t="s">
        <v>574</v>
      </c>
      <c r="C686" s="130" t="s">
        <v>810</v>
      </c>
      <c r="D686" s="130" t="s">
        <v>421</v>
      </c>
      <c r="E686" s="130" t="s">
        <v>1167</v>
      </c>
      <c r="F686" s="129"/>
      <c r="G686" s="130" t="s">
        <v>574</v>
      </c>
      <c r="H686" s="130" t="s">
        <v>810</v>
      </c>
      <c r="I686" s="130" t="s">
        <v>421</v>
      </c>
      <c r="J686" s="130" t="s">
        <v>1167</v>
      </c>
    </row>
    <row r="687" spans="2:10">
      <c r="B687" s="130" t="s">
        <v>901</v>
      </c>
      <c r="C687" s="130" t="s">
        <v>1168</v>
      </c>
      <c r="D687" s="130" t="s">
        <v>370</v>
      </c>
      <c r="E687" s="130" t="s">
        <v>641</v>
      </c>
      <c r="F687" s="129"/>
      <c r="G687" s="130" t="s">
        <v>901</v>
      </c>
      <c r="H687" s="130" t="s">
        <v>1168</v>
      </c>
      <c r="I687" s="130" t="s">
        <v>370</v>
      </c>
      <c r="J687" s="130" t="s">
        <v>641</v>
      </c>
    </row>
    <row r="688" spans="2:10">
      <c r="B688" s="130" t="s">
        <v>901</v>
      </c>
      <c r="C688" s="130" t="s">
        <v>1169</v>
      </c>
      <c r="D688" s="130" t="s">
        <v>466</v>
      </c>
      <c r="E688" s="130" t="s">
        <v>1170</v>
      </c>
      <c r="F688" s="129"/>
      <c r="G688" s="130" t="s">
        <v>901</v>
      </c>
      <c r="H688" s="130" t="s">
        <v>1169</v>
      </c>
      <c r="I688" s="130" t="s">
        <v>466</v>
      </c>
      <c r="J688" s="130" t="s">
        <v>1170</v>
      </c>
    </row>
    <row r="689" spans="2:10">
      <c r="B689" s="130" t="s">
        <v>609</v>
      </c>
      <c r="C689" s="130" t="s">
        <v>625</v>
      </c>
      <c r="D689" s="130" t="s">
        <v>440</v>
      </c>
      <c r="E689" s="130" t="s">
        <v>626</v>
      </c>
      <c r="F689" s="129"/>
      <c r="G689" s="130" t="s">
        <v>609</v>
      </c>
      <c r="H689" s="130" t="s">
        <v>625</v>
      </c>
      <c r="I689" s="130" t="s">
        <v>440</v>
      </c>
      <c r="J689" s="130" t="s">
        <v>626</v>
      </c>
    </row>
    <row r="690" spans="2:10">
      <c r="B690" s="130" t="s">
        <v>609</v>
      </c>
      <c r="C690" s="130" t="s">
        <v>625</v>
      </c>
      <c r="D690" s="130" t="s">
        <v>521</v>
      </c>
      <c r="E690" s="130" t="s">
        <v>626</v>
      </c>
      <c r="F690" s="129"/>
      <c r="G690" s="130" t="s">
        <v>609</v>
      </c>
      <c r="H690" s="130" t="s">
        <v>625</v>
      </c>
      <c r="I690" s="130" t="s">
        <v>521</v>
      </c>
      <c r="J690" s="130" t="s">
        <v>626</v>
      </c>
    </row>
    <row r="691" spans="2:10">
      <c r="B691" s="130" t="s">
        <v>609</v>
      </c>
      <c r="C691" s="130" t="s">
        <v>610</v>
      </c>
      <c r="D691" s="130" t="s">
        <v>479</v>
      </c>
      <c r="E691" s="130" t="s">
        <v>905</v>
      </c>
      <c r="F691" s="129"/>
      <c r="G691" s="130" t="s">
        <v>609</v>
      </c>
      <c r="H691" s="130" t="s">
        <v>610</v>
      </c>
      <c r="I691" s="130" t="s">
        <v>479</v>
      </c>
      <c r="J691" s="130" t="s">
        <v>905</v>
      </c>
    </row>
    <row r="692" spans="2:10">
      <c r="B692" s="130" t="s">
        <v>609</v>
      </c>
      <c r="C692" s="130" t="s">
        <v>610</v>
      </c>
      <c r="D692" s="130" t="s">
        <v>521</v>
      </c>
      <c r="E692" s="130" t="s">
        <v>1092</v>
      </c>
      <c r="F692" s="129"/>
      <c r="G692" s="130" t="s">
        <v>609</v>
      </c>
      <c r="H692" s="130" t="s">
        <v>610</v>
      </c>
      <c r="I692" s="130" t="s">
        <v>521</v>
      </c>
      <c r="J692" s="130" t="s">
        <v>1092</v>
      </c>
    </row>
    <row r="693" spans="2:10">
      <c r="B693" s="130" t="s">
        <v>609</v>
      </c>
      <c r="C693" s="130" t="s">
        <v>1079</v>
      </c>
      <c r="D693" s="130" t="s">
        <v>600</v>
      </c>
      <c r="E693" s="130" t="s">
        <v>1080</v>
      </c>
      <c r="F693" s="129"/>
      <c r="G693" s="130" t="s">
        <v>609</v>
      </c>
      <c r="H693" s="130" t="s">
        <v>1079</v>
      </c>
      <c r="I693" s="130" t="s">
        <v>600</v>
      </c>
      <c r="J693" s="130" t="s">
        <v>1080</v>
      </c>
    </row>
    <row r="694" spans="2:10">
      <c r="B694" s="130" t="s">
        <v>609</v>
      </c>
      <c r="C694" s="130" t="s">
        <v>1171</v>
      </c>
      <c r="D694" s="130" t="s">
        <v>464</v>
      </c>
      <c r="E694" s="130" t="s">
        <v>684</v>
      </c>
      <c r="F694" s="129"/>
      <c r="G694" s="130" t="s">
        <v>609</v>
      </c>
      <c r="H694" s="130" t="s">
        <v>1171</v>
      </c>
      <c r="I694" s="130" t="s">
        <v>464</v>
      </c>
      <c r="J694" s="130" t="s">
        <v>684</v>
      </c>
    </row>
    <row r="695" spans="2:10">
      <c r="B695" s="130" t="s">
        <v>609</v>
      </c>
      <c r="C695" s="130" t="s">
        <v>1171</v>
      </c>
      <c r="D695" s="130" t="s">
        <v>445</v>
      </c>
      <c r="E695" s="130" t="s">
        <v>1172</v>
      </c>
      <c r="F695" s="129"/>
      <c r="G695" s="130" t="s">
        <v>609</v>
      </c>
      <c r="H695" s="130" t="s">
        <v>1171</v>
      </c>
      <c r="I695" s="130" t="s">
        <v>445</v>
      </c>
      <c r="J695" s="130" t="s">
        <v>1172</v>
      </c>
    </row>
    <row r="696" spans="2:10">
      <c r="B696" s="130" t="s">
        <v>609</v>
      </c>
      <c r="C696" s="130" t="s">
        <v>1171</v>
      </c>
      <c r="D696" s="130" t="s">
        <v>483</v>
      </c>
      <c r="E696" s="130" t="s">
        <v>1172</v>
      </c>
      <c r="F696" s="129"/>
      <c r="G696" s="130" t="s">
        <v>609</v>
      </c>
      <c r="H696" s="130" t="s">
        <v>1171</v>
      </c>
      <c r="I696" s="130" t="s">
        <v>483</v>
      </c>
      <c r="J696" s="130" t="s">
        <v>1172</v>
      </c>
    </row>
    <row r="697" spans="2:10">
      <c r="B697" s="130" t="s">
        <v>93</v>
      </c>
      <c r="C697" s="130" t="s">
        <v>1173</v>
      </c>
      <c r="D697" s="130" t="s">
        <v>426</v>
      </c>
      <c r="E697" s="130" t="s">
        <v>1174</v>
      </c>
      <c r="F697" s="129"/>
      <c r="G697" s="130" t="s">
        <v>93</v>
      </c>
      <c r="H697" s="130" t="s">
        <v>1173</v>
      </c>
      <c r="I697" s="130" t="s">
        <v>426</v>
      </c>
      <c r="J697" s="130" t="s">
        <v>1174</v>
      </c>
    </row>
    <row r="698" spans="2:10">
      <c r="B698" s="130" t="s">
        <v>93</v>
      </c>
      <c r="C698" s="130" t="s">
        <v>1175</v>
      </c>
      <c r="D698" s="130" t="s">
        <v>411</v>
      </c>
      <c r="E698" s="130" t="s">
        <v>1136</v>
      </c>
      <c r="F698" s="129"/>
      <c r="G698" s="130" t="s">
        <v>93</v>
      </c>
      <c r="H698" s="130" t="s">
        <v>1175</v>
      </c>
      <c r="I698" s="130" t="s">
        <v>411</v>
      </c>
      <c r="J698" s="130" t="s">
        <v>1136</v>
      </c>
    </row>
    <row r="699" spans="2:10">
      <c r="B699" s="130" t="s">
        <v>93</v>
      </c>
      <c r="C699" s="130" t="s">
        <v>1176</v>
      </c>
      <c r="D699" s="130" t="s">
        <v>370</v>
      </c>
      <c r="E699" s="130" t="s">
        <v>1177</v>
      </c>
      <c r="F699" s="129"/>
      <c r="G699" s="130" t="s">
        <v>93</v>
      </c>
      <c r="H699" s="130" t="s">
        <v>1176</v>
      </c>
      <c r="I699" s="130" t="s">
        <v>370</v>
      </c>
      <c r="J699" s="130" t="s">
        <v>1177</v>
      </c>
    </row>
    <row r="700" spans="2:10">
      <c r="B700" s="130" t="s">
        <v>93</v>
      </c>
      <c r="C700" s="130" t="s">
        <v>1089</v>
      </c>
      <c r="D700" s="130" t="s">
        <v>370</v>
      </c>
      <c r="E700" s="130" t="s">
        <v>1090</v>
      </c>
      <c r="F700" s="129"/>
      <c r="G700" s="130" t="s">
        <v>93</v>
      </c>
      <c r="H700" s="130" t="s">
        <v>1089</v>
      </c>
      <c r="I700" s="130" t="s">
        <v>370</v>
      </c>
      <c r="J700" s="130" t="s">
        <v>1090</v>
      </c>
    </row>
    <row r="701" spans="2:10">
      <c r="B701" s="130" t="s">
        <v>1178</v>
      </c>
      <c r="C701" s="130" t="s">
        <v>1179</v>
      </c>
      <c r="D701" s="130" t="s">
        <v>387</v>
      </c>
      <c r="E701" s="130" t="s">
        <v>1180</v>
      </c>
      <c r="F701" s="129"/>
      <c r="G701" s="130" t="s">
        <v>1178</v>
      </c>
      <c r="H701" s="130" t="s">
        <v>1179</v>
      </c>
      <c r="I701" s="130" t="s">
        <v>387</v>
      </c>
      <c r="J701" s="130" t="s">
        <v>1180</v>
      </c>
    </row>
    <row r="702" spans="2:10">
      <c r="B702" s="130" t="s">
        <v>1178</v>
      </c>
      <c r="C702" s="130" t="s">
        <v>1179</v>
      </c>
      <c r="D702" s="130" t="s">
        <v>445</v>
      </c>
      <c r="E702" s="130" t="s">
        <v>1088</v>
      </c>
      <c r="F702" s="129"/>
      <c r="G702" s="130" t="s">
        <v>1178</v>
      </c>
      <c r="H702" s="130" t="s">
        <v>1179</v>
      </c>
      <c r="I702" s="130" t="s">
        <v>445</v>
      </c>
      <c r="J702" s="130" t="s">
        <v>1088</v>
      </c>
    </row>
    <row r="703" spans="2:10">
      <c r="B703" s="130" t="s">
        <v>101</v>
      </c>
      <c r="C703" s="130" t="s">
        <v>646</v>
      </c>
      <c r="D703" s="130" t="s">
        <v>370</v>
      </c>
      <c r="E703" s="130" t="s">
        <v>647</v>
      </c>
      <c r="F703" s="129"/>
      <c r="G703" s="130" t="s">
        <v>101</v>
      </c>
      <c r="H703" s="130" t="s">
        <v>646</v>
      </c>
      <c r="I703" s="130" t="s">
        <v>370</v>
      </c>
      <c r="J703" s="130" t="s">
        <v>647</v>
      </c>
    </row>
    <row r="704" spans="2:10">
      <c r="B704" s="130" t="s">
        <v>101</v>
      </c>
      <c r="C704" s="130" t="s">
        <v>648</v>
      </c>
      <c r="D704" s="130" t="s">
        <v>443</v>
      </c>
      <c r="E704" s="130" t="s">
        <v>649</v>
      </c>
      <c r="F704" s="129"/>
      <c r="G704" s="130" t="s">
        <v>101</v>
      </c>
      <c r="H704" s="130" t="s">
        <v>648</v>
      </c>
      <c r="I704" s="130" t="s">
        <v>443</v>
      </c>
      <c r="J704" s="130" t="s">
        <v>649</v>
      </c>
    </row>
    <row r="705" spans="2:10">
      <c r="B705" s="130" t="s">
        <v>269</v>
      </c>
      <c r="C705" s="130" t="s">
        <v>375</v>
      </c>
      <c r="D705" s="130" t="s">
        <v>479</v>
      </c>
      <c r="E705" s="130" t="s">
        <v>656</v>
      </c>
      <c r="F705" s="129"/>
      <c r="G705" s="130" t="s">
        <v>269</v>
      </c>
      <c r="H705" s="130" t="s">
        <v>375</v>
      </c>
      <c r="I705" s="130" t="s">
        <v>479</v>
      </c>
      <c r="J705" s="130" t="s">
        <v>656</v>
      </c>
    </row>
    <row r="706" spans="2:10">
      <c r="B706" s="130" t="s">
        <v>269</v>
      </c>
      <c r="C706" s="130" t="s">
        <v>658</v>
      </c>
      <c r="D706" s="130" t="s">
        <v>461</v>
      </c>
      <c r="E706" s="130" t="s">
        <v>1181</v>
      </c>
      <c r="F706" s="129"/>
      <c r="G706" s="130" t="s">
        <v>269</v>
      </c>
      <c r="H706" s="130" t="s">
        <v>658</v>
      </c>
      <c r="I706" s="130" t="s">
        <v>461</v>
      </c>
      <c r="J706" s="130" t="s">
        <v>1181</v>
      </c>
    </row>
    <row r="707" spans="2:10">
      <c r="B707" s="130" t="s">
        <v>269</v>
      </c>
      <c r="C707" s="130" t="s">
        <v>658</v>
      </c>
      <c r="D707" s="130" t="s">
        <v>376</v>
      </c>
      <c r="E707" s="130" t="s">
        <v>1182</v>
      </c>
      <c r="F707" s="129"/>
      <c r="G707" s="130" t="s">
        <v>269</v>
      </c>
      <c r="H707" s="130" t="s">
        <v>658</v>
      </c>
      <c r="I707" s="130" t="s">
        <v>376</v>
      </c>
      <c r="J707" s="130" t="s">
        <v>1182</v>
      </c>
    </row>
    <row r="708" spans="2:10">
      <c r="B708" s="130" t="s">
        <v>269</v>
      </c>
      <c r="C708" s="130" t="s">
        <v>660</v>
      </c>
      <c r="D708" s="130" t="s">
        <v>367</v>
      </c>
      <c r="E708" s="130" t="s">
        <v>805</v>
      </c>
      <c r="F708" s="129"/>
      <c r="G708" s="130" t="s">
        <v>269</v>
      </c>
      <c r="H708" s="130" t="s">
        <v>660</v>
      </c>
      <c r="I708" s="130" t="s">
        <v>367</v>
      </c>
      <c r="J708" s="130" t="s">
        <v>805</v>
      </c>
    </row>
    <row r="709" spans="2:10">
      <c r="B709" s="130" t="s">
        <v>269</v>
      </c>
      <c r="C709" s="130" t="s">
        <v>369</v>
      </c>
      <c r="D709" s="130" t="s">
        <v>466</v>
      </c>
      <c r="E709" s="130" t="s">
        <v>799</v>
      </c>
      <c r="F709" s="129"/>
      <c r="G709" s="130" t="s">
        <v>269</v>
      </c>
      <c r="H709" s="130" t="s">
        <v>369</v>
      </c>
      <c r="I709" s="130" t="s">
        <v>466</v>
      </c>
      <c r="J709" s="130" t="s">
        <v>799</v>
      </c>
    </row>
    <row r="710" spans="2:10">
      <c r="B710" s="130" t="s">
        <v>269</v>
      </c>
      <c r="C710" s="130" t="s">
        <v>653</v>
      </c>
      <c r="D710" s="130" t="s">
        <v>387</v>
      </c>
      <c r="E710" s="130" t="s">
        <v>1183</v>
      </c>
      <c r="F710" s="129"/>
      <c r="G710" s="130" t="s">
        <v>269</v>
      </c>
      <c r="H710" s="130" t="s">
        <v>653</v>
      </c>
      <c r="I710" s="130" t="s">
        <v>387</v>
      </c>
      <c r="J710" s="130" t="s">
        <v>1183</v>
      </c>
    </row>
    <row r="711" spans="2:10">
      <c r="B711" s="130" t="s">
        <v>97</v>
      </c>
      <c r="C711" s="130" t="s">
        <v>706</v>
      </c>
      <c r="D711" s="130" t="s">
        <v>857</v>
      </c>
      <c r="E711" s="130" t="s">
        <v>1184</v>
      </c>
      <c r="F711" s="129"/>
      <c r="G711" s="130" t="s">
        <v>97</v>
      </c>
      <c r="H711" s="130" t="s">
        <v>706</v>
      </c>
      <c r="I711" s="130" t="s">
        <v>857</v>
      </c>
      <c r="J711" s="130" t="s">
        <v>1184</v>
      </c>
    </row>
    <row r="712" spans="2:10">
      <c r="B712" s="130" t="s">
        <v>97</v>
      </c>
      <c r="C712" s="130" t="s">
        <v>490</v>
      </c>
      <c r="D712" s="130" t="s">
        <v>735</v>
      </c>
      <c r="E712" s="130" t="s">
        <v>1185</v>
      </c>
      <c r="F712" s="129"/>
      <c r="G712" s="130" t="s">
        <v>97</v>
      </c>
      <c r="H712" s="130" t="s">
        <v>490</v>
      </c>
      <c r="I712" s="130" t="s">
        <v>735</v>
      </c>
      <c r="J712" s="130" t="s">
        <v>1185</v>
      </c>
    </row>
    <row r="713" spans="2:10">
      <c r="B713" s="130" t="s">
        <v>97</v>
      </c>
      <c r="C713" s="130" t="s">
        <v>457</v>
      </c>
      <c r="D713" s="130" t="s">
        <v>384</v>
      </c>
      <c r="E713" s="130" t="s">
        <v>1186</v>
      </c>
      <c r="F713" s="129"/>
      <c r="G713" s="130" t="s">
        <v>97</v>
      </c>
      <c r="H713" s="130" t="s">
        <v>457</v>
      </c>
      <c r="I713" s="130" t="s">
        <v>384</v>
      </c>
      <c r="J713" s="130" t="s">
        <v>1186</v>
      </c>
    </row>
    <row r="714" spans="2:10">
      <c r="B714" s="130" t="s">
        <v>97</v>
      </c>
      <c r="C714" s="130" t="s">
        <v>817</v>
      </c>
      <c r="D714" s="130" t="s">
        <v>443</v>
      </c>
      <c r="E714" s="130" t="s">
        <v>818</v>
      </c>
      <c r="F714" s="129"/>
      <c r="G714" s="130" t="s">
        <v>97</v>
      </c>
      <c r="H714" s="130" t="s">
        <v>817</v>
      </c>
      <c r="I714" s="130" t="s">
        <v>443</v>
      </c>
      <c r="J714" s="130" t="s">
        <v>818</v>
      </c>
    </row>
    <row r="715" spans="2:10">
      <c r="B715" s="130" t="s">
        <v>97</v>
      </c>
      <c r="C715" s="130" t="s">
        <v>1187</v>
      </c>
      <c r="D715" s="130" t="s">
        <v>418</v>
      </c>
      <c r="E715" s="130" t="s">
        <v>1127</v>
      </c>
      <c r="F715" s="129"/>
      <c r="G715" s="130" t="s">
        <v>97</v>
      </c>
      <c r="H715" s="130" t="s">
        <v>1187</v>
      </c>
      <c r="I715" s="130" t="s">
        <v>418</v>
      </c>
      <c r="J715" s="130" t="s">
        <v>1127</v>
      </c>
    </row>
    <row r="716" spans="2:10">
      <c r="B716" s="130" t="s">
        <v>97</v>
      </c>
      <c r="C716" s="130" t="s">
        <v>1024</v>
      </c>
      <c r="D716" s="130" t="s">
        <v>440</v>
      </c>
      <c r="E716" s="130" t="s">
        <v>946</v>
      </c>
      <c r="F716" s="129"/>
      <c r="G716" s="130" t="s">
        <v>97</v>
      </c>
      <c r="H716" s="130" t="s">
        <v>1024</v>
      </c>
      <c r="I716" s="130" t="s">
        <v>440</v>
      </c>
      <c r="J716" s="130" t="s">
        <v>946</v>
      </c>
    </row>
    <row r="717" spans="2:10">
      <c r="B717" s="130" t="s">
        <v>97</v>
      </c>
      <c r="C717" s="130" t="s">
        <v>1024</v>
      </c>
      <c r="D717" s="130" t="s">
        <v>390</v>
      </c>
      <c r="E717" s="130" t="s">
        <v>946</v>
      </c>
      <c r="F717" s="129"/>
      <c r="G717" s="130" t="s">
        <v>97</v>
      </c>
      <c r="H717" s="130" t="s">
        <v>1024</v>
      </c>
      <c r="I717" s="130" t="s">
        <v>390</v>
      </c>
      <c r="J717" s="130" t="s">
        <v>946</v>
      </c>
    </row>
    <row r="718" spans="2:10">
      <c r="B718" s="130" t="s">
        <v>97</v>
      </c>
      <c r="C718" s="130" t="s">
        <v>482</v>
      </c>
      <c r="D718" s="130" t="s">
        <v>443</v>
      </c>
      <c r="E718" s="130" t="s">
        <v>582</v>
      </c>
      <c r="F718" s="129"/>
      <c r="G718" s="130" t="s">
        <v>97</v>
      </c>
      <c r="H718" s="130" t="s">
        <v>482</v>
      </c>
      <c r="I718" s="130" t="s">
        <v>443</v>
      </c>
      <c r="J718" s="130" t="s">
        <v>582</v>
      </c>
    </row>
    <row r="719" spans="2:10">
      <c r="B719" s="130" t="s">
        <v>97</v>
      </c>
      <c r="C719" s="130" t="s">
        <v>839</v>
      </c>
      <c r="D719" s="130" t="s">
        <v>466</v>
      </c>
      <c r="E719" s="130" t="s">
        <v>1188</v>
      </c>
      <c r="F719" s="129"/>
      <c r="G719" s="130" t="s">
        <v>97</v>
      </c>
      <c r="H719" s="130" t="s">
        <v>839</v>
      </c>
      <c r="I719" s="130" t="s">
        <v>466</v>
      </c>
      <c r="J719" s="130" t="s">
        <v>1188</v>
      </c>
    </row>
    <row r="720" spans="2:10">
      <c r="B720" s="130" t="s">
        <v>97</v>
      </c>
      <c r="C720" s="130" t="s">
        <v>494</v>
      </c>
      <c r="D720" s="130" t="s">
        <v>370</v>
      </c>
      <c r="E720" s="130" t="s">
        <v>697</v>
      </c>
      <c r="F720" s="129"/>
      <c r="G720" s="130" t="s">
        <v>97</v>
      </c>
      <c r="H720" s="130" t="s">
        <v>494</v>
      </c>
      <c r="I720" s="130" t="s">
        <v>370</v>
      </c>
      <c r="J720" s="130" t="s">
        <v>697</v>
      </c>
    </row>
    <row r="721" spans="2:10">
      <c r="B721" s="130" t="s">
        <v>97</v>
      </c>
      <c r="C721" s="130" t="s">
        <v>485</v>
      </c>
      <c r="D721" s="130" t="s">
        <v>367</v>
      </c>
      <c r="E721" s="130" t="s">
        <v>1189</v>
      </c>
      <c r="F721" s="129"/>
      <c r="G721" s="130" t="s">
        <v>97</v>
      </c>
      <c r="H721" s="130" t="s">
        <v>485</v>
      </c>
      <c r="I721" s="130" t="s">
        <v>367</v>
      </c>
      <c r="J721" s="130" t="s">
        <v>1189</v>
      </c>
    </row>
    <row r="722" spans="2:10">
      <c r="B722" s="130" t="s">
        <v>97</v>
      </c>
      <c r="C722" s="130" t="s">
        <v>1026</v>
      </c>
      <c r="D722" s="130" t="s">
        <v>390</v>
      </c>
      <c r="E722" s="130" t="s">
        <v>1190</v>
      </c>
      <c r="F722" s="129"/>
      <c r="G722" s="130" t="s">
        <v>97</v>
      </c>
      <c r="H722" s="130" t="s">
        <v>1026</v>
      </c>
      <c r="I722" s="130" t="s">
        <v>390</v>
      </c>
      <c r="J722" s="130" t="s">
        <v>1190</v>
      </c>
    </row>
    <row r="723" spans="2:10">
      <c r="B723" s="130" t="s">
        <v>97</v>
      </c>
      <c r="C723" s="130" t="s">
        <v>821</v>
      </c>
      <c r="D723" s="130" t="s">
        <v>418</v>
      </c>
      <c r="E723" s="130" t="s">
        <v>1191</v>
      </c>
      <c r="F723" s="129"/>
      <c r="G723" s="130" t="s">
        <v>97</v>
      </c>
      <c r="H723" s="130" t="s">
        <v>821</v>
      </c>
      <c r="I723" s="130" t="s">
        <v>418</v>
      </c>
      <c r="J723" s="130" t="s">
        <v>1191</v>
      </c>
    </row>
    <row r="724" spans="2:10">
      <c r="B724" s="130" t="s">
        <v>97</v>
      </c>
      <c r="C724" s="130" t="s">
        <v>1192</v>
      </c>
      <c r="D724" s="130" t="s">
        <v>466</v>
      </c>
      <c r="E724" s="130" t="s">
        <v>1193</v>
      </c>
      <c r="F724" s="129"/>
      <c r="G724" s="130" t="s">
        <v>97</v>
      </c>
      <c r="H724" s="130" t="s">
        <v>1192</v>
      </c>
      <c r="I724" s="130" t="s">
        <v>466</v>
      </c>
      <c r="J724" s="130" t="s">
        <v>1193</v>
      </c>
    </row>
    <row r="725" spans="2:10">
      <c r="B725" s="130" t="s">
        <v>97</v>
      </c>
      <c r="C725" s="130" t="s">
        <v>465</v>
      </c>
      <c r="D725" s="130" t="s">
        <v>390</v>
      </c>
      <c r="E725" s="130" t="s">
        <v>467</v>
      </c>
      <c r="F725" s="129"/>
      <c r="G725" s="130" t="s">
        <v>97</v>
      </c>
      <c r="H725" s="130" t="s">
        <v>465</v>
      </c>
      <c r="I725" s="130" t="s">
        <v>390</v>
      </c>
      <c r="J725" s="130" t="s">
        <v>467</v>
      </c>
    </row>
    <row r="726" spans="2:10">
      <c r="B726" s="130" t="s">
        <v>97</v>
      </c>
      <c r="C726" s="130" t="s">
        <v>1194</v>
      </c>
      <c r="D726" s="130" t="s">
        <v>418</v>
      </c>
      <c r="E726" s="130" t="s">
        <v>1195</v>
      </c>
      <c r="F726" s="129"/>
      <c r="G726" s="130" t="s">
        <v>97</v>
      </c>
      <c r="H726" s="130" t="s">
        <v>1194</v>
      </c>
      <c r="I726" s="130" t="s">
        <v>418</v>
      </c>
      <c r="J726" s="130" t="s">
        <v>1195</v>
      </c>
    </row>
    <row r="727" spans="2:10">
      <c r="B727" s="130" t="s">
        <v>97</v>
      </c>
      <c r="C727" s="130" t="s">
        <v>833</v>
      </c>
      <c r="D727" s="130" t="s">
        <v>384</v>
      </c>
      <c r="E727" s="130" t="s">
        <v>510</v>
      </c>
      <c r="F727" s="129"/>
      <c r="G727" s="130" t="s">
        <v>97</v>
      </c>
      <c r="H727" s="130" t="s">
        <v>833</v>
      </c>
      <c r="I727" s="130" t="s">
        <v>384</v>
      </c>
      <c r="J727" s="130" t="s">
        <v>510</v>
      </c>
    </row>
    <row r="728" spans="2:10">
      <c r="B728" s="130" t="s">
        <v>100</v>
      </c>
      <c r="C728" s="130" t="s">
        <v>714</v>
      </c>
      <c r="D728" s="130" t="s">
        <v>411</v>
      </c>
      <c r="E728" s="130" t="s">
        <v>715</v>
      </c>
      <c r="F728" s="129"/>
      <c r="G728" s="130" t="s">
        <v>100</v>
      </c>
      <c r="H728" s="130" t="s">
        <v>714</v>
      </c>
      <c r="I728" s="130" t="s">
        <v>411</v>
      </c>
      <c r="J728" s="130" t="s">
        <v>715</v>
      </c>
    </row>
    <row r="729" spans="2:10">
      <c r="B729" s="130" t="s">
        <v>709</v>
      </c>
      <c r="C729" s="130" t="s">
        <v>1034</v>
      </c>
      <c r="D729" s="130" t="s">
        <v>390</v>
      </c>
      <c r="E729" s="130" t="s">
        <v>1196</v>
      </c>
      <c r="F729" s="129"/>
      <c r="G729" s="130" t="s">
        <v>709</v>
      </c>
      <c r="H729" s="130" t="s">
        <v>1034</v>
      </c>
      <c r="I729" s="130" t="s">
        <v>390</v>
      </c>
      <c r="J729" s="130" t="s">
        <v>1196</v>
      </c>
    </row>
    <row r="730" spans="2:10">
      <c r="B730" s="130" t="s">
        <v>100</v>
      </c>
      <c r="C730" s="130" t="s">
        <v>1036</v>
      </c>
      <c r="D730" s="130" t="s">
        <v>390</v>
      </c>
      <c r="E730" s="130" t="s">
        <v>1197</v>
      </c>
      <c r="F730" s="129"/>
      <c r="G730" s="130" t="s">
        <v>100</v>
      </c>
      <c r="H730" s="130" t="s">
        <v>1036</v>
      </c>
      <c r="I730" s="130" t="s">
        <v>390</v>
      </c>
      <c r="J730" s="130" t="s">
        <v>1197</v>
      </c>
    </row>
    <row r="731" spans="2:10">
      <c r="B731" s="130" t="s">
        <v>100</v>
      </c>
      <c r="C731" s="130" t="s">
        <v>866</v>
      </c>
      <c r="D731" s="130" t="s">
        <v>535</v>
      </c>
      <c r="E731" s="130" t="s">
        <v>1198</v>
      </c>
      <c r="F731" s="129"/>
      <c r="G731" s="130" t="s">
        <v>100</v>
      </c>
      <c r="H731" s="130" t="s">
        <v>866</v>
      </c>
      <c r="I731" s="130" t="s">
        <v>535</v>
      </c>
      <c r="J731" s="130" t="s">
        <v>1198</v>
      </c>
    </row>
    <row r="732" spans="2:10">
      <c r="B732" s="130" t="s">
        <v>100</v>
      </c>
      <c r="C732" s="130" t="s">
        <v>866</v>
      </c>
      <c r="D732" s="130" t="s">
        <v>479</v>
      </c>
      <c r="E732" s="130" t="s">
        <v>1199</v>
      </c>
      <c r="F732" s="129"/>
      <c r="G732" s="130" t="s">
        <v>100</v>
      </c>
      <c r="H732" s="130" t="s">
        <v>866</v>
      </c>
      <c r="I732" s="130" t="s">
        <v>479</v>
      </c>
      <c r="J732" s="130" t="s">
        <v>1199</v>
      </c>
    </row>
    <row r="733" spans="2:10">
      <c r="B733" s="130" t="s">
        <v>100</v>
      </c>
      <c r="C733" s="130" t="s">
        <v>375</v>
      </c>
      <c r="D733" s="130" t="s">
        <v>390</v>
      </c>
      <c r="E733" s="130" t="s">
        <v>539</v>
      </c>
      <c r="F733" s="129"/>
      <c r="G733" s="130" t="s">
        <v>100</v>
      </c>
      <c r="H733" s="130" t="s">
        <v>375</v>
      </c>
      <c r="I733" s="130" t="s">
        <v>390</v>
      </c>
      <c r="J733" s="130" t="s">
        <v>539</v>
      </c>
    </row>
    <row r="734" spans="2:10">
      <c r="B734" s="130" t="s">
        <v>100</v>
      </c>
      <c r="C734" s="130" t="s">
        <v>534</v>
      </c>
      <c r="D734" s="130" t="s">
        <v>418</v>
      </c>
      <c r="E734" s="130" t="s">
        <v>536</v>
      </c>
      <c r="F734" s="129"/>
      <c r="G734" s="130" t="s">
        <v>100</v>
      </c>
      <c r="H734" s="130" t="s">
        <v>534</v>
      </c>
      <c r="I734" s="130" t="s">
        <v>418</v>
      </c>
      <c r="J734" s="130" t="s">
        <v>536</v>
      </c>
    </row>
    <row r="735" spans="2:10">
      <c r="B735" s="130" t="s">
        <v>100</v>
      </c>
      <c r="C735" s="130" t="s">
        <v>698</v>
      </c>
      <c r="D735" s="130" t="s">
        <v>464</v>
      </c>
      <c r="E735" s="130" t="s">
        <v>1200</v>
      </c>
      <c r="F735" s="129"/>
      <c r="G735" s="130" t="s">
        <v>100</v>
      </c>
      <c r="H735" s="130" t="s">
        <v>698</v>
      </c>
      <c r="I735" s="130" t="s">
        <v>464</v>
      </c>
      <c r="J735" s="130" t="s">
        <v>1200</v>
      </c>
    </row>
    <row r="736" spans="2:10">
      <c r="B736" s="130" t="s">
        <v>100</v>
      </c>
      <c r="C736" s="130" t="s">
        <v>537</v>
      </c>
      <c r="D736" s="130" t="s">
        <v>535</v>
      </c>
      <c r="E736" s="130" t="s">
        <v>1046</v>
      </c>
      <c r="F736" s="129"/>
      <c r="G736" s="130" t="s">
        <v>100</v>
      </c>
      <c r="H736" s="130" t="s">
        <v>537</v>
      </c>
      <c r="I736" s="130" t="s">
        <v>535</v>
      </c>
      <c r="J736" s="130" t="s">
        <v>1046</v>
      </c>
    </row>
    <row r="737" spans="2:10">
      <c r="B737" s="130" t="s">
        <v>99</v>
      </c>
      <c r="C737" s="130" t="s">
        <v>546</v>
      </c>
      <c r="D737" s="130" t="s">
        <v>942</v>
      </c>
      <c r="E737" s="130" t="s">
        <v>1201</v>
      </c>
      <c r="F737" s="129"/>
      <c r="G737" s="130" t="s">
        <v>99</v>
      </c>
      <c r="H737" s="130" t="s">
        <v>546</v>
      </c>
      <c r="I737" s="130" t="s">
        <v>942</v>
      </c>
      <c r="J737" s="130" t="s">
        <v>1201</v>
      </c>
    </row>
    <row r="738" spans="2:10">
      <c r="B738" s="130" t="s">
        <v>99</v>
      </c>
      <c r="C738" s="130" t="s">
        <v>1202</v>
      </c>
      <c r="D738" s="130" t="s">
        <v>464</v>
      </c>
      <c r="E738" s="130" t="s">
        <v>1203</v>
      </c>
      <c r="F738" s="129"/>
      <c r="G738" s="130" t="s">
        <v>99</v>
      </c>
      <c r="H738" s="130" t="s">
        <v>1202</v>
      </c>
      <c r="I738" s="130" t="s">
        <v>464</v>
      </c>
      <c r="J738" s="130" t="s">
        <v>1203</v>
      </c>
    </row>
    <row r="739" spans="2:10">
      <c r="B739" s="130" t="s">
        <v>99</v>
      </c>
      <c r="C739" s="130" t="s">
        <v>1040</v>
      </c>
      <c r="D739" s="130" t="s">
        <v>788</v>
      </c>
      <c r="E739" s="130" t="s">
        <v>1041</v>
      </c>
      <c r="F739" s="129"/>
      <c r="G739" s="130" t="s">
        <v>99</v>
      </c>
      <c r="H739" s="130" t="s">
        <v>1040</v>
      </c>
      <c r="I739" s="130" t="s">
        <v>788</v>
      </c>
      <c r="J739" s="130" t="s">
        <v>1041</v>
      </c>
    </row>
    <row r="740" spans="2:10">
      <c r="B740" s="130" t="s">
        <v>95</v>
      </c>
      <c r="C740" s="130" t="s">
        <v>1044</v>
      </c>
      <c r="D740" s="130" t="s">
        <v>707</v>
      </c>
      <c r="E740" s="130" t="s">
        <v>1204</v>
      </c>
      <c r="F740" s="129"/>
      <c r="G740" s="130" t="s">
        <v>95</v>
      </c>
      <c r="H740" s="130" t="s">
        <v>1044</v>
      </c>
      <c r="I740" s="130" t="s">
        <v>707</v>
      </c>
      <c r="J740" s="130" t="s">
        <v>1204</v>
      </c>
    </row>
    <row r="741" spans="2:10">
      <c r="B741" s="130" t="s">
        <v>95</v>
      </c>
      <c r="C741" s="130" t="s">
        <v>1044</v>
      </c>
      <c r="D741" s="130" t="s">
        <v>1205</v>
      </c>
      <c r="E741" s="130" t="s">
        <v>538</v>
      </c>
      <c r="F741" s="129"/>
      <c r="G741" s="130" t="s">
        <v>95</v>
      </c>
      <c r="H741" s="130" t="s">
        <v>1044</v>
      </c>
      <c r="I741" s="130" t="s">
        <v>1205</v>
      </c>
      <c r="J741" s="130" t="s">
        <v>538</v>
      </c>
    </row>
    <row r="742" spans="2:10">
      <c r="B742" s="130" t="s">
        <v>95</v>
      </c>
      <c r="C742" s="130" t="s">
        <v>872</v>
      </c>
      <c r="D742" s="130" t="s">
        <v>390</v>
      </c>
      <c r="E742" s="130" t="s">
        <v>873</v>
      </c>
      <c r="F742" s="129"/>
      <c r="G742" s="130" t="s">
        <v>95</v>
      </c>
      <c r="H742" s="130" t="s">
        <v>872</v>
      </c>
      <c r="I742" s="130" t="s">
        <v>390</v>
      </c>
      <c r="J742" s="130" t="s">
        <v>873</v>
      </c>
    </row>
    <row r="743" spans="2:10">
      <c r="B743" s="130" t="s">
        <v>95</v>
      </c>
      <c r="C743" s="130" t="s">
        <v>1206</v>
      </c>
      <c r="D743" s="130" t="s">
        <v>443</v>
      </c>
      <c r="E743" s="130" t="s">
        <v>1207</v>
      </c>
      <c r="F743" s="129"/>
      <c r="G743" s="130" t="s">
        <v>95</v>
      </c>
      <c r="H743" s="130" t="s">
        <v>1206</v>
      </c>
      <c r="I743" s="130" t="s">
        <v>443</v>
      </c>
      <c r="J743" s="130" t="s">
        <v>1207</v>
      </c>
    </row>
    <row r="744" spans="2:10">
      <c r="B744" s="130" t="s">
        <v>177</v>
      </c>
      <c r="C744" s="130" t="s">
        <v>658</v>
      </c>
      <c r="D744" s="130" t="s">
        <v>1208</v>
      </c>
      <c r="E744" s="130" t="s">
        <v>727</v>
      </c>
      <c r="F744" s="129"/>
      <c r="G744" s="130" t="s">
        <v>177</v>
      </c>
      <c r="H744" s="130" t="s">
        <v>658</v>
      </c>
      <c r="I744" s="130" t="s">
        <v>1208</v>
      </c>
      <c r="J744" s="130" t="s">
        <v>727</v>
      </c>
    </row>
    <row r="745" spans="2:10">
      <c r="B745" s="130" t="s">
        <v>177</v>
      </c>
      <c r="C745" s="130" t="s">
        <v>564</v>
      </c>
      <c r="D745" s="130" t="s">
        <v>445</v>
      </c>
      <c r="E745" s="130" t="s">
        <v>565</v>
      </c>
      <c r="F745" s="129"/>
      <c r="G745" s="130" t="s">
        <v>177</v>
      </c>
      <c r="H745" s="130" t="s">
        <v>564</v>
      </c>
      <c r="I745" s="130" t="s">
        <v>445</v>
      </c>
      <c r="J745" s="130" t="s">
        <v>565</v>
      </c>
    </row>
    <row r="746" spans="2:10">
      <c r="B746" s="130" t="s">
        <v>98</v>
      </c>
      <c r="C746" s="130" t="s">
        <v>1209</v>
      </c>
      <c r="D746" s="130" t="s">
        <v>443</v>
      </c>
      <c r="E746" s="130" t="s">
        <v>1210</v>
      </c>
      <c r="F746" s="129"/>
      <c r="G746" s="130" t="s">
        <v>98</v>
      </c>
      <c r="H746" s="130" t="s">
        <v>1209</v>
      </c>
      <c r="I746" s="130" t="s">
        <v>443</v>
      </c>
      <c r="J746" s="130" t="s">
        <v>1210</v>
      </c>
    </row>
    <row r="747" spans="2:10">
      <c r="B747" s="130" t="s">
        <v>98</v>
      </c>
      <c r="C747" s="130" t="s">
        <v>1157</v>
      </c>
      <c r="D747" s="130" t="s">
        <v>370</v>
      </c>
      <c r="E747" s="130" t="s">
        <v>1211</v>
      </c>
      <c r="F747" s="129"/>
      <c r="G747" s="130" t="s">
        <v>98</v>
      </c>
      <c r="H747" s="130" t="s">
        <v>1157</v>
      </c>
      <c r="I747" s="130" t="s">
        <v>370</v>
      </c>
      <c r="J747" s="130" t="s">
        <v>1211</v>
      </c>
    </row>
    <row r="748" spans="2:10">
      <c r="B748" s="130" t="s">
        <v>571</v>
      </c>
      <c r="C748" s="130" t="s">
        <v>973</v>
      </c>
      <c r="D748" s="130" t="s">
        <v>429</v>
      </c>
      <c r="E748" s="130" t="s">
        <v>1212</v>
      </c>
      <c r="F748" s="129"/>
      <c r="G748" s="130" t="s">
        <v>571</v>
      </c>
      <c r="H748" s="130" t="s">
        <v>973</v>
      </c>
      <c r="I748" s="130" t="s">
        <v>429</v>
      </c>
      <c r="J748" s="130" t="s">
        <v>1212</v>
      </c>
    </row>
    <row r="749" spans="2:10">
      <c r="B749" s="130" t="s">
        <v>571</v>
      </c>
      <c r="C749" s="130" t="s">
        <v>103</v>
      </c>
      <c r="D749" s="130" t="s">
        <v>426</v>
      </c>
      <c r="E749" s="130" t="s">
        <v>1073</v>
      </c>
      <c r="F749" s="129"/>
      <c r="G749" s="130" t="s">
        <v>571</v>
      </c>
      <c r="H749" s="130" t="s">
        <v>103</v>
      </c>
      <c r="I749" s="130" t="s">
        <v>426</v>
      </c>
      <c r="J749" s="130" t="s">
        <v>1073</v>
      </c>
    </row>
    <row r="750" spans="2:10">
      <c r="B750" s="130" t="s">
        <v>1213</v>
      </c>
      <c r="C750" s="130" t="s">
        <v>1214</v>
      </c>
      <c r="D750" s="130" t="s">
        <v>464</v>
      </c>
      <c r="E750" s="130" t="s">
        <v>1215</v>
      </c>
      <c r="F750" s="129"/>
      <c r="G750" s="130" t="s">
        <v>1213</v>
      </c>
      <c r="H750" s="130" t="s">
        <v>1214</v>
      </c>
      <c r="I750" s="130" t="s">
        <v>464</v>
      </c>
      <c r="J750" s="130" t="s">
        <v>1215</v>
      </c>
    </row>
    <row r="751" spans="2:10">
      <c r="B751" s="130" t="s">
        <v>977</v>
      </c>
      <c r="C751" s="130" t="s">
        <v>103</v>
      </c>
      <c r="D751" s="130" t="s">
        <v>373</v>
      </c>
      <c r="E751" s="130" t="s">
        <v>1074</v>
      </c>
      <c r="F751" s="129"/>
      <c r="G751" s="130" t="s">
        <v>977</v>
      </c>
      <c r="H751" s="130" t="s">
        <v>103</v>
      </c>
      <c r="I751" s="130" t="s">
        <v>373</v>
      </c>
      <c r="J751" s="130" t="s">
        <v>1074</v>
      </c>
    </row>
    <row r="752" spans="2:10">
      <c r="B752" s="130" t="s">
        <v>91</v>
      </c>
      <c r="C752" s="130" t="s">
        <v>1216</v>
      </c>
      <c r="D752" s="130" t="s">
        <v>418</v>
      </c>
      <c r="E752" s="130" t="s">
        <v>1071</v>
      </c>
      <c r="F752" s="129"/>
      <c r="G752" s="130" t="s">
        <v>91</v>
      </c>
      <c r="H752" s="130" t="s">
        <v>1216</v>
      </c>
      <c r="I752" s="130" t="s">
        <v>418</v>
      </c>
      <c r="J752" s="130" t="s">
        <v>1071</v>
      </c>
    </row>
    <row r="753" spans="2:10">
      <c r="B753" s="130" t="s">
        <v>579</v>
      </c>
      <c r="C753" s="130" t="s">
        <v>580</v>
      </c>
      <c r="D753" s="130" t="s">
        <v>429</v>
      </c>
      <c r="E753" s="130" t="s">
        <v>1117</v>
      </c>
      <c r="F753" s="129"/>
      <c r="G753" s="130" t="s">
        <v>579</v>
      </c>
      <c r="H753" s="130" t="s">
        <v>580</v>
      </c>
      <c r="I753" s="130" t="s">
        <v>429</v>
      </c>
      <c r="J753" s="130" t="s">
        <v>1117</v>
      </c>
    </row>
    <row r="754" spans="2:10">
      <c r="B754" s="130" t="s">
        <v>579</v>
      </c>
      <c r="C754" s="130" t="s">
        <v>580</v>
      </c>
      <c r="D754" s="130" t="s">
        <v>376</v>
      </c>
      <c r="E754" s="130" t="s">
        <v>955</v>
      </c>
      <c r="F754" s="129"/>
      <c r="G754" s="130" t="s">
        <v>579</v>
      </c>
      <c r="H754" s="130" t="s">
        <v>580</v>
      </c>
      <c r="I754" s="130" t="s">
        <v>376</v>
      </c>
      <c r="J754" s="130" t="s">
        <v>955</v>
      </c>
    </row>
    <row r="755" spans="2:10">
      <c r="B755" s="130" t="s">
        <v>579</v>
      </c>
      <c r="C755" s="130" t="s">
        <v>580</v>
      </c>
      <c r="D755" s="130" t="s">
        <v>66</v>
      </c>
      <c r="E755" s="130" t="s">
        <v>838</v>
      </c>
      <c r="F755" s="129"/>
      <c r="G755" s="130" t="s">
        <v>579</v>
      </c>
      <c r="H755" s="130" t="s">
        <v>580</v>
      </c>
      <c r="I755" s="130" t="s">
        <v>66</v>
      </c>
      <c r="J755" s="130" t="s">
        <v>838</v>
      </c>
    </row>
    <row r="756" spans="2:10">
      <c r="B756" s="130" t="s">
        <v>579</v>
      </c>
      <c r="C756" s="130" t="s">
        <v>585</v>
      </c>
      <c r="D756" s="130" t="s">
        <v>737</v>
      </c>
      <c r="E756" s="130" t="s">
        <v>1075</v>
      </c>
      <c r="F756" s="129"/>
      <c r="G756" s="130" t="s">
        <v>579</v>
      </c>
      <c r="H756" s="130" t="s">
        <v>585</v>
      </c>
      <c r="I756" s="130" t="s">
        <v>737</v>
      </c>
      <c r="J756" s="130" t="s">
        <v>1075</v>
      </c>
    </row>
    <row r="757" spans="2:10">
      <c r="B757" s="130" t="s">
        <v>609</v>
      </c>
      <c r="C757" s="130" t="s">
        <v>1171</v>
      </c>
      <c r="D757" s="130" t="s">
        <v>479</v>
      </c>
      <c r="E757" s="130" t="s">
        <v>1172</v>
      </c>
      <c r="F757" s="129"/>
      <c r="G757" s="130" t="s">
        <v>609</v>
      </c>
      <c r="H757" s="130" t="s">
        <v>1171</v>
      </c>
      <c r="I757" s="130" t="s">
        <v>479</v>
      </c>
      <c r="J757" s="130" t="s">
        <v>1172</v>
      </c>
    </row>
    <row r="758" spans="2:10">
      <c r="B758" s="130" t="s">
        <v>609</v>
      </c>
      <c r="C758" s="130" t="s">
        <v>610</v>
      </c>
      <c r="D758" s="130" t="s">
        <v>440</v>
      </c>
      <c r="E758" s="130" t="s">
        <v>611</v>
      </c>
      <c r="F758" s="129"/>
      <c r="G758" s="130" t="s">
        <v>609</v>
      </c>
      <c r="H758" s="130" t="s">
        <v>610</v>
      </c>
      <c r="I758" s="130" t="s">
        <v>440</v>
      </c>
      <c r="J758" s="130" t="s">
        <v>611</v>
      </c>
    </row>
    <row r="759" spans="2:10">
      <c r="B759" s="130" t="s">
        <v>609</v>
      </c>
      <c r="C759" s="130" t="s">
        <v>610</v>
      </c>
      <c r="D759" s="130" t="s">
        <v>453</v>
      </c>
      <c r="E759" s="130" t="s">
        <v>1092</v>
      </c>
      <c r="F759" s="129"/>
      <c r="G759" s="130" t="s">
        <v>609</v>
      </c>
      <c r="H759" s="130" t="s">
        <v>610</v>
      </c>
      <c r="I759" s="130" t="s">
        <v>453</v>
      </c>
      <c r="J759" s="130" t="s">
        <v>1092</v>
      </c>
    </row>
    <row r="760" spans="2:10">
      <c r="B760" s="130" t="s">
        <v>609</v>
      </c>
      <c r="C760" s="130" t="s">
        <v>1079</v>
      </c>
      <c r="D760" s="130" t="s">
        <v>14</v>
      </c>
      <c r="E760" s="130" t="s">
        <v>1080</v>
      </c>
      <c r="F760" s="129"/>
      <c r="G760" s="130" t="s">
        <v>609</v>
      </c>
      <c r="H760" s="130" t="s">
        <v>1079</v>
      </c>
      <c r="I760" s="130" t="s">
        <v>14</v>
      </c>
      <c r="J760" s="130" t="s">
        <v>1080</v>
      </c>
    </row>
    <row r="761" spans="2:10">
      <c r="B761" s="130" t="s">
        <v>91</v>
      </c>
      <c r="C761" s="130" t="s">
        <v>433</v>
      </c>
      <c r="D761" s="130" t="s">
        <v>586</v>
      </c>
      <c r="E761" s="130" t="s">
        <v>1217</v>
      </c>
      <c r="F761" s="129"/>
      <c r="G761" s="130" t="s">
        <v>91</v>
      </c>
      <c r="H761" s="130" t="s">
        <v>433</v>
      </c>
      <c r="I761" s="130" t="s">
        <v>586</v>
      </c>
      <c r="J761" s="130" t="s">
        <v>1217</v>
      </c>
    </row>
    <row r="762" spans="2:10">
      <c r="B762" s="130" t="s">
        <v>559</v>
      </c>
      <c r="C762" s="130" t="s">
        <v>1078</v>
      </c>
      <c r="D762" s="130" t="s">
        <v>390</v>
      </c>
      <c r="E762" s="130" t="s">
        <v>1218</v>
      </c>
      <c r="F762" s="129"/>
      <c r="G762" s="130" t="s">
        <v>559</v>
      </c>
      <c r="H762" s="130" t="s">
        <v>1078</v>
      </c>
      <c r="I762" s="130" t="s">
        <v>390</v>
      </c>
      <c r="J762" s="130" t="s">
        <v>1218</v>
      </c>
    </row>
    <row r="763" spans="2:10">
      <c r="B763" s="130" t="s">
        <v>93</v>
      </c>
      <c r="C763" s="130" t="s">
        <v>1175</v>
      </c>
      <c r="D763" s="130" t="s">
        <v>429</v>
      </c>
      <c r="E763" s="130" t="s">
        <v>1219</v>
      </c>
      <c r="F763" s="129"/>
      <c r="G763" s="130" t="s">
        <v>93</v>
      </c>
      <c r="H763" s="130" t="s">
        <v>1175</v>
      </c>
      <c r="I763" s="130" t="s">
        <v>429</v>
      </c>
      <c r="J763" s="130" t="s">
        <v>1219</v>
      </c>
    </row>
    <row r="764" spans="2:10">
      <c r="B764" s="130" t="s">
        <v>93</v>
      </c>
      <c r="C764" s="130" t="s">
        <v>375</v>
      </c>
      <c r="D764" s="130" t="s">
        <v>981</v>
      </c>
      <c r="E764" s="130" t="s">
        <v>1220</v>
      </c>
      <c r="F764" s="129"/>
      <c r="G764" s="130" t="s">
        <v>93</v>
      </c>
      <c r="H764" s="130" t="s">
        <v>375</v>
      </c>
      <c r="I764" s="130" t="s">
        <v>981</v>
      </c>
      <c r="J764" s="130" t="s">
        <v>1220</v>
      </c>
    </row>
    <row r="765" spans="2:10">
      <c r="B765" s="130" t="s">
        <v>93</v>
      </c>
      <c r="C765" s="130" t="s">
        <v>1221</v>
      </c>
      <c r="D765" s="130" t="s">
        <v>450</v>
      </c>
      <c r="E765" s="130" t="s">
        <v>1222</v>
      </c>
      <c r="F765" s="129"/>
      <c r="G765" s="130" t="s">
        <v>93</v>
      </c>
      <c r="H765" s="130" t="s">
        <v>1221</v>
      </c>
      <c r="I765" s="130" t="s">
        <v>450</v>
      </c>
      <c r="J765" s="130" t="s">
        <v>1222</v>
      </c>
    </row>
    <row r="766" spans="2:10">
      <c r="B766" s="130" t="s">
        <v>93</v>
      </c>
      <c r="C766" s="130" t="s">
        <v>1084</v>
      </c>
      <c r="D766" s="130" t="s">
        <v>373</v>
      </c>
      <c r="E766" s="130" t="s">
        <v>1223</v>
      </c>
      <c r="F766" s="129"/>
      <c r="G766" s="130" t="s">
        <v>93</v>
      </c>
      <c r="H766" s="130" t="s">
        <v>1084</v>
      </c>
      <c r="I766" s="130" t="s">
        <v>373</v>
      </c>
      <c r="J766" s="130" t="s">
        <v>1223</v>
      </c>
    </row>
    <row r="767" spans="2:10">
      <c r="B767" s="130" t="s">
        <v>269</v>
      </c>
      <c r="C767" s="130" t="s">
        <v>650</v>
      </c>
      <c r="D767" s="130" t="s">
        <v>466</v>
      </c>
      <c r="E767" s="130" t="s">
        <v>651</v>
      </c>
      <c r="F767" s="129"/>
      <c r="G767" s="130" t="s">
        <v>269</v>
      </c>
      <c r="H767" s="130" t="s">
        <v>650</v>
      </c>
      <c r="I767" s="130" t="s">
        <v>466</v>
      </c>
      <c r="J767" s="130" t="s">
        <v>651</v>
      </c>
    </row>
    <row r="768" spans="2:10">
      <c r="B768" s="130" t="s">
        <v>269</v>
      </c>
      <c r="C768" s="130" t="s">
        <v>653</v>
      </c>
      <c r="D768" s="130" t="s">
        <v>373</v>
      </c>
      <c r="E768" s="130" t="s">
        <v>1224</v>
      </c>
      <c r="F768" s="129"/>
      <c r="G768" s="130" t="s">
        <v>269</v>
      </c>
      <c r="H768" s="130" t="s">
        <v>653</v>
      </c>
      <c r="I768" s="130" t="s">
        <v>373</v>
      </c>
      <c r="J768" s="130" t="s">
        <v>1224</v>
      </c>
    </row>
    <row r="769" spans="2:10">
      <c r="B769" s="130" t="s">
        <v>269</v>
      </c>
      <c r="C769" s="130" t="s">
        <v>372</v>
      </c>
      <c r="D769" s="130" t="s">
        <v>440</v>
      </c>
      <c r="E769" s="130" t="s">
        <v>374</v>
      </c>
      <c r="F769" s="129"/>
      <c r="G769" s="130" t="s">
        <v>269</v>
      </c>
      <c r="H769" s="130" t="s">
        <v>372</v>
      </c>
      <c r="I769" s="130" t="s">
        <v>440</v>
      </c>
      <c r="J769" s="130" t="s">
        <v>374</v>
      </c>
    </row>
    <row r="770" spans="2:10">
      <c r="B770" s="130" t="s">
        <v>269</v>
      </c>
      <c r="C770" s="130" t="s">
        <v>375</v>
      </c>
      <c r="D770" s="130" t="s">
        <v>466</v>
      </c>
      <c r="E770" s="130" t="s">
        <v>802</v>
      </c>
      <c r="F770" s="129"/>
      <c r="G770" s="130" t="s">
        <v>269</v>
      </c>
      <c r="H770" s="130" t="s">
        <v>375</v>
      </c>
      <c r="I770" s="130" t="s">
        <v>466</v>
      </c>
      <c r="J770" s="130" t="s">
        <v>802</v>
      </c>
    </row>
    <row r="771" spans="2:10">
      <c r="B771" s="130" t="s">
        <v>269</v>
      </c>
      <c r="C771" s="130" t="s">
        <v>375</v>
      </c>
      <c r="D771" s="130" t="s">
        <v>515</v>
      </c>
      <c r="E771" s="130" t="s">
        <v>915</v>
      </c>
      <c r="F771" s="129"/>
      <c r="G771" s="130" t="s">
        <v>269</v>
      </c>
      <c r="H771" s="130" t="s">
        <v>375</v>
      </c>
      <c r="I771" s="130" t="s">
        <v>515</v>
      </c>
      <c r="J771" s="130" t="s">
        <v>915</v>
      </c>
    </row>
    <row r="772" spans="2:10">
      <c r="B772" s="130" t="s">
        <v>269</v>
      </c>
      <c r="C772" s="130" t="s">
        <v>658</v>
      </c>
      <c r="D772" s="130" t="s">
        <v>393</v>
      </c>
      <c r="E772" s="130" t="s">
        <v>1181</v>
      </c>
      <c r="F772" s="129"/>
      <c r="G772" s="130" t="s">
        <v>269</v>
      </c>
      <c r="H772" s="130" t="s">
        <v>658</v>
      </c>
      <c r="I772" s="130" t="s">
        <v>393</v>
      </c>
      <c r="J772" s="130" t="s">
        <v>1181</v>
      </c>
    </row>
    <row r="773" spans="2:10">
      <c r="B773" s="130" t="s">
        <v>269</v>
      </c>
      <c r="C773" s="130" t="s">
        <v>658</v>
      </c>
      <c r="D773" s="130" t="s">
        <v>488</v>
      </c>
      <c r="E773" s="130" t="s">
        <v>1225</v>
      </c>
      <c r="F773" s="129"/>
      <c r="G773" s="130" t="s">
        <v>269</v>
      </c>
      <c r="H773" s="130" t="s">
        <v>658</v>
      </c>
      <c r="I773" s="130" t="s">
        <v>488</v>
      </c>
      <c r="J773" s="130" t="s">
        <v>1225</v>
      </c>
    </row>
    <row r="774" spans="2:10">
      <c r="B774" s="130" t="s">
        <v>269</v>
      </c>
      <c r="C774" s="130" t="s">
        <v>660</v>
      </c>
      <c r="D774" s="130" t="s">
        <v>381</v>
      </c>
      <c r="E774" s="130" t="s">
        <v>661</v>
      </c>
      <c r="F774" s="129"/>
      <c r="G774" s="130" t="s">
        <v>269</v>
      </c>
      <c r="H774" s="130" t="s">
        <v>660</v>
      </c>
      <c r="I774" s="130" t="s">
        <v>381</v>
      </c>
      <c r="J774" s="130" t="s">
        <v>661</v>
      </c>
    </row>
    <row r="775" spans="2:10">
      <c r="B775" s="130" t="s">
        <v>269</v>
      </c>
      <c r="C775" s="130" t="s">
        <v>369</v>
      </c>
      <c r="D775" s="130" t="s">
        <v>535</v>
      </c>
      <c r="E775" s="130" t="s">
        <v>914</v>
      </c>
      <c r="F775" s="129"/>
      <c r="G775" s="130" t="s">
        <v>269</v>
      </c>
      <c r="H775" s="130" t="s">
        <v>369</v>
      </c>
      <c r="I775" s="130" t="s">
        <v>535</v>
      </c>
      <c r="J775" s="130" t="s">
        <v>914</v>
      </c>
    </row>
    <row r="776" spans="2:10">
      <c r="B776" s="130" t="s">
        <v>269</v>
      </c>
      <c r="C776" s="130" t="s">
        <v>800</v>
      </c>
      <c r="D776" s="130" t="s">
        <v>612</v>
      </c>
      <c r="E776" s="130" t="s">
        <v>1226</v>
      </c>
      <c r="F776" s="129"/>
      <c r="G776" s="130" t="s">
        <v>269</v>
      </c>
      <c r="H776" s="130" t="s">
        <v>800</v>
      </c>
      <c r="I776" s="130" t="s">
        <v>612</v>
      </c>
      <c r="J776" s="130" t="s">
        <v>1226</v>
      </c>
    </row>
    <row r="777" spans="2:10">
      <c r="B777" s="130" t="s">
        <v>91</v>
      </c>
      <c r="C777" s="130" t="s">
        <v>1216</v>
      </c>
      <c r="D777" s="130" t="s">
        <v>479</v>
      </c>
      <c r="E777" s="130" t="s">
        <v>1227</v>
      </c>
      <c r="F777" s="129"/>
      <c r="G777" s="130" t="s">
        <v>91</v>
      </c>
      <c r="H777" s="130" t="s">
        <v>1216</v>
      </c>
      <c r="I777" s="130" t="s">
        <v>479</v>
      </c>
      <c r="J777" s="130" t="s">
        <v>1227</v>
      </c>
    </row>
    <row r="778" spans="2:10">
      <c r="B778" s="130" t="s">
        <v>97</v>
      </c>
      <c r="C778" s="130" t="s">
        <v>706</v>
      </c>
      <c r="D778" s="130" t="s">
        <v>1228</v>
      </c>
      <c r="E778" s="130" t="s">
        <v>1229</v>
      </c>
      <c r="F778" s="129"/>
      <c r="G778" s="130" t="s">
        <v>97</v>
      </c>
      <c r="H778" s="130" t="s">
        <v>706</v>
      </c>
      <c r="I778" s="130" t="s">
        <v>1228</v>
      </c>
      <c r="J778" s="130" t="s">
        <v>1229</v>
      </c>
    </row>
    <row r="779" spans="2:10">
      <c r="B779" s="130" t="s">
        <v>97</v>
      </c>
      <c r="C779" s="130" t="s">
        <v>691</v>
      </c>
      <c r="D779" s="130" t="s">
        <v>466</v>
      </c>
      <c r="E779" s="130" t="s">
        <v>1230</v>
      </c>
      <c r="F779" s="129"/>
      <c r="G779" s="130" t="s">
        <v>97</v>
      </c>
      <c r="H779" s="130" t="s">
        <v>691</v>
      </c>
      <c r="I779" s="130" t="s">
        <v>466</v>
      </c>
      <c r="J779" s="130" t="s">
        <v>1230</v>
      </c>
    </row>
    <row r="780" spans="2:10">
      <c r="B780" s="130" t="s">
        <v>97</v>
      </c>
      <c r="C780" s="130" t="s">
        <v>691</v>
      </c>
      <c r="D780" s="130" t="s">
        <v>429</v>
      </c>
      <c r="E780" s="130" t="s">
        <v>1230</v>
      </c>
      <c r="F780" s="129"/>
      <c r="G780" s="130" t="s">
        <v>97</v>
      </c>
      <c r="H780" s="130" t="s">
        <v>691</v>
      </c>
      <c r="I780" s="130" t="s">
        <v>429</v>
      </c>
      <c r="J780" s="130" t="s">
        <v>1230</v>
      </c>
    </row>
    <row r="781" spans="2:10">
      <c r="B781" s="130" t="s">
        <v>97</v>
      </c>
      <c r="C781" s="130" t="s">
        <v>688</v>
      </c>
      <c r="D781" s="130" t="s">
        <v>384</v>
      </c>
      <c r="E781" s="130" t="s">
        <v>1110</v>
      </c>
      <c r="F781" s="129"/>
      <c r="G781" s="130" t="s">
        <v>97</v>
      </c>
      <c r="H781" s="130" t="s">
        <v>688</v>
      </c>
      <c r="I781" s="130" t="s">
        <v>384</v>
      </c>
      <c r="J781" s="130" t="s">
        <v>1110</v>
      </c>
    </row>
    <row r="782" spans="2:10">
      <c r="B782" s="130" t="s">
        <v>97</v>
      </c>
      <c r="C782" s="130" t="s">
        <v>821</v>
      </c>
      <c r="D782" s="130" t="s">
        <v>381</v>
      </c>
      <c r="E782" s="130" t="s">
        <v>1191</v>
      </c>
      <c r="F782" s="129"/>
      <c r="G782" s="130" t="s">
        <v>97</v>
      </c>
      <c r="H782" s="130" t="s">
        <v>821</v>
      </c>
      <c r="I782" s="130" t="s">
        <v>381</v>
      </c>
      <c r="J782" s="130" t="s">
        <v>1191</v>
      </c>
    </row>
    <row r="783" spans="2:10">
      <c r="B783" s="130" t="s">
        <v>97</v>
      </c>
      <c r="C783" s="130" t="s">
        <v>1231</v>
      </c>
      <c r="D783" s="130" t="s">
        <v>483</v>
      </c>
      <c r="E783" s="130" t="s">
        <v>1232</v>
      </c>
      <c r="F783" s="129"/>
      <c r="G783" s="130" t="s">
        <v>97</v>
      </c>
      <c r="H783" s="130" t="s">
        <v>1231</v>
      </c>
      <c r="I783" s="130" t="s">
        <v>483</v>
      </c>
      <c r="J783" s="130" t="s">
        <v>1232</v>
      </c>
    </row>
    <row r="784" spans="2:10">
      <c r="B784" s="130" t="s">
        <v>97</v>
      </c>
      <c r="C784" s="130" t="s">
        <v>478</v>
      </c>
      <c r="D784" s="130" t="s">
        <v>440</v>
      </c>
      <c r="E784" s="130" t="s">
        <v>1233</v>
      </c>
      <c r="F784" s="129"/>
      <c r="G784" s="130" t="s">
        <v>97</v>
      </c>
      <c r="H784" s="130" t="s">
        <v>478</v>
      </c>
      <c r="I784" s="130" t="s">
        <v>440</v>
      </c>
      <c r="J784" s="130" t="s">
        <v>1233</v>
      </c>
    </row>
    <row r="785" spans="2:10">
      <c r="B785" s="130" t="s">
        <v>97</v>
      </c>
      <c r="C785" s="130" t="s">
        <v>482</v>
      </c>
      <c r="D785" s="130" t="s">
        <v>450</v>
      </c>
      <c r="E785" s="130" t="s">
        <v>582</v>
      </c>
      <c r="F785" s="129"/>
      <c r="G785" s="130" t="s">
        <v>97</v>
      </c>
      <c r="H785" s="130" t="s">
        <v>482</v>
      </c>
      <c r="I785" s="130" t="s">
        <v>450</v>
      </c>
      <c r="J785" s="130" t="s">
        <v>582</v>
      </c>
    </row>
    <row r="786" spans="2:10">
      <c r="B786" s="130" t="s">
        <v>97</v>
      </c>
      <c r="C786" s="130" t="s">
        <v>839</v>
      </c>
      <c r="D786" s="130" t="s">
        <v>450</v>
      </c>
      <c r="E786" s="130" t="s">
        <v>1234</v>
      </c>
      <c r="F786" s="129"/>
      <c r="G786" s="130" t="s">
        <v>97</v>
      </c>
      <c r="H786" s="130" t="s">
        <v>839</v>
      </c>
      <c r="I786" s="130" t="s">
        <v>450</v>
      </c>
      <c r="J786" s="130" t="s">
        <v>1234</v>
      </c>
    </row>
    <row r="787" spans="2:10">
      <c r="B787" s="130" t="s">
        <v>97</v>
      </c>
      <c r="C787" s="130" t="s">
        <v>1235</v>
      </c>
      <c r="D787" s="130" t="s">
        <v>595</v>
      </c>
      <c r="E787" s="130" t="s">
        <v>1218</v>
      </c>
      <c r="F787" s="129"/>
      <c r="G787" s="130" t="s">
        <v>97</v>
      </c>
      <c r="H787" s="130" t="s">
        <v>1235</v>
      </c>
      <c r="I787" s="130" t="s">
        <v>595</v>
      </c>
      <c r="J787" s="130" t="s">
        <v>1218</v>
      </c>
    </row>
    <row r="788" spans="2:10">
      <c r="B788" s="130" t="s">
        <v>97</v>
      </c>
      <c r="C788" s="130" t="s">
        <v>1236</v>
      </c>
      <c r="D788" s="130" t="s">
        <v>483</v>
      </c>
      <c r="E788" s="130" t="s">
        <v>1237</v>
      </c>
      <c r="F788" s="129"/>
      <c r="G788" s="130" t="s">
        <v>97</v>
      </c>
      <c r="H788" s="130" t="s">
        <v>1236</v>
      </c>
      <c r="I788" s="130" t="s">
        <v>483</v>
      </c>
      <c r="J788" s="130" t="s">
        <v>1237</v>
      </c>
    </row>
    <row r="789" spans="2:10">
      <c r="B789" s="130" t="s">
        <v>97</v>
      </c>
      <c r="C789" s="130" t="s">
        <v>949</v>
      </c>
      <c r="D789" s="130" t="s">
        <v>373</v>
      </c>
      <c r="E789" s="130" t="s">
        <v>1238</v>
      </c>
      <c r="F789" s="129"/>
      <c r="G789" s="130" t="s">
        <v>97</v>
      </c>
      <c r="H789" s="130" t="s">
        <v>949</v>
      </c>
      <c r="I789" s="130" t="s">
        <v>373</v>
      </c>
      <c r="J789" s="130" t="s">
        <v>1238</v>
      </c>
    </row>
    <row r="790" spans="2:10">
      <c r="B790" s="130" t="s">
        <v>97</v>
      </c>
      <c r="C790" s="130" t="s">
        <v>1239</v>
      </c>
      <c r="D790" s="130" t="s">
        <v>443</v>
      </c>
      <c r="E790" s="130" t="s">
        <v>1240</v>
      </c>
      <c r="F790" s="129"/>
      <c r="G790" s="130" t="s">
        <v>97</v>
      </c>
      <c r="H790" s="130" t="s">
        <v>1239</v>
      </c>
      <c r="I790" s="130" t="s">
        <v>443</v>
      </c>
      <c r="J790" s="130" t="s">
        <v>1240</v>
      </c>
    </row>
    <row r="791" spans="2:10">
      <c r="B791" s="130" t="s">
        <v>500</v>
      </c>
      <c r="C791" s="130" t="s">
        <v>378</v>
      </c>
      <c r="D791" s="130" t="s">
        <v>408</v>
      </c>
      <c r="E791" s="130" t="s">
        <v>1241</v>
      </c>
      <c r="F791" s="129"/>
      <c r="G791" s="130" t="s">
        <v>500</v>
      </c>
      <c r="H791" s="130" t="s">
        <v>378</v>
      </c>
      <c r="I791" s="130" t="s">
        <v>408</v>
      </c>
      <c r="J791" s="130" t="s">
        <v>1241</v>
      </c>
    </row>
    <row r="792" spans="2:10">
      <c r="B792" s="130" t="s">
        <v>709</v>
      </c>
      <c r="C792" s="130" t="s">
        <v>960</v>
      </c>
      <c r="D792" s="130" t="s">
        <v>370</v>
      </c>
      <c r="E792" s="130" t="s">
        <v>1032</v>
      </c>
      <c r="F792" s="129"/>
      <c r="G792" s="130" t="s">
        <v>709</v>
      </c>
      <c r="H792" s="130" t="s">
        <v>960</v>
      </c>
      <c r="I792" s="130" t="s">
        <v>370</v>
      </c>
      <c r="J792" s="130" t="s">
        <v>1032</v>
      </c>
    </row>
    <row r="793" spans="2:10">
      <c r="B793" s="130" t="s">
        <v>709</v>
      </c>
      <c r="C793" s="130" t="s">
        <v>710</v>
      </c>
      <c r="D793" s="130" t="s">
        <v>426</v>
      </c>
      <c r="E793" s="130" t="s">
        <v>1033</v>
      </c>
      <c r="F793" s="129"/>
      <c r="G793" s="130" t="s">
        <v>709</v>
      </c>
      <c r="H793" s="130" t="s">
        <v>710</v>
      </c>
      <c r="I793" s="130" t="s">
        <v>426</v>
      </c>
      <c r="J793" s="130" t="s">
        <v>1033</v>
      </c>
    </row>
    <row r="794" spans="2:10">
      <c r="B794" s="130" t="s">
        <v>100</v>
      </c>
      <c r="C794" s="130" t="s">
        <v>698</v>
      </c>
      <c r="D794" s="130" t="s">
        <v>418</v>
      </c>
      <c r="E794" s="130" t="s">
        <v>1200</v>
      </c>
      <c r="F794" s="129"/>
      <c r="G794" s="130" t="s">
        <v>100</v>
      </c>
      <c r="H794" s="130" t="s">
        <v>698</v>
      </c>
      <c r="I794" s="130" t="s">
        <v>418</v>
      </c>
      <c r="J794" s="130" t="s">
        <v>1200</v>
      </c>
    </row>
    <row r="795" spans="2:10">
      <c r="B795" s="130" t="s">
        <v>100</v>
      </c>
      <c r="C795" s="130" t="s">
        <v>1038</v>
      </c>
      <c r="D795" s="130" t="s">
        <v>443</v>
      </c>
      <c r="E795" s="130" t="s">
        <v>1242</v>
      </c>
      <c r="F795" s="129"/>
      <c r="G795" s="130" t="s">
        <v>100</v>
      </c>
      <c r="H795" s="130" t="s">
        <v>1038</v>
      </c>
      <c r="I795" s="130" t="s">
        <v>443</v>
      </c>
      <c r="J795" s="130" t="s">
        <v>1242</v>
      </c>
    </row>
    <row r="796" spans="2:10">
      <c r="B796" s="130" t="s">
        <v>100</v>
      </c>
      <c r="C796" s="130" t="s">
        <v>375</v>
      </c>
      <c r="D796" s="130" t="s">
        <v>450</v>
      </c>
      <c r="E796" s="130" t="s">
        <v>539</v>
      </c>
      <c r="F796" s="129"/>
      <c r="G796" s="130" t="s">
        <v>100</v>
      </c>
      <c r="H796" s="130" t="s">
        <v>375</v>
      </c>
      <c r="I796" s="130" t="s">
        <v>450</v>
      </c>
      <c r="J796" s="130" t="s">
        <v>539</v>
      </c>
    </row>
    <row r="797" spans="2:10">
      <c r="B797" s="130" t="s">
        <v>100</v>
      </c>
      <c r="C797" s="130" t="s">
        <v>1243</v>
      </c>
      <c r="D797" s="130" t="s">
        <v>418</v>
      </c>
      <c r="E797" s="130" t="s">
        <v>1244</v>
      </c>
      <c r="F797" s="129"/>
      <c r="G797" s="130" t="s">
        <v>100</v>
      </c>
      <c r="H797" s="130" t="s">
        <v>1243</v>
      </c>
      <c r="I797" s="130" t="s">
        <v>418</v>
      </c>
      <c r="J797" s="130" t="s">
        <v>1244</v>
      </c>
    </row>
    <row r="798" spans="2:10">
      <c r="B798" s="130" t="s">
        <v>100</v>
      </c>
      <c r="C798" s="130" t="s">
        <v>864</v>
      </c>
      <c r="D798" s="130" t="s">
        <v>440</v>
      </c>
      <c r="E798" s="130" t="s">
        <v>865</v>
      </c>
      <c r="F798" s="129"/>
      <c r="G798" s="130" t="s">
        <v>100</v>
      </c>
      <c r="H798" s="130" t="s">
        <v>864</v>
      </c>
      <c r="I798" s="130" t="s">
        <v>440</v>
      </c>
      <c r="J798" s="130" t="s">
        <v>865</v>
      </c>
    </row>
    <row r="799" spans="2:10">
      <c r="B799" s="130" t="s">
        <v>709</v>
      </c>
      <c r="C799" s="130" t="s">
        <v>1245</v>
      </c>
      <c r="D799" s="130" t="s">
        <v>1246</v>
      </c>
      <c r="E799" s="130" t="s">
        <v>1247</v>
      </c>
      <c r="F799" s="129"/>
      <c r="G799" s="130" t="s">
        <v>709</v>
      </c>
      <c r="H799" s="130" t="s">
        <v>1245</v>
      </c>
      <c r="I799" s="130" t="s">
        <v>1246</v>
      </c>
      <c r="J799" s="130" t="s">
        <v>1247</v>
      </c>
    </row>
    <row r="800" spans="2:10">
      <c r="B800" s="130" t="s">
        <v>100</v>
      </c>
      <c r="C800" s="130" t="s">
        <v>868</v>
      </c>
      <c r="D800" s="130" t="s">
        <v>535</v>
      </c>
      <c r="E800" s="130" t="s">
        <v>869</v>
      </c>
      <c r="F800" s="129"/>
      <c r="G800" s="130" t="s">
        <v>100</v>
      </c>
      <c r="H800" s="130" t="s">
        <v>868</v>
      </c>
      <c r="I800" s="130" t="s">
        <v>535</v>
      </c>
      <c r="J800" s="130" t="s">
        <v>869</v>
      </c>
    </row>
    <row r="801" spans="2:10">
      <c r="B801" s="130" t="s">
        <v>100</v>
      </c>
      <c r="C801" s="130" t="s">
        <v>529</v>
      </c>
      <c r="D801" s="130" t="s">
        <v>670</v>
      </c>
      <c r="E801" s="130" t="s">
        <v>1248</v>
      </c>
      <c r="F801" s="129"/>
      <c r="G801" s="130" t="s">
        <v>100</v>
      </c>
      <c r="H801" s="130" t="s">
        <v>529</v>
      </c>
      <c r="I801" s="130" t="s">
        <v>670</v>
      </c>
      <c r="J801" s="130" t="s">
        <v>1248</v>
      </c>
    </row>
    <row r="802" spans="2:10">
      <c r="B802" s="130" t="s">
        <v>100</v>
      </c>
      <c r="C802" s="130" t="s">
        <v>529</v>
      </c>
      <c r="D802" s="130" t="s">
        <v>804</v>
      </c>
      <c r="E802" s="130" t="s">
        <v>1249</v>
      </c>
      <c r="F802" s="129"/>
      <c r="G802" s="130" t="s">
        <v>100</v>
      </c>
      <c r="H802" s="130" t="s">
        <v>529</v>
      </c>
      <c r="I802" s="130" t="s">
        <v>804</v>
      </c>
      <c r="J802" s="130" t="s">
        <v>1249</v>
      </c>
    </row>
    <row r="803" spans="2:10">
      <c r="B803" s="130" t="s">
        <v>100</v>
      </c>
      <c r="C803" s="130" t="s">
        <v>520</v>
      </c>
      <c r="D803" s="130" t="s">
        <v>373</v>
      </c>
      <c r="E803" s="130" t="s">
        <v>522</v>
      </c>
      <c r="F803" s="129"/>
      <c r="G803" s="130" t="s">
        <v>100</v>
      </c>
      <c r="H803" s="130" t="s">
        <v>520</v>
      </c>
      <c r="I803" s="130" t="s">
        <v>373</v>
      </c>
      <c r="J803" s="130" t="s">
        <v>522</v>
      </c>
    </row>
    <row r="804" spans="2:10">
      <c r="B804" s="130" t="s">
        <v>99</v>
      </c>
      <c r="C804" s="130" t="s">
        <v>906</v>
      </c>
      <c r="D804" s="130" t="s">
        <v>450</v>
      </c>
      <c r="E804" s="130" t="s">
        <v>1250</v>
      </c>
      <c r="F804" s="129"/>
      <c r="G804" s="130" t="s">
        <v>99</v>
      </c>
      <c r="H804" s="130" t="s">
        <v>906</v>
      </c>
      <c r="I804" s="130" t="s">
        <v>450</v>
      </c>
      <c r="J804" s="130" t="s">
        <v>1250</v>
      </c>
    </row>
    <row r="805" spans="2:10">
      <c r="B805" s="130" t="s">
        <v>95</v>
      </c>
      <c r="C805" s="130" t="s">
        <v>1206</v>
      </c>
      <c r="D805" s="130" t="s">
        <v>376</v>
      </c>
      <c r="E805" s="130" t="s">
        <v>1251</v>
      </c>
      <c r="F805" s="129"/>
      <c r="G805" s="130" t="s">
        <v>95</v>
      </c>
      <c r="H805" s="130" t="s">
        <v>1206</v>
      </c>
      <c r="I805" s="130" t="s">
        <v>376</v>
      </c>
      <c r="J805" s="130" t="s">
        <v>1251</v>
      </c>
    </row>
    <row r="806" spans="2:10">
      <c r="B806" s="130" t="s">
        <v>91</v>
      </c>
      <c r="C806" s="130" t="s">
        <v>741</v>
      </c>
      <c r="D806" s="130" t="s">
        <v>535</v>
      </c>
      <c r="E806" s="130" t="s">
        <v>1252</v>
      </c>
      <c r="F806" s="129"/>
      <c r="G806" s="130" t="s">
        <v>91</v>
      </c>
      <c r="H806" s="130" t="s">
        <v>741</v>
      </c>
      <c r="I806" s="130" t="s">
        <v>535</v>
      </c>
      <c r="J806" s="130" t="s">
        <v>1252</v>
      </c>
    </row>
    <row r="807" spans="2:10">
      <c r="B807" s="130" t="s">
        <v>95</v>
      </c>
      <c r="C807" s="130" t="s">
        <v>1044</v>
      </c>
      <c r="D807" s="130" t="s">
        <v>1253</v>
      </c>
      <c r="E807" s="130" t="s">
        <v>1046</v>
      </c>
      <c r="F807" s="129"/>
      <c r="G807" s="130" t="s">
        <v>95</v>
      </c>
      <c r="H807" s="130" t="s">
        <v>1044</v>
      </c>
      <c r="I807" s="130" t="s">
        <v>1253</v>
      </c>
      <c r="J807" s="130" t="s">
        <v>1046</v>
      </c>
    </row>
    <row r="808" spans="2:10">
      <c r="B808" s="130" t="s">
        <v>95</v>
      </c>
      <c r="C808" s="130" t="s">
        <v>554</v>
      </c>
      <c r="D808" s="130" t="s">
        <v>411</v>
      </c>
      <c r="E808" s="130" t="s">
        <v>942</v>
      </c>
      <c r="F808" s="129"/>
      <c r="G808" s="130" t="s">
        <v>95</v>
      </c>
      <c r="H808" s="130" t="s">
        <v>554</v>
      </c>
      <c r="I808" s="130" t="s">
        <v>411</v>
      </c>
      <c r="J808" s="130" t="s">
        <v>942</v>
      </c>
    </row>
    <row r="809" spans="2:10">
      <c r="B809" s="130" t="s">
        <v>98</v>
      </c>
      <c r="C809" s="130" t="s">
        <v>1026</v>
      </c>
      <c r="D809" s="130" t="s">
        <v>466</v>
      </c>
      <c r="E809" s="130" t="s">
        <v>1065</v>
      </c>
      <c r="F809" s="129"/>
      <c r="G809" s="130" t="s">
        <v>98</v>
      </c>
      <c r="H809" s="130" t="s">
        <v>1026</v>
      </c>
      <c r="I809" s="130" t="s">
        <v>466</v>
      </c>
      <c r="J809" s="130" t="s">
        <v>1065</v>
      </c>
    </row>
    <row r="810" spans="2:10">
      <c r="B810" s="130" t="s">
        <v>98</v>
      </c>
      <c r="C810" s="130" t="s">
        <v>729</v>
      </c>
      <c r="D810" s="130" t="s">
        <v>521</v>
      </c>
      <c r="E810" s="130" t="s">
        <v>1254</v>
      </c>
      <c r="F810" s="129"/>
      <c r="G810" s="130" t="s">
        <v>98</v>
      </c>
      <c r="H810" s="130" t="s">
        <v>729</v>
      </c>
      <c r="I810" s="130" t="s">
        <v>521</v>
      </c>
      <c r="J810" s="130" t="s">
        <v>1254</v>
      </c>
    </row>
    <row r="811" spans="2:10">
      <c r="B811" s="130" t="s">
        <v>98</v>
      </c>
      <c r="C811" s="130" t="s">
        <v>1157</v>
      </c>
      <c r="D811" s="130" t="s">
        <v>418</v>
      </c>
      <c r="E811" s="130" t="s">
        <v>1158</v>
      </c>
      <c r="F811" s="129"/>
      <c r="G811" s="130" t="s">
        <v>98</v>
      </c>
      <c r="H811" s="130" t="s">
        <v>1157</v>
      </c>
      <c r="I811" s="130" t="s">
        <v>418</v>
      </c>
      <c r="J811" s="130" t="s">
        <v>1158</v>
      </c>
    </row>
    <row r="812" spans="2:10">
      <c r="B812" s="130" t="s">
        <v>98</v>
      </c>
      <c r="C812" s="130" t="s">
        <v>883</v>
      </c>
      <c r="D812" s="130" t="s">
        <v>532</v>
      </c>
      <c r="E812" s="130" t="s">
        <v>1255</v>
      </c>
      <c r="F812" s="129"/>
      <c r="G812" s="130" t="s">
        <v>98</v>
      </c>
      <c r="H812" s="130" t="s">
        <v>883</v>
      </c>
      <c r="I812" s="130" t="s">
        <v>532</v>
      </c>
      <c r="J812" s="130" t="s">
        <v>1255</v>
      </c>
    </row>
    <row r="813" spans="2:10">
      <c r="B813" s="130" t="s">
        <v>98</v>
      </c>
      <c r="C813" s="130" t="s">
        <v>883</v>
      </c>
      <c r="D813" s="130" t="s">
        <v>556</v>
      </c>
      <c r="E813" s="130" t="s">
        <v>1255</v>
      </c>
      <c r="F813" s="129"/>
      <c r="G813" s="130" t="s">
        <v>98</v>
      </c>
      <c r="H813" s="130" t="s">
        <v>883</v>
      </c>
      <c r="I813" s="130" t="s">
        <v>556</v>
      </c>
      <c r="J813" s="130" t="s">
        <v>1255</v>
      </c>
    </row>
    <row r="814" spans="2:10">
      <c r="B814" s="130" t="s">
        <v>98</v>
      </c>
      <c r="C814" s="130" t="s">
        <v>885</v>
      </c>
      <c r="D814" s="130" t="s">
        <v>418</v>
      </c>
      <c r="E814" s="130" t="s">
        <v>1207</v>
      </c>
      <c r="F814" s="129"/>
      <c r="G814" s="130" t="s">
        <v>98</v>
      </c>
      <c r="H814" s="130" t="s">
        <v>885</v>
      </c>
      <c r="I814" s="130" t="s">
        <v>418</v>
      </c>
      <c r="J814" s="130" t="s">
        <v>1207</v>
      </c>
    </row>
    <row r="815" spans="2:10">
      <c r="B815" s="130" t="s">
        <v>496</v>
      </c>
      <c r="C815" s="130" t="s">
        <v>497</v>
      </c>
      <c r="D815" s="130" t="s">
        <v>846</v>
      </c>
      <c r="E815" s="130" t="s">
        <v>1256</v>
      </c>
      <c r="F815" s="129"/>
      <c r="G815" s="130" t="s">
        <v>496</v>
      </c>
      <c r="H815" s="130" t="s">
        <v>497</v>
      </c>
      <c r="I815" s="130" t="s">
        <v>846</v>
      </c>
      <c r="J815" s="130" t="s">
        <v>1256</v>
      </c>
    </row>
    <row r="816" spans="2:10">
      <c r="B816" s="130" t="s">
        <v>579</v>
      </c>
      <c r="C816" s="130" t="s">
        <v>585</v>
      </c>
      <c r="D816" s="130" t="s">
        <v>1129</v>
      </c>
      <c r="E816" s="130" t="s">
        <v>900</v>
      </c>
      <c r="F816" s="129"/>
      <c r="G816" s="130" t="s">
        <v>579</v>
      </c>
      <c r="H816" s="130" t="s">
        <v>585</v>
      </c>
      <c r="I816" s="130" t="s">
        <v>1129</v>
      </c>
      <c r="J816" s="130" t="s">
        <v>900</v>
      </c>
    </row>
    <row r="817" spans="2:10">
      <c r="B817" s="130" t="s">
        <v>901</v>
      </c>
      <c r="C817" s="130" t="s">
        <v>1168</v>
      </c>
      <c r="D817" s="130" t="s">
        <v>387</v>
      </c>
      <c r="E817" s="130" t="s">
        <v>641</v>
      </c>
      <c r="F817" s="129"/>
      <c r="G817" s="130" t="s">
        <v>901</v>
      </c>
      <c r="H817" s="130" t="s">
        <v>1168</v>
      </c>
      <c r="I817" s="130" t="s">
        <v>387</v>
      </c>
      <c r="J817" s="130" t="s">
        <v>641</v>
      </c>
    </row>
    <row r="818" spans="2:10">
      <c r="B818" s="130" t="s">
        <v>609</v>
      </c>
      <c r="C818" s="130" t="s">
        <v>610</v>
      </c>
      <c r="D818" s="130" t="s">
        <v>387</v>
      </c>
      <c r="E818" s="130" t="s">
        <v>1257</v>
      </c>
      <c r="F818" s="129"/>
      <c r="G818" s="130" t="s">
        <v>609</v>
      </c>
      <c r="H818" s="130" t="s">
        <v>610</v>
      </c>
      <c r="I818" s="130" t="s">
        <v>387</v>
      </c>
      <c r="J818" s="130" t="s">
        <v>1257</v>
      </c>
    </row>
    <row r="819" spans="2:10">
      <c r="B819" s="130" t="s">
        <v>609</v>
      </c>
      <c r="C819" s="130" t="s">
        <v>783</v>
      </c>
      <c r="D819" s="130" t="s">
        <v>535</v>
      </c>
      <c r="E819" s="130" t="s">
        <v>784</v>
      </c>
      <c r="F819" s="129"/>
      <c r="G819" s="130" t="s">
        <v>609</v>
      </c>
      <c r="H819" s="130" t="s">
        <v>783</v>
      </c>
      <c r="I819" s="130" t="s">
        <v>535</v>
      </c>
      <c r="J819" s="130" t="s">
        <v>784</v>
      </c>
    </row>
    <row r="820" spans="2:10">
      <c r="B820" s="130" t="s">
        <v>609</v>
      </c>
      <c r="C820" s="130" t="s">
        <v>620</v>
      </c>
      <c r="D820" s="130" t="s">
        <v>1129</v>
      </c>
      <c r="E820" s="130" t="s">
        <v>1077</v>
      </c>
      <c r="F820" s="129"/>
      <c r="G820" s="130" t="s">
        <v>609</v>
      </c>
      <c r="H820" s="130" t="s">
        <v>620</v>
      </c>
      <c r="I820" s="130" t="s">
        <v>1129</v>
      </c>
      <c r="J820" s="130" t="s">
        <v>1077</v>
      </c>
    </row>
    <row r="821" spans="2:10">
      <c r="B821" s="130" t="s">
        <v>609</v>
      </c>
      <c r="C821" s="130" t="s">
        <v>1171</v>
      </c>
      <c r="D821" s="130" t="s">
        <v>393</v>
      </c>
      <c r="E821" s="130" t="s">
        <v>1172</v>
      </c>
      <c r="F821" s="129"/>
      <c r="G821" s="130" t="s">
        <v>609</v>
      </c>
      <c r="H821" s="130" t="s">
        <v>1171</v>
      </c>
      <c r="I821" s="130" t="s">
        <v>393</v>
      </c>
      <c r="J821" s="130" t="s">
        <v>1172</v>
      </c>
    </row>
    <row r="822" spans="2:10">
      <c r="B822" s="130" t="s">
        <v>609</v>
      </c>
      <c r="C822" s="130" t="s">
        <v>1171</v>
      </c>
      <c r="D822" s="130" t="s">
        <v>370</v>
      </c>
      <c r="E822" s="130" t="s">
        <v>684</v>
      </c>
      <c r="F822" s="129"/>
      <c r="G822" s="130" t="s">
        <v>609</v>
      </c>
      <c r="H822" s="130" t="s">
        <v>1171</v>
      </c>
      <c r="I822" s="130" t="s">
        <v>370</v>
      </c>
      <c r="J822" s="130" t="s">
        <v>684</v>
      </c>
    </row>
    <row r="823" spans="2:10">
      <c r="B823" s="130" t="s">
        <v>1258</v>
      </c>
      <c r="C823" s="130" t="s">
        <v>1259</v>
      </c>
      <c r="D823" s="130" t="s">
        <v>418</v>
      </c>
      <c r="E823" s="130" t="s">
        <v>1260</v>
      </c>
      <c r="F823" s="129"/>
      <c r="G823" s="130" t="s">
        <v>1258</v>
      </c>
      <c r="H823" s="130" t="s">
        <v>1259</v>
      </c>
      <c r="I823" s="130" t="s">
        <v>418</v>
      </c>
      <c r="J823" s="130" t="s">
        <v>1260</v>
      </c>
    </row>
    <row r="824" spans="2:10">
      <c r="B824" s="130" t="s">
        <v>93</v>
      </c>
      <c r="C824" s="130" t="s">
        <v>1261</v>
      </c>
      <c r="D824" s="130" t="s">
        <v>384</v>
      </c>
      <c r="E824" s="130" t="s">
        <v>1262</v>
      </c>
      <c r="F824" s="129"/>
      <c r="G824" s="130" t="s">
        <v>93</v>
      </c>
      <c r="H824" s="130" t="s">
        <v>1261</v>
      </c>
      <c r="I824" s="130" t="s">
        <v>384</v>
      </c>
      <c r="J824" s="130" t="s">
        <v>1262</v>
      </c>
    </row>
    <row r="825" spans="2:10">
      <c r="B825" s="130" t="s">
        <v>93</v>
      </c>
      <c r="C825" s="130" t="s">
        <v>375</v>
      </c>
      <c r="D825" s="130" t="s">
        <v>532</v>
      </c>
      <c r="E825" s="130" t="s">
        <v>1263</v>
      </c>
      <c r="F825" s="129"/>
      <c r="G825" s="130" t="s">
        <v>93</v>
      </c>
      <c r="H825" s="130" t="s">
        <v>375</v>
      </c>
      <c r="I825" s="130" t="s">
        <v>532</v>
      </c>
      <c r="J825" s="130" t="s">
        <v>1263</v>
      </c>
    </row>
    <row r="826" spans="2:10">
      <c r="B826" s="130" t="s">
        <v>95</v>
      </c>
      <c r="C826" s="130" t="s">
        <v>1264</v>
      </c>
      <c r="D826" s="130" t="s">
        <v>942</v>
      </c>
      <c r="E826" s="130" t="s">
        <v>743</v>
      </c>
      <c r="F826" s="129"/>
      <c r="G826" s="130" t="s">
        <v>95</v>
      </c>
      <c r="H826" s="130" t="s">
        <v>1264</v>
      </c>
      <c r="I826" s="130" t="s">
        <v>942</v>
      </c>
      <c r="J826" s="130" t="s">
        <v>743</v>
      </c>
    </row>
    <row r="827" spans="2:10">
      <c r="B827" s="130" t="s">
        <v>559</v>
      </c>
      <c r="C827" s="130" t="s">
        <v>792</v>
      </c>
      <c r="D827" s="130" t="s">
        <v>735</v>
      </c>
      <c r="E827" s="130" t="s">
        <v>1265</v>
      </c>
      <c r="F827" s="129"/>
      <c r="G827" s="130" t="s">
        <v>559</v>
      </c>
      <c r="H827" s="130" t="s">
        <v>792</v>
      </c>
      <c r="I827" s="130" t="s">
        <v>735</v>
      </c>
      <c r="J827" s="130" t="s">
        <v>1265</v>
      </c>
    </row>
    <row r="828" spans="2:10">
      <c r="B828" s="130" t="s">
        <v>91</v>
      </c>
      <c r="C828" s="130" t="s">
        <v>1266</v>
      </c>
      <c r="D828" s="130" t="s">
        <v>381</v>
      </c>
      <c r="E828" s="130" t="s">
        <v>1267</v>
      </c>
      <c r="F828" s="129"/>
      <c r="G828" s="130" t="s">
        <v>91</v>
      </c>
      <c r="H828" s="130" t="s">
        <v>1266</v>
      </c>
      <c r="I828" s="130" t="s">
        <v>381</v>
      </c>
      <c r="J828" s="130" t="s">
        <v>1267</v>
      </c>
    </row>
    <row r="829" spans="2:10">
      <c r="B829" s="130" t="s">
        <v>1268</v>
      </c>
      <c r="C829" s="130" t="s">
        <v>1268</v>
      </c>
      <c r="D829" s="130"/>
      <c r="E829" s="130" t="s">
        <v>1269</v>
      </c>
      <c r="F829" s="129"/>
      <c r="G829" s="130" t="s">
        <v>1268</v>
      </c>
      <c r="H829" s="130" t="s">
        <v>1268</v>
      </c>
      <c r="I829" s="130"/>
      <c r="J829" s="130" t="s">
        <v>1269</v>
      </c>
    </row>
    <row r="830" spans="2:10">
      <c r="B830" s="130" t="s">
        <v>97</v>
      </c>
      <c r="C830" s="130" t="s">
        <v>1270</v>
      </c>
      <c r="D830" s="130" t="s">
        <v>670</v>
      </c>
      <c r="E830" s="130" t="s">
        <v>1271</v>
      </c>
      <c r="F830" s="129"/>
      <c r="G830" s="130" t="s">
        <v>97</v>
      </c>
      <c r="H830" s="130" t="s">
        <v>1270</v>
      </c>
      <c r="I830" s="130" t="s">
        <v>670</v>
      </c>
      <c r="J830" s="130" t="s">
        <v>1271</v>
      </c>
    </row>
    <row r="831" spans="2:10">
      <c r="B831" s="130" t="s">
        <v>496</v>
      </c>
      <c r="C831" s="130" t="s">
        <v>497</v>
      </c>
      <c r="D831" s="130" t="s">
        <v>957</v>
      </c>
      <c r="E831" s="130" t="s">
        <v>1256</v>
      </c>
      <c r="F831" s="129"/>
      <c r="G831" s="130" t="s">
        <v>496</v>
      </c>
      <c r="H831" s="130" t="s">
        <v>497</v>
      </c>
      <c r="I831" s="130" t="s">
        <v>957</v>
      </c>
      <c r="J831" s="130" t="s">
        <v>1256</v>
      </c>
    </row>
    <row r="832" spans="2:10">
      <c r="B832" s="130" t="s">
        <v>97</v>
      </c>
      <c r="C832" s="130" t="s">
        <v>1272</v>
      </c>
      <c r="D832" s="130" t="s">
        <v>376</v>
      </c>
      <c r="E832" s="130" t="s">
        <v>1273</v>
      </c>
      <c r="F832" s="129"/>
      <c r="G832" s="130" t="s">
        <v>97</v>
      </c>
      <c r="H832" s="130" t="s">
        <v>1272</v>
      </c>
      <c r="I832" s="130" t="s">
        <v>376</v>
      </c>
      <c r="J832" s="130" t="s">
        <v>1273</v>
      </c>
    </row>
    <row r="833" spans="2:10">
      <c r="B833" s="130" t="s">
        <v>91</v>
      </c>
      <c r="C833" s="130" t="s">
        <v>741</v>
      </c>
      <c r="D833" s="130" t="s">
        <v>370</v>
      </c>
      <c r="E833" s="130" t="s">
        <v>1252</v>
      </c>
      <c r="F833" s="129"/>
      <c r="G833" s="130" t="s">
        <v>91</v>
      </c>
      <c r="H833" s="130" t="s">
        <v>741</v>
      </c>
      <c r="I833" s="130" t="s">
        <v>370</v>
      </c>
      <c r="J833" s="130" t="s">
        <v>1252</v>
      </c>
    </row>
    <row r="834" spans="2:10">
      <c r="B834" s="130" t="s">
        <v>97</v>
      </c>
      <c r="C834" s="130" t="s">
        <v>695</v>
      </c>
      <c r="D834" s="130" t="s">
        <v>464</v>
      </c>
      <c r="E834" s="130" t="s">
        <v>1228</v>
      </c>
      <c r="F834" s="129"/>
      <c r="G834" s="130" t="s">
        <v>97</v>
      </c>
      <c r="H834" s="130" t="s">
        <v>695</v>
      </c>
      <c r="I834" s="130" t="s">
        <v>464</v>
      </c>
      <c r="J834" s="130" t="s">
        <v>1228</v>
      </c>
    </row>
    <row r="835" spans="2:10">
      <c r="B835" s="130" t="s">
        <v>100</v>
      </c>
      <c r="C835" s="130" t="s">
        <v>1274</v>
      </c>
      <c r="D835" s="130" t="s">
        <v>370</v>
      </c>
      <c r="E835" s="130" t="s">
        <v>1275</v>
      </c>
      <c r="F835" s="129"/>
      <c r="G835" s="130" t="s">
        <v>100</v>
      </c>
      <c r="H835" s="130" t="s">
        <v>1274</v>
      </c>
      <c r="I835" s="130" t="s">
        <v>370</v>
      </c>
      <c r="J835" s="130" t="s">
        <v>1275</v>
      </c>
    </row>
    <row r="836" spans="2:10">
      <c r="B836" s="130" t="s">
        <v>91</v>
      </c>
      <c r="C836" s="130" t="s">
        <v>1276</v>
      </c>
      <c r="D836" s="130" t="s">
        <v>384</v>
      </c>
      <c r="E836" s="130" t="s">
        <v>1277</v>
      </c>
      <c r="F836" s="129"/>
      <c r="G836" s="130" t="s">
        <v>91</v>
      </c>
      <c r="H836" s="130" t="s">
        <v>1276</v>
      </c>
      <c r="I836" s="130" t="s">
        <v>384</v>
      </c>
      <c r="J836" s="130" t="s">
        <v>1277</v>
      </c>
    </row>
    <row r="837" spans="2:10">
      <c r="B837" s="130" t="s">
        <v>93</v>
      </c>
      <c r="C837" s="130" t="s">
        <v>1278</v>
      </c>
      <c r="D837" s="130" t="s">
        <v>464</v>
      </c>
      <c r="E837" s="130" t="s">
        <v>1279</v>
      </c>
      <c r="F837" s="129"/>
      <c r="G837" s="130" t="s">
        <v>93</v>
      </c>
      <c r="H837" s="130" t="s">
        <v>1278</v>
      </c>
      <c r="I837" s="130" t="s">
        <v>464</v>
      </c>
      <c r="J837" s="130" t="s">
        <v>1279</v>
      </c>
    </row>
    <row r="838" spans="2:10">
      <c r="B838" s="130" t="s">
        <v>93</v>
      </c>
      <c r="C838" s="130" t="s">
        <v>1175</v>
      </c>
      <c r="D838" s="130" t="s">
        <v>390</v>
      </c>
      <c r="E838" s="130" t="s">
        <v>1280</v>
      </c>
      <c r="F838" s="129"/>
      <c r="G838" s="130" t="s">
        <v>93</v>
      </c>
      <c r="H838" s="130" t="s">
        <v>1175</v>
      </c>
      <c r="I838" s="130" t="s">
        <v>390</v>
      </c>
      <c r="J838" s="130" t="s">
        <v>1280</v>
      </c>
    </row>
    <row r="839" spans="2:10">
      <c r="B839" s="130" t="s">
        <v>97</v>
      </c>
      <c r="C839" s="130" t="s">
        <v>1281</v>
      </c>
      <c r="D839" s="130" t="s">
        <v>387</v>
      </c>
      <c r="E839" s="130" t="s">
        <v>1282</v>
      </c>
      <c r="F839" s="129"/>
      <c r="G839" s="130" t="s">
        <v>97</v>
      </c>
      <c r="H839" s="130" t="s">
        <v>1281</v>
      </c>
      <c r="I839" s="130" t="s">
        <v>387</v>
      </c>
      <c r="J839" s="130" t="s">
        <v>1282</v>
      </c>
    </row>
    <row r="840" spans="2:10">
      <c r="B840" s="130" t="s">
        <v>91</v>
      </c>
      <c r="C840" s="130" t="s">
        <v>1283</v>
      </c>
      <c r="D840" s="130" t="s">
        <v>464</v>
      </c>
      <c r="E840" s="130" t="s">
        <v>1284</v>
      </c>
      <c r="F840" s="129"/>
      <c r="G840" s="130" t="s">
        <v>91</v>
      </c>
      <c r="H840" s="130" t="s">
        <v>1283</v>
      </c>
      <c r="I840" s="130" t="s">
        <v>464</v>
      </c>
      <c r="J840" s="130" t="s">
        <v>1284</v>
      </c>
    </row>
    <row r="841" spans="2:10">
      <c r="B841" s="130" t="s">
        <v>93</v>
      </c>
      <c r="C841" s="130" t="s">
        <v>1176</v>
      </c>
      <c r="D841" s="130" t="s">
        <v>595</v>
      </c>
      <c r="E841" s="130" t="s">
        <v>1285</v>
      </c>
      <c r="F841" s="129"/>
      <c r="G841" s="130" t="s">
        <v>93</v>
      </c>
      <c r="H841" s="130" t="s">
        <v>1176</v>
      </c>
      <c r="I841" s="130" t="s">
        <v>595</v>
      </c>
      <c r="J841" s="130" t="s">
        <v>1285</v>
      </c>
    </row>
    <row r="842" spans="2:10">
      <c r="B842" s="130" t="s">
        <v>609</v>
      </c>
      <c r="C842" s="130" t="s">
        <v>1171</v>
      </c>
      <c r="D842" s="130" t="s">
        <v>387</v>
      </c>
      <c r="E842" s="130" t="s">
        <v>684</v>
      </c>
      <c r="F842" s="129"/>
      <c r="G842" s="130" t="s">
        <v>609</v>
      </c>
      <c r="H842" s="130" t="s">
        <v>1171</v>
      </c>
      <c r="I842" s="130" t="s">
        <v>387</v>
      </c>
      <c r="J842" s="130" t="s">
        <v>684</v>
      </c>
    </row>
    <row r="843" spans="2:10">
      <c r="B843" s="130" t="s">
        <v>901</v>
      </c>
      <c r="C843" s="130" t="s">
        <v>1286</v>
      </c>
      <c r="D843" s="130" t="s">
        <v>893</v>
      </c>
      <c r="E843" s="130" t="s">
        <v>1287</v>
      </c>
      <c r="F843" s="129"/>
      <c r="G843" s="130" t="s">
        <v>901</v>
      </c>
      <c r="H843" s="130" t="s">
        <v>1286</v>
      </c>
      <c r="I843" s="130" t="s">
        <v>893</v>
      </c>
      <c r="J843" s="130" t="s">
        <v>1287</v>
      </c>
    </row>
    <row r="844" spans="2:10">
      <c r="B844" s="130" t="s">
        <v>901</v>
      </c>
      <c r="C844" s="130" t="s">
        <v>1286</v>
      </c>
      <c r="D844" s="130" t="s">
        <v>857</v>
      </c>
      <c r="E844" s="130" t="s">
        <v>1288</v>
      </c>
      <c r="F844" s="129"/>
      <c r="G844" s="130" t="s">
        <v>901</v>
      </c>
      <c r="H844" s="130" t="s">
        <v>1286</v>
      </c>
      <c r="I844" s="130" t="s">
        <v>857</v>
      </c>
      <c r="J844" s="130" t="s">
        <v>1288</v>
      </c>
    </row>
    <row r="845" spans="2:10">
      <c r="B845" s="130" t="s">
        <v>91</v>
      </c>
      <c r="C845" s="130" t="s">
        <v>1289</v>
      </c>
      <c r="D845" s="130" t="s">
        <v>464</v>
      </c>
      <c r="E845" s="130" t="s">
        <v>1290</v>
      </c>
      <c r="F845" s="129"/>
      <c r="G845" s="130" t="s">
        <v>91</v>
      </c>
      <c r="H845" s="130" t="s">
        <v>1289</v>
      </c>
      <c r="I845" s="130" t="s">
        <v>464</v>
      </c>
      <c r="J845" s="130" t="s">
        <v>1290</v>
      </c>
    </row>
    <row r="846" spans="2:10">
      <c r="B846" s="130" t="s">
        <v>901</v>
      </c>
      <c r="C846" s="130" t="s">
        <v>1286</v>
      </c>
      <c r="D846" s="130" t="s">
        <v>670</v>
      </c>
      <c r="E846" s="130" t="s">
        <v>1287</v>
      </c>
      <c r="F846" s="129"/>
      <c r="G846" s="130" t="s">
        <v>901</v>
      </c>
      <c r="H846" s="130" t="s">
        <v>1286</v>
      </c>
      <c r="I846" s="130" t="s">
        <v>670</v>
      </c>
      <c r="J846" s="130" t="s">
        <v>1287</v>
      </c>
    </row>
    <row r="847" spans="2:10">
      <c r="B847" s="130" t="s">
        <v>91</v>
      </c>
      <c r="C847" s="130" t="s">
        <v>1216</v>
      </c>
      <c r="D847" s="130" t="s">
        <v>893</v>
      </c>
      <c r="E847" s="130" t="s">
        <v>1291</v>
      </c>
      <c r="F847" s="129"/>
      <c r="G847" s="130" t="s">
        <v>91</v>
      </c>
      <c r="H847" s="130" t="s">
        <v>1216</v>
      </c>
      <c r="I847" s="130" t="s">
        <v>893</v>
      </c>
      <c r="J847" s="130" t="s">
        <v>1291</v>
      </c>
    </row>
    <row r="848" spans="2:10">
      <c r="B848" s="130" t="s">
        <v>100</v>
      </c>
      <c r="C848" s="130" t="s">
        <v>1292</v>
      </c>
      <c r="D848" s="130" t="s">
        <v>384</v>
      </c>
      <c r="E848" s="130" t="s">
        <v>1293</v>
      </c>
      <c r="F848" s="129"/>
      <c r="G848" s="130" t="s">
        <v>100</v>
      </c>
      <c r="H848" s="130" t="s">
        <v>1292</v>
      </c>
      <c r="I848" s="130" t="s">
        <v>384</v>
      </c>
      <c r="J848" s="130" t="s">
        <v>1293</v>
      </c>
    </row>
    <row r="849" spans="2:10">
      <c r="B849" s="130" t="s">
        <v>97</v>
      </c>
      <c r="C849" s="130" t="s">
        <v>945</v>
      </c>
      <c r="D849" s="130" t="s">
        <v>367</v>
      </c>
      <c r="E849" s="130" t="s">
        <v>1025</v>
      </c>
      <c r="F849" s="129"/>
      <c r="G849" s="130" t="s">
        <v>97</v>
      </c>
      <c r="H849" s="130" t="s">
        <v>945</v>
      </c>
      <c r="I849" s="130" t="s">
        <v>367</v>
      </c>
      <c r="J849" s="130" t="s">
        <v>1025</v>
      </c>
    </row>
    <row r="850" spans="2:10">
      <c r="B850" s="130" t="s">
        <v>91</v>
      </c>
      <c r="C850" s="130" t="s">
        <v>1216</v>
      </c>
      <c r="D850" s="130" t="s">
        <v>612</v>
      </c>
      <c r="E850" s="130" t="s">
        <v>1291</v>
      </c>
      <c r="F850" s="129"/>
      <c r="G850" s="130" t="s">
        <v>91</v>
      </c>
      <c r="H850" s="130" t="s">
        <v>1216</v>
      </c>
      <c r="I850" s="130" t="s">
        <v>612</v>
      </c>
      <c r="J850" s="130" t="s">
        <v>1291</v>
      </c>
    </row>
    <row r="851" spans="2:10">
      <c r="B851" s="130" t="s">
        <v>91</v>
      </c>
      <c r="C851" s="130" t="s">
        <v>1276</v>
      </c>
      <c r="D851" s="130" t="s">
        <v>466</v>
      </c>
      <c r="E851" s="130" t="s">
        <v>1277</v>
      </c>
      <c r="F851" s="129"/>
      <c r="G851" s="130" t="s">
        <v>91</v>
      </c>
      <c r="H851" s="130" t="s">
        <v>1276</v>
      </c>
      <c r="I851" s="130" t="s">
        <v>466</v>
      </c>
      <c r="J851" s="130" t="s">
        <v>1277</v>
      </c>
    </row>
    <row r="852" spans="2:10">
      <c r="B852" s="130" t="s">
        <v>609</v>
      </c>
      <c r="C852" s="130" t="s">
        <v>1171</v>
      </c>
      <c r="D852" s="130" t="s">
        <v>535</v>
      </c>
      <c r="E852" s="130" t="s">
        <v>684</v>
      </c>
      <c r="F852" s="129"/>
      <c r="G852" s="130" t="s">
        <v>609</v>
      </c>
      <c r="H852" s="130" t="s">
        <v>1171</v>
      </c>
      <c r="I852" s="130" t="s">
        <v>535</v>
      </c>
      <c r="J852" s="130" t="s">
        <v>684</v>
      </c>
    </row>
    <row r="853" spans="2:10">
      <c r="B853" s="130" t="s">
        <v>95</v>
      </c>
      <c r="C853" s="130" t="s">
        <v>1294</v>
      </c>
      <c r="D853" s="130" t="s">
        <v>445</v>
      </c>
      <c r="E853" s="130" t="s">
        <v>1295</v>
      </c>
      <c r="F853" s="129"/>
      <c r="G853" s="130" t="s">
        <v>95</v>
      </c>
      <c r="H853" s="130" t="s">
        <v>1294</v>
      </c>
      <c r="I853" s="130" t="s">
        <v>445</v>
      </c>
      <c r="J853" s="130" t="s">
        <v>1295</v>
      </c>
    </row>
    <row r="854" spans="2:10">
      <c r="B854" s="130" t="s">
        <v>579</v>
      </c>
      <c r="C854" s="130" t="s">
        <v>372</v>
      </c>
      <c r="D854" s="130" t="s">
        <v>370</v>
      </c>
      <c r="E854" s="130" t="s">
        <v>1296</v>
      </c>
      <c r="F854" s="129"/>
      <c r="G854" s="130" t="s">
        <v>579</v>
      </c>
      <c r="H854" s="130" t="s">
        <v>372</v>
      </c>
      <c r="I854" s="130" t="s">
        <v>370</v>
      </c>
      <c r="J854" s="130" t="s">
        <v>1296</v>
      </c>
    </row>
    <row r="855" spans="2:10">
      <c r="B855" s="130" t="s">
        <v>95</v>
      </c>
      <c r="C855" s="130" t="s">
        <v>1294</v>
      </c>
      <c r="D855" s="130" t="s">
        <v>370</v>
      </c>
      <c r="E855" s="130" t="s">
        <v>1297</v>
      </c>
      <c r="F855" s="129"/>
      <c r="G855" s="130" t="s">
        <v>95</v>
      </c>
      <c r="H855" s="130" t="s">
        <v>1294</v>
      </c>
      <c r="I855" s="130" t="s">
        <v>370</v>
      </c>
      <c r="J855" s="130" t="s">
        <v>1297</v>
      </c>
    </row>
    <row r="856" spans="2:10">
      <c r="B856" s="130" t="s">
        <v>1298</v>
      </c>
      <c r="C856" s="130" t="s">
        <v>1299</v>
      </c>
      <c r="D856" s="130" t="s">
        <v>903</v>
      </c>
      <c r="E856" s="130" t="s">
        <v>1300</v>
      </c>
      <c r="F856" s="129"/>
      <c r="G856" s="130" t="s">
        <v>1298</v>
      </c>
      <c r="H856" s="130" t="s">
        <v>1299</v>
      </c>
      <c r="I856" s="130" t="s">
        <v>903</v>
      </c>
      <c r="J856" s="130" t="s">
        <v>1300</v>
      </c>
    </row>
    <row r="857" spans="2:10">
      <c r="B857" s="130" t="s">
        <v>91</v>
      </c>
      <c r="C857" s="130" t="s">
        <v>693</v>
      </c>
      <c r="D857" s="130" t="s">
        <v>450</v>
      </c>
      <c r="E857" s="130" t="s">
        <v>1301</v>
      </c>
      <c r="F857" s="129"/>
      <c r="G857" s="130" t="s">
        <v>91</v>
      </c>
      <c r="H857" s="130" t="s">
        <v>693</v>
      </c>
      <c r="I857" s="130" t="s">
        <v>450</v>
      </c>
      <c r="J857" s="130" t="s">
        <v>1301</v>
      </c>
    </row>
    <row r="858" spans="2:10">
      <c r="B858" s="130" t="s">
        <v>559</v>
      </c>
      <c r="C858" s="130" t="s">
        <v>1078</v>
      </c>
      <c r="D858" s="130" t="s">
        <v>429</v>
      </c>
      <c r="E858" s="130" t="s">
        <v>1218</v>
      </c>
      <c r="F858" s="129"/>
      <c r="G858" s="130" t="s">
        <v>559</v>
      </c>
      <c r="H858" s="130" t="s">
        <v>1078</v>
      </c>
      <c r="I858" s="130" t="s">
        <v>429</v>
      </c>
      <c r="J858" s="130" t="s">
        <v>1218</v>
      </c>
    </row>
    <row r="859" spans="2:10">
      <c r="B859" s="130" t="s">
        <v>91</v>
      </c>
      <c r="C859" s="130" t="s">
        <v>1302</v>
      </c>
      <c r="D859" s="130" t="s">
        <v>782</v>
      </c>
      <c r="E859" s="130" t="s">
        <v>1303</v>
      </c>
      <c r="F859" s="129"/>
      <c r="G859" s="130" t="s">
        <v>91</v>
      </c>
      <c r="H859" s="130" t="s">
        <v>1302</v>
      </c>
      <c r="I859" s="130" t="s">
        <v>782</v>
      </c>
      <c r="J859" s="130" t="s">
        <v>1303</v>
      </c>
    </row>
    <row r="860" spans="2:10">
      <c r="B860" s="130" t="s">
        <v>95</v>
      </c>
      <c r="C860" s="130" t="s">
        <v>1264</v>
      </c>
      <c r="D860" s="130" t="s">
        <v>367</v>
      </c>
      <c r="E860" s="130" t="s">
        <v>1304</v>
      </c>
      <c r="F860" s="129"/>
      <c r="G860" s="130" t="s">
        <v>95</v>
      </c>
      <c r="H860" s="130" t="s">
        <v>1264</v>
      </c>
      <c r="I860" s="130" t="s">
        <v>367</v>
      </c>
      <c r="J860" s="130" t="s">
        <v>1304</v>
      </c>
    </row>
    <row r="861" spans="2:10">
      <c r="B861" s="130" t="s">
        <v>97</v>
      </c>
      <c r="C861" s="130" t="s">
        <v>1281</v>
      </c>
      <c r="D861" s="130" t="s">
        <v>466</v>
      </c>
      <c r="E861" s="130" t="s">
        <v>1305</v>
      </c>
      <c r="F861" s="129"/>
      <c r="G861" s="130" t="s">
        <v>97</v>
      </c>
      <c r="H861" s="130" t="s">
        <v>1281</v>
      </c>
      <c r="I861" s="130" t="s">
        <v>466</v>
      </c>
      <c r="J861" s="130" t="s">
        <v>1305</v>
      </c>
    </row>
    <row r="862" spans="2:10">
      <c r="B862" s="130" t="s">
        <v>93</v>
      </c>
      <c r="C862" s="130" t="s">
        <v>1306</v>
      </c>
      <c r="D862" s="130" t="s">
        <v>440</v>
      </c>
      <c r="E862" s="130" t="s">
        <v>1307</v>
      </c>
      <c r="F862" s="129"/>
      <c r="G862" s="130" t="s">
        <v>93</v>
      </c>
      <c r="H862" s="130" t="s">
        <v>1306</v>
      </c>
      <c r="I862" s="130" t="s">
        <v>440</v>
      </c>
      <c r="J862" s="130" t="s">
        <v>1307</v>
      </c>
    </row>
    <row r="863" spans="2:10">
      <c r="B863" s="130" t="s">
        <v>93</v>
      </c>
      <c r="C863" s="130" t="s">
        <v>1308</v>
      </c>
      <c r="D863" s="130" t="s">
        <v>479</v>
      </c>
      <c r="E863" s="130" t="s">
        <v>379</v>
      </c>
      <c r="F863" s="129"/>
      <c r="G863" s="130" t="s">
        <v>93</v>
      </c>
      <c r="H863" s="130" t="s">
        <v>1308</v>
      </c>
      <c r="I863" s="130" t="s">
        <v>479</v>
      </c>
      <c r="J863" s="130" t="s">
        <v>379</v>
      </c>
    </row>
    <row r="864" spans="2:10">
      <c r="B864" s="130" t="s">
        <v>98</v>
      </c>
      <c r="C864" s="130" t="s">
        <v>1309</v>
      </c>
      <c r="D864" s="130" t="s">
        <v>367</v>
      </c>
      <c r="E864" s="130" t="s">
        <v>1310</v>
      </c>
      <c r="F864" s="129"/>
      <c r="G864" s="130" t="s">
        <v>98</v>
      </c>
      <c r="H864" s="130" t="s">
        <v>1309</v>
      </c>
      <c r="I864" s="130" t="s">
        <v>367</v>
      </c>
      <c r="J864" s="130" t="s">
        <v>1310</v>
      </c>
    </row>
    <row r="865" spans="2:10">
      <c r="B865" s="130" t="s">
        <v>508</v>
      </c>
      <c r="C865" s="130" t="s">
        <v>666</v>
      </c>
      <c r="D865" s="130" t="s">
        <v>429</v>
      </c>
      <c r="E865" s="130" t="s">
        <v>1311</v>
      </c>
      <c r="F865" s="129"/>
      <c r="G865" s="130" t="s">
        <v>508</v>
      </c>
      <c r="H865" s="130" t="s">
        <v>666</v>
      </c>
      <c r="I865" s="130" t="s">
        <v>429</v>
      </c>
      <c r="J865" s="130" t="s">
        <v>1311</v>
      </c>
    </row>
    <row r="866" spans="2:10">
      <c r="B866" s="130" t="s">
        <v>579</v>
      </c>
      <c r="C866" s="130" t="s">
        <v>1312</v>
      </c>
      <c r="D866" s="130" t="s">
        <v>466</v>
      </c>
      <c r="E866" s="130" t="s">
        <v>1313</v>
      </c>
      <c r="F866" s="129"/>
      <c r="G866" s="130" t="s">
        <v>579</v>
      </c>
      <c r="H866" s="130" t="s">
        <v>1312</v>
      </c>
      <c r="I866" s="130" t="s">
        <v>466</v>
      </c>
      <c r="J866" s="130" t="s">
        <v>1313</v>
      </c>
    </row>
    <row r="867" spans="2:10">
      <c r="B867" s="130" t="s">
        <v>609</v>
      </c>
      <c r="C867" s="130" t="s">
        <v>1171</v>
      </c>
      <c r="D867" s="130" t="s">
        <v>411</v>
      </c>
      <c r="E867" s="130" t="s">
        <v>684</v>
      </c>
      <c r="F867" s="129"/>
      <c r="G867" s="130" t="s">
        <v>609</v>
      </c>
      <c r="H867" s="130" t="s">
        <v>1171</v>
      </c>
      <c r="I867" s="130" t="s">
        <v>411</v>
      </c>
      <c r="J867" s="130" t="s">
        <v>684</v>
      </c>
    </row>
    <row r="868" spans="2:10">
      <c r="B868" s="130" t="s">
        <v>91</v>
      </c>
      <c r="C868" s="130" t="s">
        <v>1276</v>
      </c>
      <c r="D868" s="130" t="s">
        <v>390</v>
      </c>
      <c r="E868" s="130" t="s">
        <v>1277</v>
      </c>
      <c r="F868" s="129"/>
      <c r="G868" s="130" t="s">
        <v>91</v>
      </c>
      <c r="H868" s="130" t="s">
        <v>1276</v>
      </c>
      <c r="I868" s="130" t="s">
        <v>390</v>
      </c>
      <c r="J868" s="130" t="s">
        <v>1277</v>
      </c>
    </row>
    <row r="869" spans="2:10">
      <c r="B869" s="130" t="s">
        <v>93</v>
      </c>
      <c r="C869" s="130" t="s">
        <v>1308</v>
      </c>
      <c r="D869" s="130" t="s">
        <v>376</v>
      </c>
      <c r="E869" s="130" t="s">
        <v>1314</v>
      </c>
      <c r="F869" s="129"/>
      <c r="G869" s="130" t="s">
        <v>93</v>
      </c>
      <c r="H869" s="130" t="s">
        <v>1308</v>
      </c>
      <c r="I869" s="130" t="s">
        <v>376</v>
      </c>
      <c r="J869" s="130" t="s">
        <v>1314</v>
      </c>
    </row>
    <row r="870" spans="2:10">
      <c r="B870" s="130" t="s">
        <v>579</v>
      </c>
      <c r="C870" s="130" t="s">
        <v>1312</v>
      </c>
      <c r="D870" s="130" t="s">
        <v>384</v>
      </c>
      <c r="E870" s="130" t="s">
        <v>1315</v>
      </c>
      <c r="F870" s="129"/>
      <c r="G870" s="130" t="s">
        <v>579</v>
      </c>
      <c r="H870" s="130" t="s">
        <v>1312</v>
      </c>
      <c r="I870" s="130" t="s">
        <v>384</v>
      </c>
      <c r="J870" s="130" t="s">
        <v>1315</v>
      </c>
    </row>
    <row r="871" spans="2:10">
      <c r="B871" s="130" t="s">
        <v>901</v>
      </c>
      <c r="C871" s="130" t="s">
        <v>1286</v>
      </c>
      <c r="D871" s="130" t="s">
        <v>387</v>
      </c>
      <c r="E871" s="130" t="s">
        <v>1316</v>
      </c>
      <c r="F871" s="129"/>
      <c r="G871" s="130" t="s">
        <v>901</v>
      </c>
      <c r="H871" s="130" t="s">
        <v>1286</v>
      </c>
      <c r="I871" s="130" t="s">
        <v>387</v>
      </c>
      <c r="J871" s="130" t="s">
        <v>1316</v>
      </c>
    </row>
    <row r="872" spans="2:10">
      <c r="B872" s="130" t="s">
        <v>95</v>
      </c>
      <c r="C872" s="130" t="s">
        <v>1264</v>
      </c>
      <c r="D872" s="130" t="s">
        <v>603</v>
      </c>
      <c r="E872" s="130" t="s">
        <v>743</v>
      </c>
      <c r="F872" s="129"/>
      <c r="G872" s="130" t="s">
        <v>95</v>
      </c>
      <c r="H872" s="130" t="s">
        <v>1264</v>
      </c>
      <c r="I872" s="130" t="s">
        <v>603</v>
      </c>
      <c r="J872" s="130" t="s">
        <v>743</v>
      </c>
    </row>
    <row r="873" spans="2:10">
      <c r="B873" s="130" t="s">
        <v>91</v>
      </c>
      <c r="C873" s="130" t="s">
        <v>985</v>
      </c>
      <c r="D873" s="130" t="s">
        <v>418</v>
      </c>
      <c r="E873" s="130" t="s">
        <v>1317</v>
      </c>
      <c r="F873" s="129"/>
      <c r="G873" s="130" t="s">
        <v>91</v>
      </c>
      <c r="H873" s="130" t="s">
        <v>985</v>
      </c>
      <c r="I873" s="130" t="s">
        <v>418</v>
      </c>
      <c r="J873" s="130" t="s">
        <v>1317</v>
      </c>
    </row>
    <row r="874" spans="2:10">
      <c r="B874" s="130" t="s">
        <v>97</v>
      </c>
      <c r="C874" s="130" t="s">
        <v>1318</v>
      </c>
      <c r="D874" s="130" t="s">
        <v>387</v>
      </c>
      <c r="E874" s="130" t="s">
        <v>1319</v>
      </c>
      <c r="F874" s="129"/>
      <c r="G874" s="130" t="s">
        <v>97</v>
      </c>
      <c r="H874" s="130" t="s">
        <v>1318</v>
      </c>
      <c r="I874" s="130" t="s">
        <v>387</v>
      </c>
      <c r="J874" s="130" t="s">
        <v>1319</v>
      </c>
    </row>
    <row r="875" spans="2:10">
      <c r="B875" s="130" t="s">
        <v>97</v>
      </c>
      <c r="C875" s="130" t="s">
        <v>1320</v>
      </c>
      <c r="D875" s="130" t="s">
        <v>370</v>
      </c>
      <c r="E875" s="130" t="s">
        <v>1321</v>
      </c>
      <c r="F875" s="129"/>
      <c r="G875" s="130" t="s">
        <v>97</v>
      </c>
      <c r="H875" s="130" t="s">
        <v>1320</v>
      </c>
      <c r="I875" s="130" t="s">
        <v>370</v>
      </c>
      <c r="J875" s="130" t="s">
        <v>1321</v>
      </c>
    </row>
    <row r="876" spans="2:10">
      <c r="B876" s="130" t="s">
        <v>91</v>
      </c>
      <c r="C876" s="130" t="s">
        <v>431</v>
      </c>
      <c r="D876" s="130" t="s">
        <v>387</v>
      </c>
      <c r="E876" s="130" t="s">
        <v>994</v>
      </c>
      <c r="F876" s="129"/>
      <c r="G876" s="130" t="s">
        <v>91</v>
      </c>
      <c r="H876" s="130" t="s">
        <v>431</v>
      </c>
      <c r="I876" s="130" t="s">
        <v>387</v>
      </c>
      <c r="J876" s="130" t="s">
        <v>994</v>
      </c>
    </row>
    <row r="877" spans="2:10">
      <c r="B877" s="130" t="s">
        <v>91</v>
      </c>
      <c r="C877" s="130" t="s">
        <v>431</v>
      </c>
      <c r="D877" s="130" t="s">
        <v>479</v>
      </c>
      <c r="E877" s="130" t="s">
        <v>994</v>
      </c>
      <c r="F877" s="129"/>
      <c r="G877" s="130" t="s">
        <v>91</v>
      </c>
      <c r="H877" s="130" t="s">
        <v>431</v>
      </c>
      <c r="I877" s="130" t="s">
        <v>479</v>
      </c>
      <c r="J877" s="130" t="s">
        <v>994</v>
      </c>
    </row>
    <row r="878" spans="2:10">
      <c r="B878" s="130" t="s">
        <v>503</v>
      </c>
      <c r="C878" s="130" t="s">
        <v>506</v>
      </c>
      <c r="D878" s="130" t="s">
        <v>429</v>
      </c>
      <c r="E878" s="130" t="s">
        <v>1146</v>
      </c>
      <c r="F878" s="129"/>
      <c r="G878" s="130" t="s">
        <v>503</v>
      </c>
      <c r="H878" s="130" t="s">
        <v>506</v>
      </c>
      <c r="I878" s="130" t="s">
        <v>429</v>
      </c>
      <c r="J878" s="130" t="s">
        <v>1146</v>
      </c>
    </row>
    <row r="879" spans="2:10">
      <c r="B879" s="130" t="s">
        <v>503</v>
      </c>
      <c r="C879" s="130" t="s">
        <v>506</v>
      </c>
      <c r="D879" s="130" t="s">
        <v>418</v>
      </c>
      <c r="E879" s="130" t="s">
        <v>507</v>
      </c>
      <c r="F879" s="129"/>
      <c r="G879" s="130" t="s">
        <v>503</v>
      </c>
      <c r="H879" s="130" t="s">
        <v>506</v>
      </c>
      <c r="I879" s="130" t="s">
        <v>418</v>
      </c>
      <c r="J879" s="130" t="s">
        <v>507</v>
      </c>
    </row>
    <row r="880" spans="2:10">
      <c r="B880" s="130" t="s">
        <v>91</v>
      </c>
      <c r="C880" s="130" t="s">
        <v>437</v>
      </c>
      <c r="D880" s="130" t="s">
        <v>1322</v>
      </c>
      <c r="E880" s="130" t="s">
        <v>1323</v>
      </c>
      <c r="F880" s="129"/>
      <c r="G880" s="130" t="s">
        <v>91</v>
      </c>
      <c r="H880" s="130" t="s">
        <v>437</v>
      </c>
      <c r="I880" s="130" t="s">
        <v>1322</v>
      </c>
      <c r="J880" s="130" t="s">
        <v>1323</v>
      </c>
    </row>
    <row r="881" spans="2:10">
      <c r="B881" s="130" t="s">
        <v>91</v>
      </c>
      <c r="C881" s="130" t="s">
        <v>437</v>
      </c>
      <c r="D881" s="130" t="s">
        <v>426</v>
      </c>
      <c r="E881" s="130" t="s">
        <v>1324</v>
      </c>
      <c r="F881" s="129"/>
      <c r="G881" s="130" t="s">
        <v>91</v>
      </c>
      <c r="H881" s="130" t="s">
        <v>437</v>
      </c>
      <c r="I881" s="130" t="s">
        <v>426</v>
      </c>
      <c r="J881" s="130" t="s">
        <v>1324</v>
      </c>
    </row>
    <row r="882" spans="2:10">
      <c r="B882" s="130" t="s">
        <v>91</v>
      </c>
      <c r="C882" s="130" t="s">
        <v>437</v>
      </c>
      <c r="D882" s="130" t="s">
        <v>889</v>
      </c>
      <c r="E882" s="130" t="s">
        <v>438</v>
      </c>
      <c r="F882" s="129"/>
      <c r="G882" s="130" t="s">
        <v>91</v>
      </c>
      <c r="H882" s="130" t="s">
        <v>437</v>
      </c>
      <c r="I882" s="130" t="s">
        <v>889</v>
      </c>
      <c r="J882" s="130" t="s">
        <v>438</v>
      </c>
    </row>
    <row r="883" spans="2:10">
      <c r="B883" s="130" t="s">
        <v>91</v>
      </c>
      <c r="C883" s="130" t="s">
        <v>437</v>
      </c>
      <c r="D883" s="130" t="s">
        <v>370</v>
      </c>
      <c r="E883" s="130" t="s">
        <v>1325</v>
      </c>
      <c r="F883" s="129"/>
      <c r="G883" s="130" t="s">
        <v>91</v>
      </c>
      <c r="H883" s="130" t="s">
        <v>437</v>
      </c>
      <c r="I883" s="130" t="s">
        <v>370</v>
      </c>
      <c r="J883" s="130" t="s">
        <v>1325</v>
      </c>
    </row>
    <row r="884" spans="2:10">
      <c r="B884" s="130" t="s">
        <v>91</v>
      </c>
      <c r="C884" s="130" t="s">
        <v>437</v>
      </c>
      <c r="D884" s="130" t="s">
        <v>387</v>
      </c>
      <c r="E884" s="130" t="s">
        <v>1325</v>
      </c>
      <c r="F884" s="129"/>
      <c r="G884" s="130" t="s">
        <v>91</v>
      </c>
      <c r="H884" s="130" t="s">
        <v>437</v>
      </c>
      <c r="I884" s="130" t="s">
        <v>387</v>
      </c>
      <c r="J884" s="130" t="s">
        <v>1325</v>
      </c>
    </row>
    <row r="885" spans="2:10">
      <c r="B885" s="130" t="s">
        <v>91</v>
      </c>
      <c r="C885" s="130" t="s">
        <v>437</v>
      </c>
      <c r="D885" s="130" t="s">
        <v>836</v>
      </c>
      <c r="E885" s="130" t="s">
        <v>1326</v>
      </c>
      <c r="F885" s="129"/>
      <c r="G885" s="130" t="s">
        <v>91</v>
      </c>
      <c r="H885" s="130" t="s">
        <v>437</v>
      </c>
      <c r="I885" s="130" t="s">
        <v>836</v>
      </c>
      <c r="J885" s="130" t="s">
        <v>1326</v>
      </c>
    </row>
    <row r="886" spans="2:10">
      <c r="B886" s="130" t="s">
        <v>91</v>
      </c>
      <c r="C886" s="130" t="s">
        <v>607</v>
      </c>
      <c r="D886" s="130" t="s">
        <v>440</v>
      </c>
      <c r="E886" s="130" t="s">
        <v>608</v>
      </c>
      <c r="F886" s="129"/>
      <c r="G886" s="130" t="s">
        <v>91</v>
      </c>
      <c r="H886" s="130" t="s">
        <v>607</v>
      </c>
      <c r="I886" s="130" t="s">
        <v>440</v>
      </c>
      <c r="J886" s="130" t="s">
        <v>608</v>
      </c>
    </row>
    <row r="887" spans="2:10">
      <c r="B887" s="130" t="s">
        <v>91</v>
      </c>
      <c r="C887" s="130" t="s">
        <v>433</v>
      </c>
      <c r="D887" s="130" t="s">
        <v>772</v>
      </c>
      <c r="E887" s="130" t="s">
        <v>1327</v>
      </c>
      <c r="F887" s="129"/>
      <c r="G887" s="130" t="s">
        <v>91</v>
      </c>
      <c r="H887" s="130" t="s">
        <v>433</v>
      </c>
      <c r="I887" s="130" t="s">
        <v>772</v>
      </c>
      <c r="J887" s="130" t="s">
        <v>1327</v>
      </c>
    </row>
    <row r="888" spans="2:10">
      <c r="B888" s="130" t="s">
        <v>91</v>
      </c>
      <c r="C888" s="130" t="s">
        <v>1135</v>
      </c>
      <c r="D888" s="130" t="s">
        <v>1328</v>
      </c>
      <c r="E888" s="130" t="s">
        <v>1329</v>
      </c>
      <c r="F888" s="129"/>
      <c r="G888" s="130" t="s">
        <v>91</v>
      </c>
      <c r="H888" s="130" t="s">
        <v>1135</v>
      </c>
      <c r="I888" s="130" t="s">
        <v>1328</v>
      </c>
      <c r="J888" s="130" t="s">
        <v>1329</v>
      </c>
    </row>
    <row r="889" spans="2:10">
      <c r="B889" s="130" t="s">
        <v>91</v>
      </c>
      <c r="C889" s="130" t="s">
        <v>938</v>
      </c>
      <c r="D889" s="130" t="s">
        <v>381</v>
      </c>
      <c r="E889" s="130" t="s">
        <v>1138</v>
      </c>
      <c r="F889" s="129"/>
      <c r="G889" s="130" t="s">
        <v>91</v>
      </c>
      <c r="H889" s="130" t="s">
        <v>938</v>
      </c>
      <c r="I889" s="130" t="s">
        <v>381</v>
      </c>
      <c r="J889" s="130" t="s">
        <v>1138</v>
      </c>
    </row>
    <row r="890" spans="2:10">
      <c r="B890" s="130" t="s">
        <v>91</v>
      </c>
      <c r="C890" s="130" t="s">
        <v>938</v>
      </c>
      <c r="D890" s="130" t="s">
        <v>411</v>
      </c>
      <c r="E890" s="130" t="s">
        <v>1138</v>
      </c>
      <c r="F890" s="129"/>
      <c r="G890" s="130" t="s">
        <v>91</v>
      </c>
      <c r="H890" s="130" t="s">
        <v>938</v>
      </c>
      <c r="I890" s="130" t="s">
        <v>411</v>
      </c>
      <c r="J890" s="130" t="s">
        <v>1138</v>
      </c>
    </row>
    <row r="891" spans="2:10">
      <c r="B891" s="130" t="s">
        <v>91</v>
      </c>
      <c r="C891" s="130" t="s">
        <v>1330</v>
      </c>
      <c r="D891" s="130" t="s">
        <v>483</v>
      </c>
      <c r="E891" s="130" t="s">
        <v>1331</v>
      </c>
      <c r="F891" s="129"/>
      <c r="G891" s="130" t="s">
        <v>91</v>
      </c>
      <c r="H891" s="130" t="s">
        <v>1330</v>
      </c>
      <c r="I891" s="130" t="s">
        <v>483</v>
      </c>
      <c r="J891" s="130" t="s">
        <v>1331</v>
      </c>
    </row>
    <row r="892" spans="2:10">
      <c r="B892" s="130" t="s">
        <v>91</v>
      </c>
      <c r="C892" s="130" t="s">
        <v>1332</v>
      </c>
      <c r="D892" s="130" t="s">
        <v>429</v>
      </c>
      <c r="E892" s="130" t="s">
        <v>1055</v>
      </c>
      <c r="F892" s="129"/>
      <c r="G892" s="130" t="s">
        <v>91</v>
      </c>
      <c r="H892" s="130" t="s">
        <v>1332</v>
      </c>
      <c r="I892" s="130" t="s">
        <v>429</v>
      </c>
      <c r="J892" s="130" t="s">
        <v>1055</v>
      </c>
    </row>
    <row r="893" spans="2:10">
      <c r="B893" s="130" t="s">
        <v>93</v>
      </c>
      <c r="C893" s="130" t="s">
        <v>1176</v>
      </c>
      <c r="D893" s="130" t="s">
        <v>735</v>
      </c>
      <c r="E893" s="130" t="s">
        <v>1333</v>
      </c>
      <c r="F893" s="129"/>
      <c r="G893" s="130" t="s">
        <v>93</v>
      </c>
      <c r="H893" s="130" t="s">
        <v>1176</v>
      </c>
      <c r="I893" s="130" t="s">
        <v>735</v>
      </c>
      <c r="J893" s="130" t="s">
        <v>1333</v>
      </c>
    </row>
    <row r="894" spans="2:10">
      <c r="B894" s="130" t="s">
        <v>1268</v>
      </c>
      <c r="C894" s="130" t="s">
        <v>1268</v>
      </c>
      <c r="D894" s="130"/>
      <c r="E894" s="130" t="s">
        <v>1334</v>
      </c>
      <c r="F894" s="129"/>
      <c r="G894" s="130" t="s">
        <v>1268</v>
      </c>
      <c r="H894" s="130" t="s">
        <v>1268</v>
      </c>
      <c r="I894" s="130"/>
      <c r="J894" s="130" t="s">
        <v>1334</v>
      </c>
    </row>
    <row r="895" spans="2:10">
      <c r="B895" s="130" t="s">
        <v>508</v>
      </c>
      <c r="C895" s="130" t="s">
        <v>509</v>
      </c>
      <c r="D895" s="130" t="s">
        <v>384</v>
      </c>
      <c r="E895" s="130" t="s">
        <v>510</v>
      </c>
      <c r="F895" s="129"/>
      <c r="G895" s="130" t="s">
        <v>508</v>
      </c>
      <c r="H895" s="130" t="s">
        <v>509</v>
      </c>
      <c r="I895" s="130" t="s">
        <v>384</v>
      </c>
      <c r="J895" s="130" t="s">
        <v>510</v>
      </c>
    </row>
    <row r="896" spans="2:10">
      <c r="B896" s="130" t="s">
        <v>508</v>
      </c>
      <c r="C896" s="130" t="s">
        <v>509</v>
      </c>
      <c r="D896" s="130" t="s">
        <v>450</v>
      </c>
      <c r="E896" s="130" t="s">
        <v>834</v>
      </c>
      <c r="F896" s="129"/>
      <c r="G896" s="130" t="s">
        <v>508</v>
      </c>
      <c r="H896" s="130" t="s">
        <v>509</v>
      </c>
      <c r="I896" s="130" t="s">
        <v>450</v>
      </c>
      <c r="J896" s="130" t="s">
        <v>834</v>
      </c>
    </row>
    <row r="897" spans="2:10">
      <c r="B897" s="130" t="s">
        <v>508</v>
      </c>
      <c r="C897" s="130" t="s">
        <v>509</v>
      </c>
      <c r="D897" s="130" t="s">
        <v>429</v>
      </c>
      <c r="E897" s="130" t="s">
        <v>834</v>
      </c>
      <c r="F897" s="129"/>
      <c r="G897" s="130" t="s">
        <v>508</v>
      </c>
      <c r="H897" s="130" t="s">
        <v>509</v>
      </c>
      <c r="I897" s="130" t="s">
        <v>429</v>
      </c>
      <c r="J897" s="130" t="s">
        <v>834</v>
      </c>
    </row>
    <row r="898" spans="2:10">
      <c r="B898" s="130" t="s">
        <v>93</v>
      </c>
      <c r="C898" s="130" t="s">
        <v>1306</v>
      </c>
      <c r="D898" s="130" t="s">
        <v>411</v>
      </c>
      <c r="E898" s="130" t="s">
        <v>1335</v>
      </c>
      <c r="F898" s="129"/>
      <c r="G898" s="130" t="s">
        <v>93</v>
      </c>
      <c r="H898" s="130" t="s">
        <v>1306</v>
      </c>
      <c r="I898" s="130" t="s">
        <v>411</v>
      </c>
      <c r="J898" s="130" t="s">
        <v>1335</v>
      </c>
    </row>
    <row r="899" spans="2:10">
      <c r="B899" s="130" t="s">
        <v>95</v>
      </c>
      <c r="C899" s="130" t="s">
        <v>1294</v>
      </c>
      <c r="D899" s="130" t="s">
        <v>387</v>
      </c>
      <c r="E899" s="130" t="s">
        <v>1297</v>
      </c>
      <c r="F899" s="129"/>
      <c r="G899" s="130" t="s">
        <v>95</v>
      </c>
      <c r="H899" s="130" t="s">
        <v>1294</v>
      </c>
      <c r="I899" s="130" t="s">
        <v>387</v>
      </c>
      <c r="J899" s="130" t="s">
        <v>1297</v>
      </c>
    </row>
    <row r="900" spans="2:10">
      <c r="B900" s="130" t="s">
        <v>91</v>
      </c>
      <c r="C900" s="130" t="s">
        <v>439</v>
      </c>
      <c r="D900" s="130" t="s">
        <v>387</v>
      </c>
      <c r="E900" s="130" t="s">
        <v>1336</v>
      </c>
      <c r="F900" s="129"/>
      <c r="G900" s="130" t="s">
        <v>91</v>
      </c>
      <c r="H900" s="130" t="s">
        <v>439</v>
      </c>
      <c r="I900" s="130" t="s">
        <v>387</v>
      </c>
      <c r="J900" s="130" t="s">
        <v>1336</v>
      </c>
    </row>
    <row r="901" spans="2:10">
      <c r="B901" s="130" t="s">
        <v>91</v>
      </c>
      <c r="C901" s="130" t="s">
        <v>1050</v>
      </c>
      <c r="D901" s="130" t="s">
        <v>603</v>
      </c>
      <c r="E901" s="130" t="s">
        <v>1051</v>
      </c>
      <c r="F901" s="129"/>
      <c r="G901" s="130" t="s">
        <v>91</v>
      </c>
      <c r="H901" s="130" t="s">
        <v>1050</v>
      </c>
      <c r="I901" s="130" t="s">
        <v>603</v>
      </c>
      <c r="J901" s="130" t="s">
        <v>1051</v>
      </c>
    </row>
    <row r="902" spans="2:10">
      <c r="B902" s="130" t="s">
        <v>91</v>
      </c>
      <c r="C902" s="130" t="s">
        <v>1050</v>
      </c>
      <c r="D902" s="130" t="s">
        <v>942</v>
      </c>
      <c r="E902" s="130" t="s">
        <v>1051</v>
      </c>
      <c r="F902" s="129"/>
      <c r="G902" s="130" t="s">
        <v>91</v>
      </c>
      <c r="H902" s="130" t="s">
        <v>1050</v>
      </c>
      <c r="I902" s="130" t="s">
        <v>942</v>
      </c>
      <c r="J902" s="130" t="s">
        <v>1051</v>
      </c>
    </row>
    <row r="903" spans="2:10">
      <c r="B903" s="130" t="s">
        <v>91</v>
      </c>
      <c r="C903" s="130" t="s">
        <v>1050</v>
      </c>
      <c r="D903" s="130" t="s">
        <v>421</v>
      </c>
      <c r="E903" s="130" t="s">
        <v>1051</v>
      </c>
      <c r="F903" s="129"/>
      <c r="G903" s="130" t="s">
        <v>91</v>
      </c>
      <c r="H903" s="130" t="s">
        <v>1050</v>
      </c>
      <c r="I903" s="130" t="s">
        <v>421</v>
      </c>
      <c r="J903" s="130" t="s">
        <v>1051</v>
      </c>
    </row>
    <row r="904" spans="2:10">
      <c r="B904" s="130" t="s">
        <v>91</v>
      </c>
      <c r="C904" s="130" t="s">
        <v>389</v>
      </c>
      <c r="D904" s="130" t="s">
        <v>367</v>
      </c>
      <c r="E904" s="130" t="s">
        <v>1337</v>
      </c>
      <c r="F904" s="129"/>
      <c r="G904" s="130" t="s">
        <v>91</v>
      </c>
      <c r="H904" s="130" t="s">
        <v>389</v>
      </c>
      <c r="I904" s="130" t="s">
        <v>367</v>
      </c>
      <c r="J904" s="130" t="s">
        <v>1337</v>
      </c>
    </row>
    <row r="905" spans="2:10">
      <c r="B905" s="130" t="s">
        <v>559</v>
      </c>
      <c r="C905" s="130" t="s">
        <v>674</v>
      </c>
      <c r="D905" s="130" t="s">
        <v>586</v>
      </c>
      <c r="E905" s="130" t="s">
        <v>1104</v>
      </c>
      <c r="F905" s="129"/>
      <c r="G905" s="130" t="s">
        <v>559</v>
      </c>
      <c r="H905" s="130" t="s">
        <v>674</v>
      </c>
      <c r="I905" s="130" t="s">
        <v>586</v>
      </c>
      <c r="J905" s="130" t="s">
        <v>1104</v>
      </c>
    </row>
    <row r="906" spans="2:10">
      <c r="B906" s="130" t="s">
        <v>91</v>
      </c>
      <c r="C906" s="130" t="s">
        <v>1338</v>
      </c>
      <c r="D906" s="130" t="s">
        <v>603</v>
      </c>
      <c r="E906" s="130" t="s">
        <v>1339</v>
      </c>
      <c r="F906" s="129"/>
      <c r="G906" s="130" t="s">
        <v>91</v>
      </c>
      <c r="H906" s="130" t="s">
        <v>1338</v>
      </c>
      <c r="I906" s="130" t="s">
        <v>603</v>
      </c>
      <c r="J906" s="130" t="s">
        <v>1339</v>
      </c>
    </row>
    <row r="907" spans="2:10">
      <c r="B907" s="130" t="s">
        <v>97</v>
      </c>
      <c r="C907" s="130" t="s">
        <v>695</v>
      </c>
      <c r="D907" s="130" t="s">
        <v>466</v>
      </c>
      <c r="E907" s="130" t="s">
        <v>707</v>
      </c>
      <c r="F907" s="129"/>
      <c r="G907" s="130" t="s">
        <v>97</v>
      </c>
      <c r="H907" s="130" t="s">
        <v>695</v>
      </c>
      <c r="I907" s="130" t="s">
        <v>466</v>
      </c>
      <c r="J907" s="130" t="s">
        <v>707</v>
      </c>
    </row>
    <row r="908" spans="2:10">
      <c r="B908" s="130" t="s">
        <v>91</v>
      </c>
      <c r="C908" s="130" t="s">
        <v>754</v>
      </c>
      <c r="D908" s="130" t="s">
        <v>1340</v>
      </c>
      <c r="E908" s="130" t="s">
        <v>756</v>
      </c>
      <c r="F908" s="129"/>
      <c r="G908" s="130" t="s">
        <v>91</v>
      </c>
      <c r="H908" s="130" t="s">
        <v>754</v>
      </c>
      <c r="I908" s="130" t="s">
        <v>1340</v>
      </c>
      <c r="J908" s="130" t="s">
        <v>756</v>
      </c>
    </row>
    <row r="909" spans="2:10">
      <c r="B909" s="130" t="s">
        <v>91</v>
      </c>
      <c r="C909" s="130" t="s">
        <v>397</v>
      </c>
      <c r="D909" s="130" t="s">
        <v>603</v>
      </c>
      <c r="E909" s="130" t="s">
        <v>1117</v>
      </c>
      <c r="F909" s="129"/>
      <c r="G909" s="130" t="s">
        <v>91</v>
      </c>
      <c r="H909" s="130" t="s">
        <v>397</v>
      </c>
      <c r="I909" s="130" t="s">
        <v>603</v>
      </c>
      <c r="J909" s="130" t="s">
        <v>1117</v>
      </c>
    </row>
    <row r="910" spans="2:10">
      <c r="B910" s="130" t="s">
        <v>91</v>
      </c>
      <c r="C910" s="130" t="s">
        <v>397</v>
      </c>
      <c r="D910" s="130" t="s">
        <v>483</v>
      </c>
      <c r="E910" s="130" t="s">
        <v>1341</v>
      </c>
      <c r="F910" s="129"/>
      <c r="G910" s="130" t="s">
        <v>91</v>
      </c>
      <c r="H910" s="130" t="s">
        <v>397</v>
      </c>
      <c r="I910" s="130" t="s">
        <v>483</v>
      </c>
      <c r="J910" s="130" t="s">
        <v>1341</v>
      </c>
    </row>
    <row r="911" spans="2:10">
      <c r="B911" s="130" t="s">
        <v>91</v>
      </c>
      <c r="C911" s="130" t="s">
        <v>397</v>
      </c>
      <c r="D911" s="130" t="s">
        <v>1342</v>
      </c>
      <c r="E911" s="130" t="s">
        <v>399</v>
      </c>
      <c r="F911" s="129"/>
      <c r="G911" s="130" t="s">
        <v>91</v>
      </c>
      <c r="H911" s="130" t="s">
        <v>397</v>
      </c>
      <c r="I911" s="130" t="s">
        <v>1342</v>
      </c>
      <c r="J911" s="130" t="s">
        <v>399</v>
      </c>
    </row>
    <row r="912" spans="2:10">
      <c r="B912" s="130" t="s">
        <v>93</v>
      </c>
      <c r="C912" s="130" t="s">
        <v>1306</v>
      </c>
      <c r="D912" s="130" t="s">
        <v>443</v>
      </c>
      <c r="E912" s="130" t="s">
        <v>1343</v>
      </c>
      <c r="F912" s="129"/>
      <c r="G912" s="130" t="s">
        <v>93</v>
      </c>
      <c r="H912" s="130" t="s">
        <v>1306</v>
      </c>
      <c r="I912" s="130" t="s">
        <v>443</v>
      </c>
      <c r="J912" s="130" t="s">
        <v>1343</v>
      </c>
    </row>
    <row r="913" spans="2:10">
      <c r="B913" s="130" t="s">
        <v>559</v>
      </c>
      <c r="C913" s="130" t="s">
        <v>967</v>
      </c>
      <c r="D913" s="130" t="s">
        <v>373</v>
      </c>
      <c r="E913" s="130" t="s">
        <v>708</v>
      </c>
      <c r="F913" s="129"/>
      <c r="G913" s="130" t="s">
        <v>559</v>
      </c>
      <c r="H913" s="130" t="s">
        <v>967</v>
      </c>
      <c r="I913" s="130" t="s">
        <v>373</v>
      </c>
      <c r="J913" s="130" t="s">
        <v>708</v>
      </c>
    </row>
    <row r="914" spans="2:10">
      <c r="B914" s="130" t="s">
        <v>559</v>
      </c>
      <c r="C914" s="130" t="s">
        <v>967</v>
      </c>
      <c r="D914" s="130" t="s">
        <v>443</v>
      </c>
      <c r="E914" s="130" t="s">
        <v>968</v>
      </c>
      <c r="F914" s="129"/>
      <c r="G914" s="130" t="s">
        <v>559</v>
      </c>
      <c r="H914" s="130" t="s">
        <v>967</v>
      </c>
      <c r="I914" s="130" t="s">
        <v>443</v>
      </c>
      <c r="J914" s="130" t="s">
        <v>968</v>
      </c>
    </row>
    <row r="915" spans="2:10">
      <c r="B915" s="130" t="s">
        <v>500</v>
      </c>
      <c r="C915" s="130" t="s">
        <v>1344</v>
      </c>
      <c r="D915" s="130" t="s">
        <v>466</v>
      </c>
      <c r="E915" s="130" t="s">
        <v>1345</v>
      </c>
      <c r="F915" s="129"/>
      <c r="G915" s="130" t="s">
        <v>500</v>
      </c>
      <c r="H915" s="130" t="s">
        <v>1344</v>
      </c>
      <c r="I915" s="130" t="s">
        <v>466</v>
      </c>
      <c r="J915" s="130" t="s">
        <v>1345</v>
      </c>
    </row>
    <row r="916" spans="2:10">
      <c r="B916" s="130" t="s">
        <v>559</v>
      </c>
      <c r="C916" s="130" t="s">
        <v>792</v>
      </c>
      <c r="D916" s="130" t="s">
        <v>788</v>
      </c>
      <c r="E916" s="130" t="s">
        <v>1346</v>
      </c>
      <c r="F916" s="129"/>
      <c r="G916" s="130" t="s">
        <v>559</v>
      </c>
      <c r="H916" s="130" t="s">
        <v>792</v>
      </c>
      <c r="I916" s="130" t="s">
        <v>788</v>
      </c>
      <c r="J916" s="130" t="s">
        <v>1346</v>
      </c>
    </row>
    <row r="917" spans="2:10">
      <c r="B917" s="130" t="s">
        <v>559</v>
      </c>
      <c r="C917" s="130" t="s">
        <v>792</v>
      </c>
      <c r="D917" s="130" t="s">
        <v>483</v>
      </c>
      <c r="E917" s="130" t="s">
        <v>1347</v>
      </c>
      <c r="F917" s="129"/>
      <c r="G917" s="130" t="s">
        <v>559</v>
      </c>
      <c r="H917" s="130" t="s">
        <v>792</v>
      </c>
      <c r="I917" s="130" t="s">
        <v>483</v>
      </c>
      <c r="J917" s="130" t="s">
        <v>1347</v>
      </c>
    </row>
    <row r="918" spans="2:10">
      <c r="B918" s="130" t="s">
        <v>559</v>
      </c>
      <c r="C918" s="130" t="s">
        <v>792</v>
      </c>
      <c r="D918" s="130" t="s">
        <v>418</v>
      </c>
      <c r="E918" s="130" t="s">
        <v>793</v>
      </c>
      <c r="F918" s="129"/>
      <c r="G918" s="130" t="s">
        <v>559</v>
      </c>
      <c r="H918" s="130" t="s">
        <v>792</v>
      </c>
      <c r="I918" s="130" t="s">
        <v>418</v>
      </c>
      <c r="J918" s="130" t="s">
        <v>793</v>
      </c>
    </row>
    <row r="919" spans="2:10">
      <c r="B919" s="130" t="s">
        <v>559</v>
      </c>
      <c r="C919" s="130" t="s">
        <v>792</v>
      </c>
      <c r="D919" s="130" t="s">
        <v>393</v>
      </c>
      <c r="E919" s="130" t="s">
        <v>1265</v>
      </c>
      <c r="F919" s="129"/>
      <c r="G919" s="130" t="s">
        <v>559</v>
      </c>
      <c r="H919" s="130" t="s">
        <v>792</v>
      </c>
      <c r="I919" s="130" t="s">
        <v>393</v>
      </c>
      <c r="J919" s="130" t="s">
        <v>1265</v>
      </c>
    </row>
    <row r="920" spans="2:10">
      <c r="B920" s="130" t="s">
        <v>1348</v>
      </c>
      <c r="C920" s="130" t="s">
        <v>1348</v>
      </c>
      <c r="D920" s="130"/>
      <c r="E920" s="130" t="s">
        <v>1349</v>
      </c>
      <c r="F920" s="129"/>
      <c r="G920" s="130" t="s">
        <v>1348</v>
      </c>
      <c r="H920" s="130" t="s">
        <v>1348</v>
      </c>
      <c r="I920" s="130"/>
      <c r="J920" s="130" t="s">
        <v>1349</v>
      </c>
    </row>
    <row r="921" spans="2:10">
      <c r="B921" s="130" t="s">
        <v>91</v>
      </c>
      <c r="C921" s="130" t="s">
        <v>623</v>
      </c>
      <c r="D921" s="130" t="s">
        <v>418</v>
      </c>
      <c r="E921" s="130" t="s">
        <v>624</v>
      </c>
      <c r="F921" s="129"/>
      <c r="G921" s="130" t="s">
        <v>91</v>
      </c>
      <c r="H921" s="130" t="s">
        <v>623</v>
      </c>
      <c r="I921" s="130" t="s">
        <v>418</v>
      </c>
      <c r="J921" s="130" t="s">
        <v>624</v>
      </c>
    </row>
    <row r="922" spans="2:10">
      <c r="B922" s="130" t="s">
        <v>91</v>
      </c>
      <c r="C922" s="130" t="s">
        <v>623</v>
      </c>
      <c r="D922" s="130" t="s">
        <v>381</v>
      </c>
      <c r="E922" s="130" t="s">
        <v>624</v>
      </c>
      <c r="F922" s="129"/>
      <c r="G922" s="130" t="s">
        <v>91</v>
      </c>
      <c r="H922" s="130" t="s">
        <v>623</v>
      </c>
      <c r="I922" s="130" t="s">
        <v>381</v>
      </c>
      <c r="J922" s="130" t="s">
        <v>624</v>
      </c>
    </row>
    <row r="923" spans="2:10">
      <c r="B923" s="130" t="s">
        <v>91</v>
      </c>
      <c r="C923" s="130" t="s">
        <v>623</v>
      </c>
      <c r="D923" s="130" t="s">
        <v>411</v>
      </c>
      <c r="E923" s="130" t="s">
        <v>624</v>
      </c>
      <c r="F923" s="129"/>
      <c r="G923" s="130" t="s">
        <v>91</v>
      </c>
      <c r="H923" s="130" t="s">
        <v>623</v>
      </c>
      <c r="I923" s="130" t="s">
        <v>411</v>
      </c>
      <c r="J923" s="130" t="s">
        <v>624</v>
      </c>
    </row>
    <row r="924" spans="2:10">
      <c r="B924" s="130" t="s">
        <v>579</v>
      </c>
      <c r="C924" s="130" t="s">
        <v>1350</v>
      </c>
      <c r="D924" s="130" t="s">
        <v>434</v>
      </c>
      <c r="E924" s="130" t="s">
        <v>1351</v>
      </c>
      <c r="F924" s="129"/>
      <c r="G924" s="130" t="s">
        <v>579</v>
      </c>
      <c r="H924" s="130" t="s">
        <v>1350</v>
      </c>
      <c r="I924" s="130" t="s">
        <v>434</v>
      </c>
      <c r="J924" s="130" t="s">
        <v>1351</v>
      </c>
    </row>
    <row r="925" spans="2:10">
      <c r="B925" s="130" t="s">
        <v>559</v>
      </c>
      <c r="C925" s="130" t="s">
        <v>1078</v>
      </c>
      <c r="D925" s="130" t="s">
        <v>418</v>
      </c>
      <c r="E925" s="130" t="s">
        <v>774</v>
      </c>
      <c r="F925" s="129"/>
      <c r="G925" s="130" t="s">
        <v>559</v>
      </c>
      <c r="H925" s="130" t="s">
        <v>1078</v>
      </c>
      <c r="I925" s="130" t="s">
        <v>418</v>
      </c>
      <c r="J925" s="130" t="s">
        <v>774</v>
      </c>
    </row>
    <row r="926" spans="2:10">
      <c r="B926" s="130" t="s">
        <v>559</v>
      </c>
      <c r="C926" s="130" t="s">
        <v>1078</v>
      </c>
      <c r="D926" s="130" t="s">
        <v>66</v>
      </c>
      <c r="E926" s="130" t="s">
        <v>1162</v>
      </c>
      <c r="F926" s="129"/>
      <c r="G926" s="130" t="s">
        <v>559</v>
      </c>
      <c r="H926" s="130" t="s">
        <v>1078</v>
      </c>
      <c r="I926" s="130" t="s">
        <v>66</v>
      </c>
      <c r="J926" s="130" t="s">
        <v>1162</v>
      </c>
    </row>
    <row r="927" spans="2:10">
      <c r="B927" s="130" t="s">
        <v>540</v>
      </c>
      <c r="C927" s="130" t="s">
        <v>541</v>
      </c>
      <c r="D927" s="130" t="s">
        <v>440</v>
      </c>
      <c r="E927" s="130" t="s">
        <v>1352</v>
      </c>
      <c r="F927" s="129"/>
      <c r="G927" s="130" t="s">
        <v>540</v>
      </c>
      <c r="H927" s="130" t="s">
        <v>541</v>
      </c>
      <c r="I927" s="130" t="s">
        <v>440</v>
      </c>
      <c r="J927" s="130" t="s">
        <v>1352</v>
      </c>
    </row>
    <row r="928" spans="2:10">
      <c r="B928" s="130" t="s">
        <v>91</v>
      </c>
      <c r="C928" s="130" t="s">
        <v>760</v>
      </c>
      <c r="D928" s="130" t="s">
        <v>450</v>
      </c>
      <c r="E928" s="130" t="s">
        <v>761</v>
      </c>
      <c r="F928" s="129"/>
      <c r="G928" s="130" t="s">
        <v>91</v>
      </c>
      <c r="H928" s="130" t="s">
        <v>760</v>
      </c>
      <c r="I928" s="130" t="s">
        <v>450</v>
      </c>
      <c r="J928" s="130" t="s">
        <v>761</v>
      </c>
    </row>
    <row r="929" spans="2:10">
      <c r="B929" s="130" t="s">
        <v>540</v>
      </c>
      <c r="C929" s="130" t="s">
        <v>668</v>
      </c>
      <c r="D929" s="130" t="s">
        <v>521</v>
      </c>
      <c r="E929" s="130" t="s">
        <v>669</v>
      </c>
      <c r="F929" s="129"/>
      <c r="G929" s="130" t="s">
        <v>540</v>
      </c>
      <c r="H929" s="130" t="s">
        <v>668</v>
      </c>
      <c r="I929" s="130" t="s">
        <v>521</v>
      </c>
      <c r="J929" s="130" t="s">
        <v>669</v>
      </c>
    </row>
    <row r="930" spans="2:10">
      <c r="B930" s="130" t="s">
        <v>579</v>
      </c>
      <c r="C930" s="130" t="s">
        <v>1350</v>
      </c>
      <c r="D930" s="130" t="s">
        <v>788</v>
      </c>
      <c r="E930" s="130" t="s">
        <v>1353</v>
      </c>
      <c r="F930" s="129"/>
      <c r="G930" s="130" t="s">
        <v>579</v>
      </c>
      <c r="H930" s="130" t="s">
        <v>1350</v>
      </c>
      <c r="I930" s="130" t="s">
        <v>788</v>
      </c>
      <c r="J930" s="130" t="s">
        <v>1353</v>
      </c>
    </row>
    <row r="931" spans="2:10">
      <c r="B931" s="130" t="s">
        <v>508</v>
      </c>
      <c r="C931" s="130" t="s">
        <v>375</v>
      </c>
      <c r="D931" s="130" t="s">
        <v>488</v>
      </c>
      <c r="E931" s="130" t="s">
        <v>517</v>
      </c>
      <c r="F931" s="129"/>
      <c r="G931" s="130" t="s">
        <v>508</v>
      </c>
      <c r="H931" s="130" t="s">
        <v>375</v>
      </c>
      <c r="I931" s="130" t="s">
        <v>488</v>
      </c>
      <c r="J931" s="130" t="s">
        <v>517</v>
      </c>
    </row>
    <row r="932" spans="2:10">
      <c r="B932" s="130" t="s">
        <v>508</v>
      </c>
      <c r="C932" s="130" t="s">
        <v>375</v>
      </c>
      <c r="D932" s="130" t="s">
        <v>586</v>
      </c>
      <c r="E932" s="130" t="s">
        <v>517</v>
      </c>
      <c r="F932" s="129"/>
      <c r="G932" s="130" t="s">
        <v>508</v>
      </c>
      <c r="H932" s="130" t="s">
        <v>375</v>
      </c>
      <c r="I932" s="130" t="s">
        <v>586</v>
      </c>
      <c r="J932" s="130" t="s">
        <v>517</v>
      </c>
    </row>
    <row r="933" spans="2:10">
      <c r="B933" s="130" t="s">
        <v>508</v>
      </c>
      <c r="C933" s="130" t="s">
        <v>375</v>
      </c>
      <c r="D933" s="130" t="s">
        <v>418</v>
      </c>
      <c r="E933" s="130" t="s">
        <v>1354</v>
      </c>
      <c r="F933" s="129"/>
      <c r="G933" s="130" t="s">
        <v>508</v>
      </c>
      <c r="H933" s="130" t="s">
        <v>375</v>
      </c>
      <c r="I933" s="130" t="s">
        <v>418</v>
      </c>
      <c r="J933" s="130" t="s">
        <v>1354</v>
      </c>
    </row>
    <row r="934" spans="2:10">
      <c r="B934" s="130" t="s">
        <v>508</v>
      </c>
      <c r="C934" s="130" t="s">
        <v>375</v>
      </c>
      <c r="D934" s="130" t="s">
        <v>381</v>
      </c>
      <c r="E934" s="130" t="s">
        <v>1354</v>
      </c>
      <c r="F934" s="129"/>
      <c r="G934" s="130" t="s">
        <v>508</v>
      </c>
      <c r="H934" s="130" t="s">
        <v>375</v>
      </c>
      <c r="I934" s="130" t="s">
        <v>381</v>
      </c>
      <c r="J934" s="130" t="s">
        <v>1354</v>
      </c>
    </row>
    <row r="935" spans="2:10">
      <c r="B935" s="130" t="s">
        <v>508</v>
      </c>
      <c r="C935" s="130" t="s">
        <v>375</v>
      </c>
      <c r="D935" s="130" t="s">
        <v>411</v>
      </c>
      <c r="E935" s="130" t="s">
        <v>1354</v>
      </c>
      <c r="F935" s="129"/>
      <c r="G935" s="130" t="s">
        <v>508</v>
      </c>
      <c r="H935" s="130" t="s">
        <v>375</v>
      </c>
      <c r="I935" s="130" t="s">
        <v>411</v>
      </c>
      <c r="J935" s="130" t="s">
        <v>1354</v>
      </c>
    </row>
    <row r="936" spans="2:10">
      <c r="B936" s="130" t="s">
        <v>540</v>
      </c>
      <c r="C936" s="130" t="s">
        <v>891</v>
      </c>
      <c r="D936" s="130" t="s">
        <v>426</v>
      </c>
      <c r="E936" s="130" t="s">
        <v>892</v>
      </c>
      <c r="F936" s="129"/>
      <c r="G936" s="130" t="s">
        <v>540</v>
      </c>
      <c r="H936" s="130" t="s">
        <v>891</v>
      </c>
      <c r="I936" s="130" t="s">
        <v>426</v>
      </c>
      <c r="J936" s="130" t="s">
        <v>892</v>
      </c>
    </row>
    <row r="937" spans="2:10">
      <c r="B937" s="130" t="s">
        <v>91</v>
      </c>
      <c r="C937" s="130" t="s">
        <v>739</v>
      </c>
      <c r="D937" s="130" t="s">
        <v>443</v>
      </c>
      <c r="E937" s="130" t="s">
        <v>740</v>
      </c>
      <c r="F937" s="129"/>
      <c r="G937" s="130" t="s">
        <v>91</v>
      </c>
      <c r="H937" s="130" t="s">
        <v>739</v>
      </c>
      <c r="I937" s="130" t="s">
        <v>443</v>
      </c>
      <c r="J937" s="130" t="s">
        <v>740</v>
      </c>
    </row>
    <row r="938" spans="2:10">
      <c r="B938" s="130" t="s">
        <v>91</v>
      </c>
      <c r="C938" s="130" t="s">
        <v>739</v>
      </c>
      <c r="D938" s="130" t="s">
        <v>521</v>
      </c>
      <c r="E938" s="130" t="s">
        <v>740</v>
      </c>
      <c r="F938" s="129"/>
      <c r="G938" s="130" t="s">
        <v>91</v>
      </c>
      <c r="H938" s="130" t="s">
        <v>739</v>
      </c>
      <c r="I938" s="130" t="s">
        <v>521</v>
      </c>
      <c r="J938" s="130" t="s">
        <v>740</v>
      </c>
    </row>
    <row r="939" spans="2:10">
      <c r="B939" s="130" t="s">
        <v>91</v>
      </c>
      <c r="C939" s="130" t="s">
        <v>739</v>
      </c>
      <c r="D939" s="130" t="s">
        <v>426</v>
      </c>
      <c r="E939" s="130" t="s">
        <v>740</v>
      </c>
      <c r="F939" s="129"/>
      <c r="G939" s="130" t="s">
        <v>91</v>
      </c>
      <c r="H939" s="130" t="s">
        <v>739</v>
      </c>
      <c r="I939" s="130" t="s">
        <v>426</v>
      </c>
      <c r="J939" s="130" t="s">
        <v>740</v>
      </c>
    </row>
    <row r="940" spans="2:10">
      <c r="B940" s="130" t="s">
        <v>91</v>
      </c>
      <c r="C940" s="130" t="s">
        <v>739</v>
      </c>
      <c r="D940" s="130" t="s">
        <v>453</v>
      </c>
      <c r="E940" s="130" t="s">
        <v>740</v>
      </c>
      <c r="F940" s="129"/>
      <c r="G940" s="130" t="s">
        <v>91</v>
      </c>
      <c r="H940" s="130" t="s">
        <v>739</v>
      </c>
      <c r="I940" s="130" t="s">
        <v>453</v>
      </c>
      <c r="J940" s="130" t="s">
        <v>740</v>
      </c>
    </row>
    <row r="941" spans="2:10">
      <c r="B941" s="130" t="s">
        <v>540</v>
      </c>
      <c r="C941" s="130" t="s">
        <v>548</v>
      </c>
      <c r="D941" s="130" t="s">
        <v>367</v>
      </c>
      <c r="E941" s="130" t="s">
        <v>1355</v>
      </c>
      <c r="F941" s="129"/>
      <c r="G941" s="130" t="s">
        <v>540</v>
      </c>
      <c r="H941" s="130" t="s">
        <v>548</v>
      </c>
      <c r="I941" s="130" t="s">
        <v>367</v>
      </c>
      <c r="J941" s="130" t="s">
        <v>1355</v>
      </c>
    </row>
    <row r="942" spans="2:10">
      <c r="B942" s="130" t="s">
        <v>540</v>
      </c>
      <c r="C942" s="130" t="s">
        <v>548</v>
      </c>
      <c r="D942" s="130" t="s">
        <v>381</v>
      </c>
      <c r="E942" s="130" t="s">
        <v>1356</v>
      </c>
      <c r="F942" s="129"/>
      <c r="G942" s="130" t="s">
        <v>540</v>
      </c>
      <c r="H942" s="130" t="s">
        <v>548</v>
      </c>
      <c r="I942" s="130" t="s">
        <v>381</v>
      </c>
      <c r="J942" s="130" t="s">
        <v>1356</v>
      </c>
    </row>
    <row r="943" spans="2:10">
      <c r="B943" s="130" t="s">
        <v>540</v>
      </c>
      <c r="C943" s="130" t="s">
        <v>548</v>
      </c>
      <c r="D943" s="130" t="s">
        <v>411</v>
      </c>
      <c r="E943" s="130" t="s">
        <v>959</v>
      </c>
      <c r="F943" s="129"/>
      <c r="G943" s="130" t="s">
        <v>540</v>
      </c>
      <c r="H943" s="130" t="s">
        <v>548</v>
      </c>
      <c r="I943" s="130" t="s">
        <v>411</v>
      </c>
      <c r="J943" s="130" t="s">
        <v>959</v>
      </c>
    </row>
    <row r="944" spans="2:10">
      <c r="B944" s="130" t="s">
        <v>91</v>
      </c>
      <c r="C944" s="130" t="s">
        <v>747</v>
      </c>
      <c r="D944" s="130" t="s">
        <v>370</v>
      </c>
      <c r="E944" s="130" t="s">
        <v>748</v>
      </c>
      <c r="F944" s="129"/>
      <c r="G944" s="130" t="s">
        <v>91</v>
      </c>
      <c r="H944" s="130" t="s">
        <v>747</v>
      </c>
      <c r="I944" s="130" t="s">
        <v>370</v>
      </c>
      <c r="J944" s="130" t="s">
        <v>748</v>
      </c>
    </row>
    <row r="945" spans="2:10">
      <c r="B945" s="130" t="s">
        <v>91</v>
      </c>
      <c r="C945" s="130" t="s">
        <v>747</v>
      </c>
      <c r="D945" s="130" t="s">
        <v>387</v>
      </c>
      <c r="E945" s="130" t="s">
        <v>748</v>
      </c>
      <c r="F945" s="129"/>
      <c r="G945" s="130" t="s">
        <v>91</v>
      </c>
      <c r="H945" s="130" t="s">
        <v>747</v>
      </c>
      <c r="I945" s="130" t="s">
        <v>387</v>
      </c>
      <c r="J945" s="130" t="s">
        <v>748</v>
      </c>
    </row>
    <row r="946" spans="2:10">
      <c r="B946" s="130" t="s">
        <v>91</v>
      </c>
      <c r="C946" s="130" t="s">
        <v>747</v>
      </c>
      <c r="D946" s="130" t="s">
        <v>411</v>
      </c>
      <c r="E946" s="130" t="s">
        <v>748</v>
      </c>
      <c r="F946" s="129"/>
      <c r="G946" s="130" t="s">
        <v>91</v>
      </c>
      <c r="H946" s="130" t="s">
        <v>747</v>
      </c>
      <c r="I946" s="130" t="s">
        <v>411</v>
      </c>
      <c r="J946" s="130" t="s">
        <v>748</v>
      </c>
    </row>
    <row r="947" spans="2:10">
      <c r="B947" s="130" t="s">
        <v>91</v>
      </c>
      <c r="C947" s="130" t="s">
        <v>1216</v>
      </c>
      <c r="D947" s="130" t="s">
        <v>445</v>
      </c>
      <c r="E947" s="130" t="s">
        <v>1227</v>
      </c>
      <c r="F947" s="129"/>
      <c r="G947" s="130" t="s">
        <v>91</v>
      </c>
      <c r="H947" s="130" t="s">
        <v>1216</v>
      </c>
      <c r="I947" s="130" t="s">
        <v>445</v>
      </c>
      <c r="J947" s="130" t="s">
        <v>1227</v>
      </c>
    </row>
    <row r="948" spans="2:10">
      <c r="B948" s="130" t="s">
        <v>91</v>
      </c>
      <c r="C948" s="130" t="s">
        <v>1216</v>
      </c>
      <c r="D948" s="130" t="s">
        <v>483</v>
      </c>
      <c r="E948" s="130" t="s">
        <v>1227</v>
      </c>
      <c r="F948" s="129"/>
      <c r="G948" s="130" t="s">
        <v>91</v>
      </c>
      <c r="H948" s="130" t="s">
        <v>1216</v>
      </c>
      <c r="I948" s="130" t="s">
        <v>483</v>
      </c>
      <c r="J948" s="130" t="s">
        <v>1227</v>
      </c>
    </row>
    <row r="949" spans="2:10">
      <c r="B949" s="130" t="s">
        <v>91</v>
      </c>
      <c r="C949" s="130" t="s">
        <v>1216</v>
      </c>
      <c r="D949" s="130" t="s">
        <v>381</v>
      </c>
      <c r="E949" s="130" t="s">
        <v>1071</v>
      </c>
      <c r="F949" s="129"/>
      <c r="G949" s="130" t="s">
        <v>91</v>
      </c>
      <c r="H949" s="130" t="s">
        <v>1216</v>
      </c>
      <c r="I949" s="130" t="s">
        <v>381</v>
      </c>
      <c r="J949" s="130" t="s">
        <v>1071</v>
      </c>
    </row>
    <row r="950" spans="2:10">
      <c r="B950" s="130" t="s">
        <v>91</v>
      </c>
      <c r="C950" s="130" t="s">
        <v>1216</v>
      </c>
      <c r="D950" s="130" t="s">
        <v>411</v>
      </c>
      <c r="E950" s="130" t="s">
        <v>1071</v>
      </c>
      <c r="F950" s="129"/>
      <c r="G950" s="130" t="s">
        <v>91</v>
      </c>
      <c r="H950" s="130" t="s">
        <v>1216</v>
      </c>
      <c r="I950" s="130" t="s">
        <v>411</v>
      </c>
      <c r="J950" s="130" t="s">
        <v>1071</v>
      </c>
    </row>
    <row r="951" spans="2:10">
      <c r="B951" s="130" t="s">
        <v>91</v>
      </c>
      <c r="C951" s="130" t="s">
        <v>442</v>
      </c>
      <c r="D951" s="130" t="s">
        <v>483</v>
      </c>
      <c r="E951" s="130" t="s">
        <v>446</v>
      </c>
      <c r="F951" s="129"/>
      <c r="G951" s="130" t="s">
        <v>91</v>
      </c>
      <c r="H951" s="130" t="s">
        <v>442</v>
      </c>
      <c r="I951" s="130" t="s">
        <v>483</v>
      </c>
      <c r="J951" s="130" t="s">
        <v>446</v>
      </c>
    </row>
    <row r="952" spans="2:10">
      <c r="B952" s="130" t="s">
        <v>91</v>
      </c>
      <c r="C952" s="130" t="s">
        <v>407</v>
      </c>
      <c r="D952" s="130" t="s">
        <v>603</v>
      </c>
      <c r="E952" s="130" t="s">
        <v>1357</v>
      </c>
      <c r="F952" s="129"/>
      <c r="G952" s="130" t="s">
        <v>91</v>
      </c>
      <c r="H952" s="130" t="s">
        <v>407</v>
      </c>
      <c r="I952" s="130" t="s">
        <v>603</v>
      </c>
      <c r="J952" s="130" t="s">
        <v>1357</v>
      </c>
    </row>
    <row r="953" spans="2:10">
      <c r="B953" s="130" t="s">
        <v>93</v>
      </c>
      <c r="C953" s="130" t="s">
        <v>787</v>
      </c>
      <c r="D953" s="130" t="s">
        <v>603</v>
      </c>
      <c r="E953" s="130" t="s">
        <v>1358</v>
      </c>
      <c r="F953" s="129"/>
      <c r="G953" s="130" t="s">
        <v>93</v>
      </c>
      <c r="H953" s="130" t="s">
        <v>787</v>
      </c>
      <c r="I953" s="130" t="s">
        <v>603</v>
      </c>
      <c r="J953" s="130" t="s">
        <v>1358</v>
      </c>
    </row>
    <row r="954" spans="2:10">
      <c r="B954" s="130" t="s">
        <v>91</v>
      </c>
      <c r="C954" s="130" t="s">
        <v>1359</v>
      </c>
      <c r="D954" s="130" t="s">
        <v>381</v>
      </c>
      <c r="E954" s="130" t="s">
        <v>1360</v>
      </c>
      <c r="F954" s="129"/>
      <c r="G954" s="130" t="s">
        <v>91</v>
      </c>
      <c r="H954" s="130" t="s">
        <v>1359</v>
      </c>
      <c r="I954" s="130" t="s">
        <v>381</v>
      </c>
      <c r="J954" s="130" t="s">
        <v>1360</v>
      </c>
    </row>
    <row r="955" spans="2:10">
      <c r="B955" s="130" t="s">
        <v>97</v>
      </c>
      <c r="C955" s="130" t="s">
        <v>1361</v>
      </c>
      <c r="D955" s="130" t="s">
        <v>370</v>
      </c>
      <c r="E955" s="130" t="s">
        <v>1362</v>
      </c>
      <c r="F955" s="129"/>
      <c r="G955" s="130" t="s">
        <v>97</v>
      </c>
      <c r="H955" s="130" t="s">
        <v>1361</v>
      </c>
      <c r="I955" s="130" t="s">
        <v>370</v>
      </c>
      <c r="J955" s="130" t="s">
        <v>1362</v>
      </c>
    </row>
    <row r="956" spans="2:10">
      <c r="B956" s="130" t="s">
        <v>559</v>
      </c>
      <c r="C956" s="130" t="s">
        <v>560</v>
      </c>
      <c r="D956" s="130" t="s">
        <v>443</v>
      </c>
      <c r="E956" s="130" t="s">
        <v>969</v>
      </c>
      <c r="F956" s="129"/>
      <c r="G956" s="130" t="s">
        <v>559</v>
      </c>
      <c r="H956" s="130" t="s">
        <v>560</v>
      </c>
      <c r="I956" s="130" t="s">
        <v>443</v>
      </c>
      <c r="J956" s="130" t="s">
        <v>969</v>
      </c>
    </row>
    <row r="957" spans="2:10">
      <c r="B957" s="130" t="s">
        <v>508</v>
      </c>
      <c r="C957" s="130" t="s">
        <v>514</v>
      </c>
      <c r="D957" s="130" t="s">
        <v>532</v>
      </c>
      <c r="E957" s="130" t="s">
        <v>958</v>
      </c>
      <c r="F957" s="129"/>
      <c r="G957" s="130" t="s">
        <v>508</v>
      </c>
      <c r="H957" s="130" t="s">
        <v>514</v>
      </c>
      <c r="I957" s="130" t="s">
        <v>532</v>
      </c>
      <c r="J957" s="130" t="s">
        <v>958</v>
      </c>
    </row>
    <row r="958" spans="2:10">
      <c r="B958" s="130" t="s">
        <v>540</v>
      </c>
      <c r="C958" s="130" t="s">
        <v>552</v>
      </c>
      <c r="D958" s="130" t="s">
        <v>675</v>
      </c>
      <c r="E958" s="130" t="s">
        <v>1363</v>
      </c>
      <c r="F958" s="129"/>
      <c r="G958" s="130" t="s">
        <v>540</v>
      </c>
      <c r="H958" s="130" t="s">
        <v>552</v>
      </c>
      <c r="I958" s="130" t="s">
        <v>675</v>
      </c>
      <c r="J958" s="130" t="s">
        <v>1363</v>
      </c>
    </row>
    <row r="959" spans="2:10">
      <c r="B959" s="130" t="s">
        <v>97</v>
      </c>
      <c r="C959" s="130" t="s">
        <v>1318</v>
      </c>
      <c r="D959" s="130" t="s">
        <v>464</v>
      </c>
      <c r="E959" s="130" t="s">
        <v>1364</v>
      </c>
      <c r="F959" s="129"/>
      <c r="G959" s="130" t="s">
        <v>97</v>
      </c>
      <c r="H959" s="130" t="s">
        <v>1318</v>
      </c>
      <c r="I959" s="130" t="s">
        <v>464</v>
      </c>
      <c r="J959" s="130" t="s">
        <v>1364</v>
      </c>
    </row>
    <row r="960" spans="2:10">
      <c r="B960" s="130" t="s">
        <v>503</v>
      </c>
      <c r="C960" s="130" t="s">
        <v>662</v>
      </c>
      <c r="D960" s="130" t="s">
        <v>483</v>
      </c>
      <c r="E960" s="130" t="s">
        <v>1365</v>
      </c>
      <c r="F960" s="129"/>
      <c r="G960" s="130" t="s">
        <v>503</v>
      </c>
      <c r="H960" s="130" t="s">
        <v>662</v>
      </c>
      <c r="I960" s="130" t="s">
        <v>483</v>
      </c>
      <c r="J960" s="130" t="s">
        <v>1365</v>
      </c>
    </row>
    <row r="961" spans="2:10">
      <c r="B961" s="130" t="s">
        <v>503</v>
      </c>
      <c r="C961" s="130" t="s">
        <v>662</v>
      </c>
      <c r="D961" s="130" t="s">
        <v>393</v>
      </c>
      <c r="E961" s="130" t="s">
        <v>1365</v>
      </c>
      <c r="F961" s="129"/>
      <c r="G961" s="130" t="s">
        <v>503</v>
      </c>
      <c r="H961" s="130" t="s">
        <v>662</v>
      </c>
      <c r="I961" s="130" t="s">
        <v>393</v>
      </c>
      <c r="J961" s="130" t="s">
        <v>1365</v>
      </c>
    </row>
    <row r="962" spans="2:10">
      <c r="B962" s="130" t="s">
        <v>91</v>
      </c>
      <c r="C962" s="130" t="s">
        <v>751</v>
      </c>
      <c r="D962" s="130" t="s">
        <v>483</v>
      </c>
      <c r="E962" s="130" t="s">
        <v>1366</v>
      </c>
      <c r="F962" s="129"/>
      <c r="G962" s="130" t="s">
        <v>91</v>
      </c>
      <c r="H962" s="130" t="s">
        <v>751</v>
      </c>
      <c r="I962" s="130" t="s">
        <v>483</v>
      </c>
      <c r="J962" s="130" t="s">
        <v>1366</v>
      </c>
    </row>
    <row r="963" spans="2:10">
      <c r="B963" s="130" t="s">
        <v>91</v>
      </c>
      <c r="C963" s="130" t="s">
        <v>1367</v>
      </c>
      <c r="D963" s="130" t="s">
        <v>464</v>
      </c>
      <c r="E963" s="130" t="s">
        <v>1368</v>
      </c>
      <c r="F963" s="129"/>
      <c r="G963" s="130" t="s">
        <v>91</v>
      </c>
      <c r="H963" s="130" t="s">
        <v>1367</v>
      </c>
      <c r="I963" s="130" t="s">
        <v>464</v>
      </c>
      <c r="J963" s="130" t="s">
        <v>1368</v>
      </c>
    </row>
    <row r="964" spans="2:10">
      <c r="B964" s="130" t="s">
        <v>1348</v>
      </c>
      <c r="C964" s="130" t="s">
        <v>1348</v>
      </c>
      <c r="D964" s="130"/>
      <c r="E964" s="130" t="s">
        <v>1369</v>
      </c>
      <c r="F964" s="129"/>
      <c r="G964" s="130" t="s">
        <v>1348</v>
      </c>
      <c r="H964" s="130" t="s">
        <v>1348</v>
      </c>
      <c r="I964" s="130"/>
      <c r="J964" s="130" t="s">
        <v>1369</v>
      </c>
    </row>
    <row r="965" spans="2:10">
      <c r="B965" s="130" t="s">
        <v>100</v>
      </c>
      <c r="C965" s="130" t="s">
        <v>1370</v>
      </c>
      <c r="D965" s="130" t="s">
        <v>445</v>
      </c>
      <c r="E965" s="130" t="s">
        <v>1371</v>
      </c>
      <c r="F965" s="129"/>
      <c r="G965" s="130" t="s">
        <v>100</v>
      </c>
      <c r="H965" s="130" t="s">
        <v>1370</v>
      </c>
      <c r="I965" s="130" t="s">
        <v>445</v>
      </c>
      <c r="J965" s="130" t="s">
        <v>1371</v>
      </c>
    </row>
    <row r="966" spans="2:10">
      <c r="B966" s="130" t="s">
        <v>91</v>
      </c>
      <c r="C966" s="130" t="s">
        <v>764</v>
      </c>
      <c r="D966" s="130" t="s">
        <v>586</v>
      </c>
      <c r="E966" s="130" t="s">
        <v>765</v>
      </c>
      <c r="F966" s="129"/>
      <c r="G966" s="130" t="s">
        <v>91</v>
      </c>
      <c r="H966" s="130" t="s">
        <v>764</v>
      </c>
      <c r="I966" s="130" t="s">
        <v>586</v>
      </c>
      <c r="J966" s="130" t="s">
        <v>765</v>
      </c>
    </row>
    <row r="967" spans="2:10">
      <c r="B967" s="130" t="s">
        <v>91</v>
      </c>
      <c r="C967" s="130" t="s">
        <v>1372</v>
      </c>
      <c r="D967" s="130" t="s">
        <v>429</v>
      </c>
      <c r="E967" s="130" t="s">
        <v>1373</v>
      </c>
      <c r="F967" s="129"/>
      <c r="G967" s="130" t="s">
        <v>91</v>
      </c>
      <c r="H967" s="130" t="s">
        <v>1372</v>
      </c>
      <c r="I967" s="130" t="s">
        <v>429</v>
      </c>
      <c r="J967" s="130" t="s">
        <v>1373</v>
      </c>
    </row>
    <row r="968" spans="2:10">
      <c r="B968" s="130" t="s">
        <v>91</v>
      </c>
      <c r="C968" s="130" t="s">
        <v>1372</v>
      </c>
      <c r="D968" s="130" t="s">
        <v>464</v>
      </c>
      <c r="E968" s="130" t="s">
        <v>1374</v>
      </c>
      <c r="F968" s="129"/>
      <c r="G968" s="130" t="s">
        <v>91</v>
      </c>
      <c r="H968" s="130" t="s">
        <v>1372</v>
      </c>
      <c r="I968" s="130" t="s">
        <v>464</v>
      </c>
      <c r="J968" s="130" t="s">
        <v>1374</v>
      </c>
    </row>
    <row r="969" spans="2:10">
      <c r="B969" s="130" t="s">
        <v>93</v>
      </c>
      <c r="C969" s="130" t="s">
        <v>1175</v>
      </c>
      <c r="D969" s="130" t="s">
        <v>370</v>
      </c>
      <c r="E969" s="130" t="s">
        <v>1375</v>
      </c>
      <c r="F969" s="129"/>
      <c r="G969" s="130" t="s">
        <v>93</v>
      </c>
      <c r="H969" s="130" t="s">
        <v>1175</v>
      </c>
      <c r="I969" s="130" t="s">
        <v>370</v>
      </c>
      <c r="J969" s="130" t="s">
        <v>1375</v>
      </c>
    </row>
    <row r="970" spans="2:10">
      <c r="B970" s="130" t="s">
        <v>91</v>
      </c>
      <c r="C970" s="130" t="s">
        <v>594</v>
      </c>
      <c r="D970" s="130" t="s">
        <v>981</v>
      </c>
      <c r="E970" s="130" t="s">
        <v>596</v>
      </c>
      <c r="F970" s="129"/>
      <c r="G970" s="130" t="s">
        <v>91</v>
      </c>
      <c r="H970" s="130" t="s">
        <v>594</v>
      </c>
      <c r="I970" s="130" t="s">
        <v>981</v>
      </c>
      <c r="J970" s="130" t="s">
        <v>596</v>
      </c>
    </row>
    <row r="971" spans="2:10">
      <c r="B971" s="130" t="s">
        <v>574</v>
      </c>
      <c r="C971" s="130" t="s">
        <v>808</v>
      </c>
      <c r="D971" s="130" t="s">
        <v>426</v>
      </c>
      <c r="E971" s="130" t="s">
        <v>1376</v>
      </c>
      <c r="F971" s="129"/>
      <c r="G971" s="130" t="s">
        <v>574</v>
      </c>
      <c r="H971" s="130" t="s">
        <v>808</v>
      </c>
      <c r="I971" s="130" t="s">
        <v>426</v>
      </c>
      <c r="J971" s="130" t="s">
        <v>1376</v>
      </c>
    </row>
    <row r="972" spans="2:10">
      <c r="B972" s="130" t="s">
        <v>574</v>
      </c>
      <c r="C972" s="130" t="s">
        <v>808</v>
      </c>
      <c r="D972" s="130" t="s">
        <v>521</v>
      </c>
      <c r="E972" s="130" t="s">
        <v>809</v>
      </c>
      <c r="F972" s="129"/>
      <c r="G972" s="130" t="s">
        <v>574</v>
      </c>
      <c r="H972" s="130" t="s">
        <v>808</v>
      </c>
      <c r="I972" s="130" t="s">
        <v>521</v>
      </c>
      <c r="J972" s="130" t="s">
        <v>809</v>
      </c>
    </row>
    <row r="973" spans="2:10">
      <c r="B973" s="130" t="s">
        <v>91</v>
      </c>
      <c r="C973" s="130" t="s">
        <v>417</v>
      </c>
      <c r="D973" s="130" t="s">
        <v>367</v>
      </c>
      <c r="E973" s="130" t="s">
        <v>1377</v>
      </c>
      <c r="F973" s="129"/>
      <c r="G973" s="130" t="s">
        <v>91</v>
      </c>
      <c r="H973" s="130" t="s">
        <v>417</v>
      </c>
      <c r="I973" s="130" t="s">
        <v>367</v>
      </c>
      <c r="J973" s="130" t="s">
        <v>1377</v>
      </c>
    </row>
    <row r="974" spans="2:10">
      <c r="B974" s="130" t="s">
        <v>496</v>
      </c>
      <c r="C974" s="130" t="s">
        <v>497</v>
      </c>
      <c r="D974" s="130" t="s">
        <v>603</v>
      </c>
      <c r="E974" s="130" t="s">
        <v>943</v>
      </c>
      <c r="F974" s="129"/>
      <c r="G974" s="130" t="s">
        <v>496</v>
      </c>
      <c r="H974" s="130" t="s">
        <v>497</v>
      </c>
      <c r="I974" s="130" t="s">
        <v>603</v>
      </c>
      <c r="J974" s="130" t="s">
        <v>943</v>
      </c>
    </row>
    <row r="975" spans="2:10">
      <c r="B975" s="130" t="s">
        <v>496</v>
      </c>
      <c r="C975" s="130" t="s">
        <v>497</v>
      </c>
      <c r="D975" s="130" t="s">
        <v>788</v>
      </c>
      <c r="E975" s="130" t="s">
        <v>943</v>
      </c>
      <c r="F975" s="129"/>
      <c r="G975" s="130" t="s">
        <v>496</v>
      </c>
      <c r="H975" s="130" t="s">
        <v>497</v>
      </c>
      <c r="I975" s="130" t="s">
        <v>788</v>
      </c>
      <c r="J975" s="130" t="s">
        <v>943</v>
      </c>
    </row>
    <row r="976" spans="2:10">
      <c r="B976" s="130" t="s">
        <v>496</v>
      </c>
      <c r="C976" s="130" t="s">
        <v>497</v>
      </c>
      <c r="D976" s="130" t="s">
        <v>581</v>
      </c>
      <c r="E976" s="130" t="s">
        <v>1256</v>
      </c>
      <c r="F976" s="129"/>
      <c r="G976" s="130" t="s">
        <v>496</v>
      </c>
      <c r="H976" s="130" t="s">
        <v>497</v>
      </c>
      <c r="I976" s="130" t="s">
        <v>581</v>
      </c>
      <c r="J976" s="130" t="s">
        <v>1256</v>
      </c>
    </row>
    <row r="977" spans="2:10">
      <c r="B977" s="130" t="s">
        <v>574</v>
      </c>
      <c r="C977" s="130" t="s">
        <v>810</v>
      </c>
      <c r="D977" s="130" t="s">
        <v>804</v>
      </c>
      <c r="E977" s="130" t="s">
        <v>1378</v>
      </c>
      <c r="F977" s="129"/>
      <c r="G977" s="130" t="s">
        <v>574</v>
      </c>
      <c r="H977" s="130" t="s">
        <v>810</v>
      </c>
      <c r="I977" s="130" t="s">
        <v>804</v>
      </c>
      <c r="J977" s="130" t="s">
        <v>1378</v>
      </c>
    </row>
    <row r="978" spans="2:10">
      <c r="B978" s="130" t="s">
        <v>574</v>
      </c>
      <c r="C978" s="130" t="s">
        <v>810</v>
      </c>
      <c r="D978" s="130" t="s">
        <v>981</v>
      </c>
      <c r="E978" s="130" t="s">
        <v>1379</v>
      </c>
      <c r="F978" s="129"/>
      <c r="G978" s="130" t="s">
        <v>574</v>
      </c>
      <c r="H978" s="130" t="s">
        <v>810</v>
      </c>
      <c r="I978" s="130" t="s">
        <v>981</v>
      </c>
      <c r="J978" s="130" t="s">
        <v>1379</v>
      </c>
    </row>
    <row r="979" spans="2:10">
      <c r="B979" s="130" t="s">
        <v>91</v>
      </c>
      <c r="C979" s="130" t="s">
        <v>1380</v>
      </c>
      <c r="D979" s="130" t="s">
        <v>373</v>
      </c>
      <c r="E979" s="130" t="s">
        <v>1381</v>
      </c>
      <c r="F979" s="129"/>
      <c r="G979" s="130" t="s">
        <v>91</v>
      </c>
      <c r="H979" s="130" t="s">
        <v>1380</v>
      </c>
      <c r="I979" s="130" t="s">
        <v>373</v>
      </c>
      <c r="J979" s="130" t="s">
        <v>1381</v>
      </c>
    </row>
    <row r="980" spans="2:10">
      <c r="B980" s="130" t="s">
        <v>91</v>
      </c>
      <c r="C980" s="130" t="s">
        <v>1380</v>
      </c>
      <c r="D980" s="130" t="s">
        <v>443</v>
      </c>
      <c r="E980" s="130" t="s">
        <v>1381</v>
      </c>
      <c r="F980" s="129"/>
      <c r="G980" s="130" t="s">
        <v>91</v>
      </c>
      <c r="H980" s="130" t="s">
        <v>1380</v>
      </c>
      <c r="I980" s="130" t="s">
        <v>443</v>
      </c>
      <c r="J980" s="130" t="s">
        <v>1381</v>
      </c>
    </row>
    <row r="981" spans="2:10">
      <c r="B981" s="130" t="s">
        <v>91</v>
      </c>
      <c r="C981" s="130" t="s">
        <v>1380</v>
      </c>
      <c r="D981" s="130" t="s">
        <v>521</v>
      </c>
      <c r="E981" s="130" t="s">
        <v>1382</v>
      </c>
      <c r="F981" s="129"/>
      <c r="G981" s="130" t="s">
        <v>91</v>
      </c>
      <c r="H981" s="130" t="s">
        <v>1380</v>
      </c>
      <c r="I981" s="130" t="s">
        <v>521</v>
      </c>
      <c r="J981" s="130" t="s">
        <v>1382</v>
      </c>
    </row>
    <row r="982" spans="2:10">
      <c r="B982" s="130" t="s">
        <v>100</v>
      </c>
      <c r="C982" s="130" t="s">
        <v>714</v>
      </c>
      <c r="D982" s="130" t="s">
        <v>367</v>
      </c>
      <c r="E982" s="130" t="s">
        <v>715</v>
      </c>
      <c r="F982" s="129"/>
      <c r="G982" s="130" t="s">
        <v>100</v>
      </c>
      <c r="H982" s="130" t="s">
        <v>714</v>
      </c>
      <c r="I982" s="130" t="s">
        <v>367</v>
      </c>
      <c r="J982" s="130" t="s">
        <v>715</v>
      </c>
    </row>
    <row r="983" spans="2:10">
      <c r="B983" s="130" t="s">
        <v>100</v>
      </c>
      <c r="C983" s="130" t="s">
        <v>714</v>
      </c>
      <c r="D983" s="130" t="s">
        <v>381</v>
      </c>
      <c r="E983" s="130" t="s">
        <v>715</v>
      </c>
      <c r="F983" s="129"/>
      <c r="G983" s="130" t="s">
        <v>100</v>
      </c>
      <c r="H983" s="130" t="s">
        <v>714</v>
      </c>
      <c r="I983" s="130" t="s">
        <v>381</v>
      </c>
      <c r="J983" s="130" t="s">
        <v>715</v>
      </c>
    </row>
    <row r="984" spans="2:10">
      <c r="B984" s="130" t="s">
        <v>91</v>
      </c>
      <c r="C984" s="130" t="s">
        <v>1383</v>
      </c>
      <c r="D984" s="130" t="s">
        <v>384</v>
      </c>
      <c r="E984" s="130" t="s">
        <v>1384</v>
      </c>
      <c r="F984" s="129"/>
      <c r="G984" s="130" t="s">
        <v>91</v>
      </c>
      <c r="H984" s="130" t="s">
        <v>1383</v>
      </c>
      <c r="I984" s="130" t="s">
        <v>384</v>
      </c>
      <c r="J984" s="130" t="s">
        <v>1384</v>
      </c>
    </row>
    <row r="985" spans="2:10">
      <c r="B985" s="130" t="s">
        <v>98</v>
      </c>
      <c r="C985" s="130" t="s">
        <v>1209</v>
      </c>
      <c r="D985" s="130" t="s">
        <v>440</v>
      </c>
      <c r="E985" s="130" t="s">
        <v>1210</v>
      </c>
      <c r="F985" s="129"/>
      <c r="G985" s="130" t="s">
        <v>98</v>
      </c>
      <c r="H985" s="130" t="s">
        <v>1209</v>
      </c>
      <c r="I985" s="130" t="s">
        <v>440</v>
      </c>
      <c r="J985" s="130" t="s">
        <v>1210</v>
      </c>
    </row>
    <row r="986" spans="2:10">
      <c r="B986" s="130" t="s">
        <v>98</v>
      </c>
      <c r="C986" s="130" t="s">
        <v>1209</v>
      </c>
      <c r="D986" s="130" t="s">
        <v>390</v>
      </c>
      <c r="E986" s="130" t="s">
        <v>1385</v>
      </c>
      <c r="F986" s="129"/>
      <c r="G986" s="130" t="s">
        <v>98</v>
      </c>
      <c r="H986" s="130" t="s">
        <v>1209</v>
      </c>
      <c r="I986" s="130" t="s">
        <v>390</v>
      </c>
      <c r="J986" s="130" t="s">
        <v>1385</v>
      </c>
    </row>
    <row r="987" spans="2:10">
      <c r="B987" s="130" t="s">
        <v>93</v>
      </c>
      <c r="C987" s="130" t="s">
        <v>1308</v>
      </c>
      <c r="D987" s="130" t="s">
        <v>418</v>
      </c>
      <c r="E987" s="130" t="s">
        <v>1386</v>
      </c>
      <c r="F987" s="129"/>
      <c r="G987" s="130" t="s">
        <v>93</v>
      </c>
      <c r="H987" s="130" t="s">
        <v>1308</v>
      </c>
      <c r="I987" s="130" t="s">
        <v>418</v>
      </c>
      <c r="J987" s="130" t="s">
        <v>1386</v>
      </c>
    </row>
    <row r="988" spans="2:10">
      <c r="B988" s="130" t="s">
        <v>95</v>
      </c>
      <c r="C988" s="130" t="s">
        <v>554</v>
      </c>
      <c r="D988" s="130" t="s">
        <v>603</v>
      </c>
      <c r="E988" s="130" t="s">
        <v>408</v>
      </c>
      <c r="F988" s="129"/>
      <c r="G988" s="130" t="s">
        <v>95</v>
      </c>
      <c r="H988" s="130" t="s">
        <v>554</v>
      </c>
      <c r="I988" s="130" t="s">
        <v>603</v>
      </c>
      <c r="J988" s="130" t="s">
        <v>408</v>
      </c>
    </row>
    <row r="989" spans="2:10">
      <c r="B989" s="130" t="s">
        <v>609</v>
      </c>
      <c r="C989" s="130" t="s">
        <v>610</v>
      </c>
      <c r="D989" s="130" t="s">
        <v>418</v>
      </c>
      <c r="E989" s="130" t="s">
        <v>1387</v>
      </c>
      <c r="F989" s="129"/>
      <c r="G989" s="130" t="s">
        <v>609</v>
      </c>
      <c r="H989" s="130" t="s">
        <v>610</v>
      </c>
      <c r="I989" s="130" t="s">
        <v>418</v>
      </c>
      <c r="J989" s="130" t="s">
        <v>1387</v>
      </c>
    </row>
    <row r="990" spans="2:10">
      <c r="B990" s="130" t="s">
        <v>609</v>
      </c>
      <c r="C990" s="130" t="s">
        <v>610</v>
      </c>
      <c r="D990" s="130" t="s">
        <v>483</v>
      </c>
      <c r="E990" s="130" t="s">
        <v>905</v>
      </c>
      <c r="F990" s="129"/>
      <c r="G990" s="130" t="s">
        <v>609</v>
      </c>
      <c r="H990" s="130" t="s">
        <v>610</v>
      </c>
      <c r="I990" s="130" t="s">
        <v>483</v>
      </c>
      <c r="J990" s="130" t="s">
        <v>905</v>
      </c>
    </row>
    <row r="991" spans="2:10">
      <c r="B991" s="130" t="s">
        <v>609</v>
      </c>
      <c r="C991" s="130" t="s">
        <v>610</v>
      </c>
      <c r="D991" s="130" t="s">
        <v>426</v>
      </c>
      <c r="E991" s="130" t="s">
        <v>1092</v>
      </c>
      <c r="F991" s="129"/>
      <c r="G991" s="130" t="s">
        <v>609</v>
      </c>
      <c r="H991" s="130" t="s">
        <v>610</v>
      </c>
      <c r="I991" s="130" t="s">
        <v>426</v>
      </c>
      <c r="J991" s="130" t="s">
        <v>1092</v>
      </c>
    </row>
    <row r="992" spans="2:10">
      <c r="B992" s="130" t="s">
        <v>609</v>
      </c>
      <c r="C992" s="130" t="s">
        <v>610</v>
      </c>
      <c r="D992" s="130" t="s">
        <v>421</v>
      </c>
      <c r="E992" s="130" t="s">
        <v>613</v>
      </c>
      <c r="F992" s="129"/>
      <c r="G992" s="130" t="s">
        <v>609</v>
      </c>
      <c r="H992" s="130" t="s">
        <v>610</v>
      </c>
      <c r="I992" s="130" t="s">
        <v>421</v>
      </c>
      <c r="J992" s="130" t="s">
        <v>613</v>
      </c>
    </row>
    <row r="993" spans="2:10">
      <c r="B993" s="130" t="s">
        <v>98</v>
      </c>
      <c r="C993" s="130" t="s">
        <v>733</v>
      </c>
      <c r="D993" s="130" t="s">
        <v>521</v>
      </c>
      <c r="E993" s="130" t="s">
        <v>734</v>
      </c>
      <c r="F993" s="129"/>
      <c r="G993" s="130" t="s">
        <v>98</v>
      </c>
      <c r="H993" s="130" t="s">
        <v>733</v>
      </c>
      <c r="I993" s="130" t="s">
        <v>521</v>
      </c>
      <c r="J993" s="130" t="s">
        <v>734</v>
      </c>
    </row>
    <row r="994" spans="2:10">
      <c r="B994" s="130" t="s">
        <v>579</v>
      </c>
      <c r="C994" s="130" t="s">
        <v>773</v>
      </c>
      <c r="D994" s="130" t="s">
        <v>479</v>
      </c>
      <c r="E994" s="130" t="s">
        <v>774</v>
      </c>
      <c r="F994" s="129"/>
      <c r="G994" s="130" t="s">
        <v>579</v>
      </c>
      <c r="H994" s="130" t="s">
        <v>773</v>
      </c>
      <c r="I994" s="130" t="s">
        <v>479</v>
      </c>
      <c r="J994" s="130" t="s">
        <v>774</v>
      </c>
    </row>
    <row r="995" spans="2:10">
      <c r="B995" s="130" t="s">
        <v>579</v>
      </c>
      <c r="C995" s="130" t="s">
        <v>773</v>
      </c>
      <c r="D995" s="130" t="s">
        <v>488</v>
      </c>
      <c r="E995" s="130" t="s">
        <v>1388</v>
      </c>
      <c r="F995" s="129"/>
      <c r="G995" s="130" t="s">
        <v>579</v>
      </c>
      <c r="H995" s="130" t="s">
        <v>773</v>
      </c>
      <c r="I995" s="130" t="s">
        <v>488</v>
      </c>
      <c r="J995" s="130" t="s">
        <v>1388</v>
      </c>
    </row>
    <row r="996" spans="2:10">
      <c r="B996" s="130" t="s">
        <v>95</v>
      </c>
      <c r="C996" s="130" t="s">
        <v>554</v>
      </c>
      <c r="D996" s="130" t="s">
        <v>726</v>
      </c>
      <c r="E996" s="130" t="s">
        <v>600</v>
      </c>
      <c r="F996" s="129"/>
      <c r="G996" s="130" t="s">
        <v>95</v>
      </c>
      <c r="H996" s="130" t="s">
        <v>554</v>
      </c>
      <c r="I996" s="130" t="s">
        <v>726</v>
      </c>
      <c r="J996" s="130" t="s">
        <v>600</v>
      </c>
    </row>
    <row r="997" spans="2:10">
      <c r="B997" s="130" t="s">
        <v>709</v>
      </c>
      <c r="C997" s="130" t="s">
        <v>960</v>
      </c>
      <c r="D997" s="130" t="s">
        <v>479</v>
      </c>
      <c r="E997" s="130" t="s">
        <v>1032</v>
      </c>
      <c r="F997" s="129"/>
      <c r="G997" s="130" t="s">
        <v>709</v>
      </c>
      <c r="H997" s="130" t="s">
        <v>960</v>
      </c>
      <c r="I997" s="130" t="s">
        <v>479</v>
      </c>
      <c r="J997" s="130" t="s">
        <v>1032</v>
      </c>
    </row>
    <row r="998" spans="2:10">
      <c r="B998" s="130" t="s">
        <v>709</v>
      </c>
      <c r="C998" s="130" t="s">
        <v>960</v>
      </c>
      <c r="D998" s="130" t="s">
        <v>836</v>
      </c>
      <c r="E998" s="130" t="s">
        <v>1389</v>
      </c>
      <c r="F998" s="129"/>
      <c r="G998" s="130" t="s">
        <v>709</v>
      </c>
      <c r="H998" s="130" t="s">
        <v>960</v>
      </c>
      <c r="I998" s="130" t="s">
        <v>836</v>
      </c>
      <c r="J998" s="130" t="s">
        <v>1389</v>
      </c>
    </row>
    <row r="999" spans="2:10">
      <c r="B999" s="130" t="s">
        <v>709</v>
      </c>
      <c r="C999" s="130" t="s">
        <v>960</v>
      </c>
      <c r="D999" s="130" t="s">
        <v>512</v>
      </c>
      <c r="E999" s="130" t="s">
        <v>1390</v>
      </c>
      <c r="F999" s="129"/>
      <c r="G999" s="130" t="s">
        <v>709</v>
      </c>
      <c r="H999" s="130" t="s">
        <v>960</v>
      </c>
      <c r="I999" s="130" t="s">
        <v>512</v>
      </c>
      <c r="J999" s="130" t="s">
        <v>1390</v>
      </c>
    </row>
    <row r="1000" spans="2:10">
      <c r="B1000" s="130" t="s">
        <v>709</v>
      </c>
      <c r="C1000" s="130" t="s">
        <v>960</v>
      </c>
      <c r="D1000" s="130" t="s">
        <v>440</v>
      </c>
      <c r="E1000" s="130" t="s">
        <v>1391</v>
      </c>
      <c r="F1000" s="129"/>
      <c r="G1000" s="130" t="s">
        <v>709</v>
      </c>
      <c r="H1000" s="130" t="s">
        <v>960</v>
      </c>
      <c r="I1000" s="130" t="s">
        <v>440</v>
      </c>
      <c r="J1000" s="130" t="s">
        <v>1391</v>
      </c>
    </row>
    <row r="1001" spans="2:10">
      <c r="B1001" s="130" t="s">
        <v>91</v>
      </c>
      <c r="C1001" s="130" t="s">
        <v>1302</v>
      </c>
      <c r="D1001" s="130" t="s">
        <v>726</v>
      </c>
      <c r="E1001" s="130" t="s">
        <v>1392</v>
      </c>
      <c r="F1001" s="129"/>
      <c r="G1001" s="130" t="s">
        <v>91</v>
      </c>
      <c r="H1001" s="130" t="s">
        <v>1302</v>
      </c>
      <c r="I1001" s="130" t="s">
        <v>726</v>
      </c>
      <c r="J1001" s="130" t="s">
        <v>1392</v>
      </c>
    </row>
    <row r="1002" spans="2:10">
      <c r="B1002" s="130" t="s">
        <v>91</v>
      </c>
      <c r="C1002" s="130" t="s">
        <v>1133</v>
      </c>
      <c r="D1002" s="130" t="s">
        <v>464</v>
      </c>
      <c r="E1002" s="130" t="s">
        <v>1134</v>
      </c>
      <c r="F1002" s="129"/>
      <c r="G1002" s="130" t="s">
        <v>91</v>
      </c>
      <c r="H1002" s="130" t="s">
        <v>1133</v>
      </c>
      <c r="I1002" s="130" t="s">
        <v>464</v>
      </c>
      <c r="J1002" s="130" t="s">
        <v>1134</v>
      </c>
    </row>
    <row r="1003" spans="2:10">
      <c r="B1003" s="130" t="s">
        <v>100</v>
      </c>
      <c r="C1003" s="130" t="s">
        <v>525</v>
      </c>
      <c r="D1003" s="130" t="s">
        <v>418</v>
      </c>
      <c r="E1003" s="130" t="s">
        <v>526</v>
      </c>
      <c r="F1003" s="129"/>
      <c r="G1003" s="130" t="s">
        <v>100</v>
      </c>
      <c r="H1003" s="130" t="s">
        <v>525</v>
      </c>
      <c r="I1003" s="130" t="s">
        <v>418</v>
      </c>
      <c r="J1003" s="130" t="s">
        <v>526</v>
      </c>
    </row>
    <row r="1004" spans="2:10">
      <c r="B1004" s="130" t="s">
        <v>97</v>
      </c>
      <c r="C1004" s="130" t="s">
        <v>525</v>
      </c>
      <c r="D1004" s="130" t="s">
        <v>373</v>
      </c>
      <c r="E1004" s="130" t="s">
        <v>813</v>
      </c>
      <c r="F1004" s="129"/>
      <c r="G1004" s="130" t="s">
        <v>97</v>
      </c>
      <c r="H1004" s="130" t="s">
        <v>525</v>
      </c>
      <c r="I1004" s="130" t="s">
        <v>373</v>
      </c>
      <c r="J1004" s="130" t="s">
        <v>813</v>
      </c>
    </row>
    <row r="1005" spans="2:10">
      <c r="B1005" s="130" t="s">
        <v>97</v>
      </c>
      <c r="C1005" s="130" t="s">
        <v>525</v>
      </c>
      <c r="D1005" s="130" t="s">
        <v>440</v>
      </c>
      <c r="E1005" s="130" t="s">
        <v>813</v>
      </c>
      <c r="F1005" s="129"/>
      <c r="G1005" s="130" t="s">
        <v>97</v>
      </c>
      <c r="H1005" s="130" t="s">
        <v>525</v>
      </c>
      <c r="I1005" s="130" t="s">
        <v>440</v>
      </c>
      <c r="J1005" s="130" t="s">
        <v>813</v>
      </c>
    </row>
    <row r="1006" spans="2:10">
      <c r="B1006" s="130" t="s">
        <v>97</v>
      </c>
      <c r="C1006" s="130" t="s">
        <v>1393</v>
      </c>
      <c r="D1006" s="130" t="s">
        <v>612</v>
      </c>
      <c r="E1006" s="130" t="s">
        <v>1394</v>
      </c>
      <c r="F1006" s="129"/>
      <c r="G1006" s="130" t="s">
        <v>97</v>
      </c>
      <c r="H1006" s="130" t="s">
        <v>1393</v>
      </c>
      <c r="I1006" s="130" t="s">
        <v>612</v>
      </c>
      <c r="J1006" s="130" t="s">
        <v>1394</v>
      </c>
    </row>
    <row r="1007" spans="2:10">
      <c r="B1007" s="130" t="s">
        <v>97</v>
      </c>
      <c r="C1007" s="130" t="s">
        <v>1393</v>
      </c>
      <c r="D1007" s="130" t="s">
        <v>403</v>
      </c>
      <c r="E1007" s="130" t="s">
        <v>1394</v>
      </c>
      <c r="F1007" s="129"/>
      <c r="G1007" s="130" t="s">
        <v>97</v>
      </c>
      <c r="H1007" s="130" t="s">
        <v>1393</v>
      </c>
      <c r="I1007" s="130" t="s">
        <v>403</v>
      </c>
      <c r="J1007" s="130" t="s">
        <v>1394</v>
      </c>
    </row>
    <row r="1008" spans="2:10">
      <c r="B1008" s="130" t="s">
        <v>91</v>
      </c>
      <c r="C1008" s="130" t="s">
        <v>1395</v>
      </c>
      <c r="D1008" s="130" t="s">
        <v>479</v>
      </c>
      <c r="E1008" s="130" t="s">
        <v>1396</v>
      </c>
      <c r="F1008" s="129"/>
      <c r="G1008" s="130" t="s">
        <v>91</v>
      </c>
      <c r="H1008" s="130" t="s">
        <v>1395</v>
      </c>
      <c r="I1008" s="130" t="s">
        <v>479</v>
      </c>
      <c r="J1008" s="130" t="s">
        <v>1396</v>
      </c>
    </row>
    <row r="1009" spans="2:10">
      <c r="B1009" s="130" t="s">
        <v>91</v>
      </c>
      <c r="C1009" s="130" t="s">
        <v>1395</v>
      </c>
      <c r="D1009" s="130" t="s">
        <v>445</v>
      </c>
      <c r="E1009" s="130" t="s">
        <v>1396</v>
      </c>
      <c r="F1009" s="129"/>
      <c r="G1009" s="130" t="s">
        <v>91</v>
      </c>
      <c r="H1009" s="130" t="s">
        <v>1395</v>
      </c>
      <c r="I1009" s="130" t="s">
        <v>445</v>
      </c>
      <c r="J1009" s="130" t="s">
        <v>1396</v>
      </c>
    </row>
    <row r="1010" spans="2:10">
      <c r="B1010" s="130" t="s">
        <v>100</v>
      </c>
      <c r="C1010" s="130" t="s">
        <v>1274</v>
      </c>
      <c r="D1010" s="130" t="s">
        <v>387</v>
      </c>
      <c r="E1010" s="130" t="s">
        <v>1397</v>
      </c>
      <c r="F1010" s="129"/>
      <c r="G1010" s="130" t="s">
        <v>100</v>
      </c>
      <c r="H1010" s="130" t="s">
        <v>1274</v>
      </c>
      <c r="I1010" s="130" t="s">
        <v>387</v>
      </c>
      <c r="J1010" s="130" t="s">
        <v>1397</v>
      </c>
    </row>
    <row r="1011" spans="2:10">
      <c r="B1011" s="130" t="s">
        <v>100</v>
      </c>
      <c r="C1011" s="130" t="s">
        <v>1274</v>
      </c>
      <c r="D1011" s="130" t="s">
        <v>479</v>
      </c>
      <c r="E1011" s="130" t="s">
        <v>1397</v>
      </c>
      <c r="F1011" s="129"/>
      <c r="G1011" s="130" t="s">
        <v>100</v>
      </c>
      <c r="H1011" s="130" t="s">
        <v>1274</v>
      </c>
      <c r="I1011" s="130" t="s">
        <v>479</v>
      </c>
      <c r="J1011" s="130" t="s">
        <v>1397</v>
      </c>
    </row>
    <row r="1012" spans="2:10">
      <c r="B1012" s="130" t="s">
        <v>269</v>
      </c>
      <c r="C1012" s="130" t="s">
        <v>372</v>
      </c>
      <c r="D1012" s="130" t="s">
        <v>461</v>
      </c>
      <c r="E1012" s="130" t="s">
        <v>655</v>
      </c>
      <c r="F1012" s="129"/>
      <c r="G1012" s="130" t="s">
        <v>269</v>
      </c>
      <c r="H1012" s="130" t="s">
        <v>372</v>
      </c>
      <c r="I1012" s="130" t="s">
        <v>461</v>
      </c>
      <c r="J1012" s="130" t="s">
        <v>655</v>
      </c>
    </row>
    <row r="1013" spans="2:10">
      <c r="B1013" s="130" t="s">
        <v>269</v>
      </c>
      <c r="C1013" s="130" t="s">
        <v>372</v>
      </c>
      <c r="D1013" s="130" t="s">
        <v>735</v>
      </c>
      <c r="E1013" s="130" t="s">
        <v>655</v>
      </c>
      <c r="F1013" s="129"/>
      <c r="G1013" s="130" t="s">
        <v>269</v>
      </c>
      <c r="H1013" s="130" t="s">
        <v>372</v>
      </c>
      <c r="I1013" s="130" t="s">
        <v>735</v>
      </c>
      <c r="J1013" s="130" t="s">
        <v>655</v>
      </c>
    </row>
    <row r="1014" spans="2:10">
      <c r="B1014" s="130" t="s">
        <v>97</v>
      </c>
      <c r="C1014" s="130" t="s">
        <v>1398</v>
      </c>
      <c r="D1014" s="130" t="s">
        <v>445</v>
      </c>
      <c r="E1014" s="130" t="s">
        <v>1111</v>
      </c>
      <c r="F1014" s="129"/>
      <c r="G1014" s="130" t="s">
        <v>97</v>
      </c>
      <c r="H1014" s="130" t="s">
        <v>1398</v>
      </c>
      <c r="I1014" s="130" t="s">
        <v>445</v>
      </c>
      <c r="J1014" s="130" t="s">
        <v>1111</v>
      </c>
    </row>
    <row r="1015" spans="2:10">
      <c r="B1015" s="130" t="s">
        <v>97</v>
      </c>
      <c r="C1015" s="130" t="s">
        <v>465</v>
      </c>
      <c r="D1015" s="130" t="s">
        <v>384</v>
      </c>
      <c r="E1015" s="130" t="s">
        <v>467</v>
      </c>
      <c r="F1015" s="129"/>
      <c r="G1015" s="130" t="s">
        <v>97</v>
      </c>
      <c r="H1015" s="130" t="s">
        <v>465</v>
      </c>
      <c r="I1015" s="130" t="s">
        <v>384</v>
      </c>
      <c r="J1015" s="130" t="s">
        <v>467</v>
      </c>
    </row>
    <row r="1016" spans="2:10">
      <c r="B1016" s="130" t="s">
        <v>97</v>
      </c>
      <c r="C1016" s="130" t="s">
        <v>465</v>
      </c>
      <c r="D1016" s="130" t="s">
        <v>373</v>
      </c>
      <c r="E1016" s="130" t="s">
        <v>1013</v>
      </c>
      <c r="F1016" s="129"/>
      <c r="G1016" s="130" t="s">
        <v>97</v>
      </c>
      <c r="H1016" s="130" t="s">
        <v>465</v>
      </c>
      <c r="I1016" s="130" t="s">
        <v>373</v>
      </c>
      <c r="J1016" s="130" t="s">
        <v>1013</v>
      </c>
    </row>
    <row r="1017" spans="2:10">
      <c r="B1017" s="130" t="s">
        <v>97</v>
      </c>
      <c r="C1017" s="130" t="s">
        <v>465</v>
      </c>
      <c r="D1017" s="130" t="s">
        <v>521</v>
      </c>
      <c r="E1017" s="130" t="s">
        <v>1399</v>
      </c>
      <c r="F1017" s="129"/>
      <c r="G1017" s="130" t="s">
        <v>97</v>
      </c>
      <c r="H1017" s="130" t="s">
        <v>465</v>
      </c>
      <c r="I1017" s="130" t="s">
        <v>521</v>
      </c>
      <c r="J1017" s="130" t="s">
        <v>1399</v>
      </c>
    </row>
    <row r="1018" spans="2:10">
      <c r="B1018" s="130" t="s">
        <v>97</v>
      </c>
      <c r="C1018" s="130" t="s">
        <v>465</v>
      </c>
      <c r="D1018" s="130" t="s">
        <v>426</v>
      </c>
      <c r="E1018" s="130" t="s">
        <v>1399</v>
      </c>
      <c r="F1018" s="129"/>
      <c r="G1018" s="130" t="s">
        <v>97</v>
      </c>
      <c r="H1018" s="130" t="s">
        <v>465</v>
      </c>
      <c r="I1018" s="130" t="s">
        <v>426</v>
      </c>
      <c r="J1018" s="130" t="s">
        <v>1399</v>
      </c>
    </row>
    <row r="1019" spans="2:10">
      <c r="B1019" s="130" t="s">
        <v>97</v>
      </c>
      <c r="C1019" s="130" t="s">
        <v>465</v>
      </c>
      <c r="D1019" s="130" t="s">
        <v>461</v>
      </c>
      <c r="E1019" s="130" t="s">
        <v>1400</v>
      </c>
      <c r="F1019" s="129"/>
      <c r="G1019" s="130" t="s">
        <v>97</v>
      </c>
      <c r="H1019" s="130" t="s">
        <v>465</v>
      </c>
      <c r="I1019" s="130" t="s">
        <v>461</v>
      </c>
      <c r="J1019" s="130" t="s">
        <v>1400</v>
      </c>
    </row>
    <row r="1020" spans="2:10">
      <c r="B1020" s="130" t="s">
        <v>97</v>
      </c>
      <c r="C1020" s="130" t="s">
        <v>1401</v>
      </c>
      <c r="D1020" s="130" t="s">
        <v>384</v>
      </c>
      <c r="E1020" s="130" t="s">
        <v>1029</v>
      </c>
      <c r="F1020" s="129"/>
      <c r="G1020" s="130" t="s">
        <v>97</v>
      </c>
      <c r="H1020" s="130" t="s">
        <v>1401</v>
      </c>
      <c r="I1020" s="130" t="s">
        <v>384</v>
      </c>
      <c r="J1020" s="130" t="s">
        <v>1029</v>
      </c>
    </row>
    <row r="1021" spans="2:10">
      <c r="B1021" s="130" t="s">
        <v>100</v>
      </c>
      <c r="C1021" s="130" t="s">
        <v>1036</v>
      </c>
      <c r="D1021" s="130" t="s">
        <v>466</v>
      </c>
      <c r="E1021" s="130" t="s">
        <v>1197</v>
      </c>
      <c r="F1021" s="129"/>
      <c r="G1021" s="130" t="s">
        <v>100</v>
      </c>
      <c r="H1021" s="130" t="s">
        <v>1036</v>
      </c>
      <c r="I1021" s="130" t="s">
        <v>466</v>
      </c>
      <c r="J1021" s="130" t="s">
        <v>1197</v>
      </c>
    </row>
    <row r="1022" spans="2:10">
      <c r="B1022" s="130" t="s">
        <v>97</v>
      </c>
      <c r="C1022" s="130" t="s">
        <v>1402</v>
      </c>
      <c r="D1022" s="130" t="s">
        <v>429</v>
      </c>
      <c r="E1022" s="130" t="s">
        <v>1403</v>
      </c>
      <c r="F1022" s="129"/>
      <c r="G1022" s="130" t="s">
        <v>97</v>
      </c>
      <c r="H1022" s="130" t="s">
        <v>1402</v>
      </c>
      <c r="I1022" s="130" t="s">
        <v>429</v>
      </c>
      <c r="J1022" s="130" t="s">
        <v>1403</v>
      </c>
    </row>
    <row r="1023" spans="2:10">
      <c r="B1023" s="130" t="s">
        <v>95</v>
      </c>
      <c r="C1023" s="130" t="s">
        <v>874</v>
      </c>
      <c r="D1023" s="130" t="s">
        <v>87</v>
      </c>
      <c r="E1023" s="130" t="s">
        <v>1151</v>
      </c>
      <c r="F1023" s="129"/>
      <c r="G1023" s="130" t="s">
        <v>95</v>
      </c>
      <c r="H1023" s="130" t="s">
        <v>874</v>
      </c>
      <c r="I1023" s="130" t="s">
        <v>87</v>
      </c>
      <c r="J1023" s="130" t="s">
        <v>1151</v>
      </c>
    </row>
    <row r="1024" spans="2:10">
      <c r="B1024" s="130" t="s">
        <v>95</v>
      </c>
      <c r="C1024" s="130" t="s">
        <v>874</v>
      </c>
      <c r="D1024" s="130" t="s">
        <v>1404</v>
      </c>
      <c r="E1024" s="130" t="s">
        <v>876</v>
      </c>
      <c r="F1024" s="129"/>
      <c r="G1024" s="130" t="s">
        <v>95</v>
      </c>
      <c r="H1024" s="130" t="s">
        <v>874</v>
      </c>
      <c r="I1024" s="130" t="s">
        <v>1404</v>
      </c>
      <c r="J1024" s="130" t="s">
        <v>876</v>
      </c>
    </row>
    <row r="1025" spans="2:10">
      <c r="B1025" s="130" t="s">
        <v>95</v>
      </c>
      <c r="C1025" s="130" t="s">
        <v>874</v>
      </c>
      <c r="D1025" s="130" t="s">
        <v>694</v>
      </c>
      <c r="E1025" s="130" t="s">
        <v>876</v>
      </c>
      <c r="F1025" s="129"/>
      <c r="G1025" s="130" t="s">
        <v>95</v>
      </c>
      <c r="H1025" s="130" t="s">
        <v>874</v>
      </c>
      <c r="I1025" s="130" t="s">
        <v>694</v>
      </c>
      <c r="J1025" s="130" t="s">
        <v>876</v>
      </c>
    </row>
    <row r="1026" spans="2:10">
      <c r="B1026" s="130" t="s">
        <v>500</v>
      </c>
      <c r="C1026" s="130" t="s">
        <v>1344</v>
      </c>
      <c r="D1026" s="130" t="s">
        <v>384</v>
      </c>
      <c r="E1026" s="130" t="s">
        <v>1345</v>
      </c>
      <c r="F1026" s="129"/>
      <c r="G1026" s="130" t="s">
        <v>500</v>
      </c>
      <c r="H1026" s="130" t="s">
        <v>1344</v>
      </c>
      <c r="I1026" s="130" t="s">
        <v>384</v>
      </c>
      <c r="J1026" s="130" t="s">
        <v>1345</v>
      </c>
    </row>
    <row r="1027" spans="2:10">
      <c r="B1027" s="130" t="s">
        <v>93</v>
      </c>
      <c r="C1027" s="130" t="s">
        <v>787</v>
      </c>
      <c r="D1027" s="130" t="s">
        <v>836</v>
      </c>
      <c r="E1027" s="130" t="s">
        <v>1358</v>
      </c>
      <c r="F1027" s="129"/>
      <c r="G1027" s="130" t="s">
        <v>93</v>
      </c>
      <c r="H1027" s="130" t="s">
        <v>787</v>
      </c>
      <c r="I1027" s="130" t="s">
        <v>836</v>
      </c>
      <c r="J1027" s="130" t="s">
        <v>1358</v>
      </c>
    </row>
    <row r="1028" spans="2:10">
      <c r="B1028" s="130" t="s">
        <v>1298</v>
      </c>
      <c r="C1028" s="130" t="s">
        <v>1405</v>
      </c>
      <c r="D1028" s="130" t="s">
        <v>373</v>
      </c>
      <c r="E1028" s="130" t="s">
        <v>1406</v>
      </c>
      <c r="F1028" s="129"/>
      <c r="G1028" s="130" t="s">
        <v>1298</v>
      </c>
      <c r="H1028" s="130" t="s">
        <v>1405</v>
      </c>
      <c r="I1028" s="130" t="s">
        <v>373</v>
      </c>
      <c r="J1028" s="130" t="s">
        <v>1406</v>
      </c>
    </row>
    <row r="1029" spans="2:10">
      <c r="B1029" s="130" t="s">
        <v>91</v>
      </c>
      <c r="C1029" s="130" t="s">
        <v>449</v>
      </c>
      <c r="D1029" s="130" t="s">
        <v>390</v>
      </c>
      <c r="E1029" s="130" t="s">
        <v>1407</v>
      </c>
      <c r="F1029" s="129"/>
      <c r="G1029" s="130" t="s">
        <v>91</v>
      </c>
      <c r="H1029" s="130" t="s">
        <v>449</v>
      </c>
      <c r="I1029" s="130" t="s">
        <v>390</v>
      </c>
      <c r="J1029" s="130" t="s">
        <v>1407</v>
      </c>
    </row>
    <row r="1030" spans="2:10">
      <c r="B1030" s="130" t="s">
        <v>91</v>
      </c>
      <c r="C1030" s="130" t="s">
        <v>924</v>
      </c>
      <c r="D1030" s="130" t="s">
        <v>405</v>
      </c>
      <c r="E1030" s="130" t="s">
        <v>1408</v>
      </c>
      <c r="F1030" s="129"/>
      <c r="G1030" s="130" t="s">
        <v>91</v>
      </c>
      <c r="H1030" s="130" t="s">
        <v>924</v>
      </c>
      <c r="I1030" s="130" t="s">
        <v>405</v>
      </c>
      <c r="J1030" s="130" t="s">
        <v>1408</v>
      </c>
    </row>
    <row r="1031" spans="2:10">
      <c r="B1031" s="130" t="s">
        <v>97</v>
      </c>
      <c r="C1031" s="130" t="s">
        <v>683</v>
      </c>
      <c r="D1031" s="130" t="s">
        <v>466</v>
      </c>
      <c r="E1031" s="130" t="s">
        <v>684</v>
      </c>
      <c r="F1031" s="129"/>
      <c r="G1031" s="130" t="s">
        <v>97</v>
      </c>
      <c r="H1031" s="130" t="s">
        <v>683</v>
      </c>
      <c r="I1031" s="130" t="s">
        <v>466</v>
      </c>
      <c r="J1031" s="130" t="s">
        <v>684</v>
      </c>
    </row>
    <row r="1032" spans="2:10">
      <c r="B1032" s="130" t="s">
        <v>100</v>
      </c>
      <c r="C1032" s="130" t="s">
        <v>1292</v>
      </c>
      <c r="D1032" s="130" t="s">
        <v>390</v>
      </c>
      <c r="E1032" s="130" t="s">
        <v>1293</v>
      </c>
      <c r="F1032" s="129"/>
      <c r="G1032" s="130" t="s">
        <v>100</v>
      </c>
      <c r="H1032" s="130" t="s">
        <v>1292</v>
      </c>
      <c r="I1032" s="130" t="s">
        <v>390</v>
      </c>
      <c r="J1032" s="130" t="s">
        <v>1293</v>
      </c>
    </row>
    <row r="1033" spans="2:10">
      <c r="B1033" s="130" t="s">
        <v>100</v>
      </c>
      <c r="C1033" s="130" t="s">
        <v>1292</v>
      </c>
      <c r="D1033" s="130" t="s">
        <v>440</v>
      </c>
      <c r="E1033" s="130" t="s">
        <v>1409</v>
      </c>
      <c r="F1033" s="129"/>
      <c r="G1033" s="130" t="s">
        <v>100</v>
      </c>
      <c r="H1033" s="130" t="s">
        <v>1292</v>
      </c>
      <c r="I1033" s="130" t="s">
        <v>440</v>
      </c>
      <c r="J1033" s="130" t="s">
        <v>1409</v>
      </c>
    </row>
    <row r="1034" spans="2:10">
      <c r="B1034" s="130" t="s">
        <v>100</v>
      </c>
      <c r="C1034" s="130" t="s">
        <v>1292</v>
      </c>
      <c r="D1034" s="130" t="s">
        <v>453</v>
      </c>
      <c r="E1034" s="130" t="s">
        <v>1409</v>
      </c>
      <c r="F1034" s="129"/>
      <c r="G1034" s="130" t="s">
        <v>100</v>
      </c>
      <c r="H1034" s="130" t="s">
        <v>1292</v>
      </c>
      <c r="I1034" s="130" t="s">
        <v>453</v>
      </c>
      <c r="J1034" s="130" t="s">
        <v>1409</v>
      </c>
    </row>
    <row r="1035" spans="2:10">
      <c r="B1035" s="130" t="s">
        <v>97</v>
      </c>
      <c r="C1035" s="130" t="s">
        <v>463</v>
      </c>
      <c r="D1035" s="130" t="s">
        <v>418</v>
      </c>
      <c r="E1035" s="130" t="s">
        <v>1410</v>
      </c>
      <c r="F1035" s="129"/>
      <c r="G1035" s="130" t="s">
        <v>97</v>
      </c>
      <c r="H1035" s="130" t="s">
        <v>463</v>
      </c>
      <c r="I1035" s="130" t="s">
        <v>418</v>
      </c>
      <c r="J1035" s="130" t="s">
        <v>1410</v>
      </c>
    </row>
    <row r="1036" spans="2:10">
      <c r="B1036" s="130" t="s">
        <v>97</v>
      </c>
      <c r="C1036" s="130" t="s">
        <v>831</v>
      </c>
      <c r="D1036" s="130" t="s">
        <v>464</v>
      </c>
      <c r="E1036" s="130" t="s">
        <v>1029</v>
      </c>
      <c r="F1036" s="129"/>
      <c r="G1036" s="130" t="s">
        <v>97</v>
      </c>
      <c r="H1036" s="130" t="s">
        <v>831</v>
      </c>
      <c r="I1036" s="130" t="s">
        <v>464</v>
      </c>
      <c r="J1036" s="130" t="s">
        <v>1029</v>
      </c>
    </row>
    <row r="1037" spans="2:10">
      <c r="B1037" s="130" t="s">
        <v>97</v>
      </c>
      <c r="C1037" s="130" t="s">
        <v>695</v>
      </c>
      <c r="D1037" s="130" t="s">
        <v>535</v>
      </c>
      <c r="E1037" s="130" t="s">
        <v>1411</v>
      </c>
      <c r="F1037" s="129"/>
      <c r="G1037" s="130" t="s">
        <v>97</v>
      </c>
      <c r="H1037" s="130" t="s">
        <v>695</v>
      </c>
      <c r="I1037" s="130" t="s">
        <v>535</v>
      </c>
      <c r="J1037" s="130" t="s">
        <v>1411</v>
      </c>
    </row>
    <row r="1038" spans="2:10">
      <c r="B1038" s="130" t="s">
        <v>97</v>
      </c>
      <c r="C1038" s="130" t="s">
        <v>695</v>
      </c>
      <c r="D1038" s="130" t="s">
        <v>521</v>
      </c>
      <c r="E1038" s="130" t="s">
        <v>795</v>
      </c>
      <c r="F1038" s="129"/>
      <c r="G1038" s="130" t="s">
        <v>97</v>
      </c>
      <c r="H1038" s="130" t="s">
        <v>695</v>
      </c>
      <c r="I1038" s="130" t="s">
        <v>521</v>
      </c>
      <c r="J1038" s="130" t="s">
        <v>795</v>
      </c>
    </row>
    <row r="1039" spans="2:10">
      <c r="B1039" s="130" t="s">
        <v>97</v>
      </c>
      <c r="C1039" s="130" t="s">
        <v>695</v>
      </c>
      <c r="D1039" s="130" t="s">
        <v>429</v>
      </c>
      <c r="E1039" s="130" t="s">
        <v>825</v>
      </c>
      <c r="F1039" s="129"/>
      <c r="G1039" s="130" t="s">
        <v>97</v>
      </c>
      <c r="H1039" s="130" t="s">
        <v>695</v>
      </c>
      <c r="I1039" s="130" t="s">
        <v>429</v>
      </c>
      <c r="J1039" s="130" t="s">
        <v>825</v>
      </c>
    </row>
    <row r="1040" spans="2:10">
      <c r="B1040" s="130" t="s">
        <v>97</v>
      </c>
      <c r="C1040" s="130" t="s">
        <v>695</v>
      </c>
      <c r="D1040" s="130" t="s">
        <v>384</v>
      </c>
      <c r="E1040" s="130" t="s">
        <v>707</v>
      </c>
      <c r="F1040" s="129"/>
      <c r="G1040" s="130" t="s">
        <v>97</v>
      </c>
      <c r="H1040" s="130" t="s">
        <v>695</v>
      </c>
      <c r="I1040" s="130" t="s">
        <v>384</v>
      </c>
      <c r="J1040" s="130" t="s">
        <v>707</v>
      </c>
    </row>
    <row r="1041" spans="2:10">
      <c r="B1041" s="130" t="s">
        <v>609</v>
      </c>
      <c r="C1041" s="130" t="s">
        <v>783</v>
      </c>
      <c r="D1041" s="130" t="s">
        <v>384</v>
      </c>
      <c r="E1041" s="130" t="s">
        <v>1412</v>
      </c>
      <c r="F1041" s="129"/>
      <c r="G1041" s="130" t="s">
        <v>609</v>
      </c>
      <c r="H1041" s="130" t="s">
        <v>783</v>
      </c>
      <c r="I1041" s="130" t="s">
        <v>384</v>
      </c>
      <c r="J1041" s="130" t="s">
        <v>1412</v>
      </c>
    </row>
    <row r="1042" spans="2:10">
      <c r="B1042" s="130" t="s">
        <v>609</v>
      </c>
      <c r="C1042" s="130" t="s">
        <v>783</v>
      </c>
      <c r="D1042" s="130" t="s">
        <v>466</v>
      </c>
      <c r="E1042" s="130" t="s">
        <v>1412</v>
      </c>
      <c r="F1042" s="129"/>
      <c r="G1042" s="130" t="s">
        <v>609</v>
      </c>
      <c r="H1042" s="130" t="s">
        <v>783</v>
      </c>
      <c r="I1042" s="130" t="s">
        <v>466</v>
      </c>
      <c r="J1042" s="130" t="s">
        <v>1412</v>
      </c>
    </row>
    <row r="1043" spans="2:10">
      <c r="B1043" s="130" t="s">
        <v>609</v>
      </c>
      <c r="C1043" s="130" t="s">
        <v>783</v>
      </c>
      <c r="D1043" s="130" t="s">
        <v>390</v>
      </c>
      <c r="E1043" s="130" t="s">
        <v>1412</v>
      </c>
      <c r="F1043" s="129"/>
      <c r="G1043" s="130" t="s">
        <v>609</v>
      </c>
      <c r="H1043" s="130" t="s">
        <v>783</v>
      </c>
      <c r="I1043" s="130" t="s">
        <v>390</v>
      </c>
      <c r="J1043" s="130" t="s">
        <v>1412</v>
      </c>
    </row>
    <row r="1044" spans="2:10">
      <c r="B1044" s="130" t="s">
        <v>609</v>
      </c>
      <c r="C1044" s="130" t="s">
        <v>783</v>
      </c>
      <c r="D1044" s="130" t="s">
        <v>418</v>
      </c>
      <c r="E1044" s="130" t="s">
        <v>784</v>
      </c>
      <c r="F1044" s="129"/>
      <c r="G1044" s="130" t="s">
        <v>609</v>
      </c>
      <c r="H1044" s="130" t="s">
        <v>783</v>
      </c>
      <c r="I1044" s="130" t="s">
        <v>418</v>
      </c>
      <c r="J1044" s="130" t="s">
        <v>784</v>
      </c>
    </row>
    <row r="1045" spans="2:10">
      <c r="B1045" s="130" t="s">
        <v>579</v>
      </c>
      <c r="C1045" s="130" t="s">
        <v>775</v>
      </c>
      <c r="D1045" s="130" t="s">
        <v>1413</v>
      </c>
      <c r="E1045" s="130" t="s">
        <v>1414</v>
      </c>
      <c r="F1045" s="129"/>
      <c r="G1045" s="130" t="s">
        <v>579</v>
      </c>
      <c r="H1045" s="130" t="s">
        <v>775</v>
      </c>
      <c r="I1045" s="130" t="s">
        <v>1413</v>
      </c>
      <c r="J1045" s="130" t="s">
        <v>1414</v>
      </c>
    </row>
    <row r="1046" spans="2:10">
      <c r="B1046" s="130" t="s">
        <v>91</v>
      </c>
      <c r="C1046" s="130" t="s">
        <v>1415</v>
      </c>
      <c r="D1046" s="130" t="s">
        <v>381</v>
      </c>
      <c r="E1046" s="130" t="s">
        <v>1416</v>
      </c>
      <c r="F1046" s="129"/>
      <c r="G1046" s="130" t="s">
        <v>91</v>
      </c>
      <c r="H1046" s="130" t="s">
        <v>1415</v>
      </c>
      <c r="I1046" s="130" t="s">
        <v>381</v>
      </c>
      <c r="J1046" s="130" t="s">
        <v>1416</v>
      </c>
    </row>
    <row r="1047" spans="2:10">
      <c r="B1047" s="130" t="s">
        <v>91</v>
      </c>
      <c r="C1047" s="130" t="s">
        <v>425</v>
      </c>
      <c r="D1047" s="130" t="s">
        <v>384</v>
      </c>
      <c r="E1047" s="130" t="s">
        <v>1417</v>
      </c>
      <c r="F1047" s="129"/>
      <c r="G1047" s="130" t="s">
        <v>91</v>
      </c>
      <c r="H1047" s="130" t="s">
        <v>425</v>
      </c>
      <c r="I1047" s="130" t="s">
        <v>384</v>
      </c>
      <c r="J1047" s="130" t="s">
        <v>1417</v>
      </c>
    </row>
    <row r="1048" spans="2:10">
      <c r="B1048" s="130" t="s">
        <v>91</v>
      </c>
      <c r="C1048" s="130" t="s">
        <v>425</v>
      </c>
      <c r="D1048" s="130" t="s">
        <v>373</v>
      </c>
      <c r="E1048" s="130" t="s">
        <v>1418</v>
      </c>
      <c r="F1048" s="129"/>
      <c r="G1048" s="130" t="s">
        <v>91</v>
      </c>
      <c r="H1048" s="130" t="s">
        <v>425</v>
      </c>
      <c r="I1048" s="130" t="s">
        <v>373</v>
      </c>
      <c r="J1048" s="130" t="s">
        <v>1418</v>
      </c>
    </row>
    <row r="1049" spans="2:10">
      <c r="B1049" s="130" t="s">
        <v>91</v>
      </c>
      <c r="C1049" s="130" t="s">
        <v>425</v>
      </c>
      <c r="D1049" s="130" t="s">
        <v>443</v>
      </c>
      <c r="E1049" s="130" t="s">
        <v>1419</v>
      </c>
      <c r="F1049" s="129"/>
      <c r="G1049" s="130" t="s">
        <v>91</v>
      </c>
      <c r="H1049" s="130" t="s">
        <v>425</v>
      </c>
      <c r="I1049" s="130" t="s">
        <v>443</v>
      </c>
      <c r="J1049" s="130" t="s">
        <v>1419</v>
      </c>
    </row>
    <row r="1050" spans="2:10">
      <c r="B1050" s="130" t="s">
        <v>93</v>
      </c>
      <c r="C1050" s="130" t="s">
        <v>1420</v>
      </c>
      <c r="D1050" s="130" t="s">
        <v>466</v>
      </c>
      <c r="E1050" s="130" t="s">
        <v>1421</v>
      </c>
      <c r="F1050" s="129"/>
      <c r="G1050" s="130" t="s">
        <v>93</v>
      </c>
      <c r="H1050" s="130" t="s">
        <v>1420</v>
      </c>
      <c r="I1050" s="130" t="s">
        <v>466</v>
      </c>
      <c r="J1050" s="130" t="s">
        <v>1421</v>
      </c>
    </row>
    <row r="1051" spans="2:10">
      <c r="B1051" s="130" t="s">
        <v>91</v>
      </c>
      <c r="C1051" s="130" t="s">
        <v>386</v>
      </c>
      <c r="D1051" s="130" t="s">
        <v>370</v>
      </c>
      <c r="E1051" s="130" t="s">
        <v>388</v>
      </c>
      <c r="F1051" s="129"/>
      <c r="G1051" s="130" t="s">
        <v>91</v>
      </c>
      <c r="H1051" s="130" t="s">
        <v>386</v>
      </c>
      <c r="I1051" s="130" t="s">
        <v>370</v>
      </c>
      <c r="J1051" s="130" t="s">
        <v>388</v>
      </c>
    </row>
    <row r="1052" spans="2:10">
      <c r="B1052" s="130" t="s">
        <v>91</v>
      </c>
      <c r="C1052" s="130" t="s">
        <v>386</v>
      </c>
      <c r="D1052" s="130" t="s">
        <v>581</v>
      </c>
      <c r="E1052" s="130" t="s">
        <v>601</v>
      </c>
      <c r="F1052" s="129"/>
      <c r="G1052" s="130" t="s">
        <v>91</v>
      </c>
      <c r="H1052" s="130" t="s">
        <v>386</v>
      </c>
      <c r="I1052" s="130" t="s">
        <v>581</v>
      </c>
      <c r="J1052" s="130" t="s">
        <v>601</v>
      </c>
    </row>
    <row r="1053" spans="2:10">
      <c r="B1053" s="130" t="s">
        <v>579</v>
      </c>
      <c r="C1053" s="130" t="s">
        <v>580</v>
      </c>
      <c r="D1053" s="130" t="s">
        <v>512</v>
      </c>
      <c r="E1053" s="130" t="s">
        <v>771</v>
      </c>
      <c r="F1053" s="129"/>
      <c r="G1053" s="130" t="s">
        <v>579</v>
      </c>
      <c r="H1053" s="130" t="s">
        <v>580</v>
      </c>
      <c r="I1053" s="130" t="s">
        <v>512</v>
      </c>
      <c r="J1053" s="130" t="s">
        <v>771</v>
      </c>
    </row>
    <row r="1054" spans="2:10">
      <c r="B1054" s="130" t="s">
        <v>579</v>
      </c>
      <c r="C1054" s="130" t="s">
        <v>580</v>
      </c>
      <c r="D1054" s="130" t="s">
        <v>889</v>
      </c>
      <c r="E1054" s="130" t="s">
        <v>955</v>
      </c>
      <c r="F1054" s="129"/>
      <c r="G1054" s="130" t="s">
        <v>579</v>
      </c>
      <c r="H1054" s="130" t="s">
        <v>580</v>
      </c>
      <c r="I1054" s="130" t="s">
        <v>889</v>
      </c>
      <c r="J1054" s="130" t="s">
        <v>955</v>
      </c>
    </row>
    <row r="1055" spans="2:10">
      <c r="B1055" s="130" t="s">
        <v>579</v>
      </c>
      <c r="C1055" s="130" t="s">
        <v>580</v>
      </c>
      <c r="D1055" s="130" t="s">
        <v>600</v>
      </c>
      <c r="E1055" s="130" t="s">
        <v>582</v>
      </c>
      <c r="F1055" s="129"/>
      <c r="G1055" s="130" t="s">
        <v>579</v>
      </c>
      <c r="H1055" s="130" t="s">
        <v>580</v>
      </c>
      <c r="I1055" s="130" t="s">
        <v>600</v>
      </c>
      <c r="J1055" s="130" t="s">
        <v>582</v>
      </c>
    </row>
    <row r="1056" spans="2:10">
      <c r="B1056" s="130" t="s">
        <v>579</v>
      </c>
      <c r="C1056" s="130" t="s">
        <v>580</v>
      </c>
      <c r="D1056" s="130" t="s">
        <v>434</v>
      </c>
      <c r="E1056" s="130" t="s">
        <v>582</v>
      </c>
      <c r="F1056" s="129"/>
      <c r="G1056" s="130" t="s">
        <v>579</v>
      </c>
      <c r="H1056" s="130" t="s">
        <v>580</v>
      </c>
      <c r="I1056" s="130" t="s">
        <v>434</v>
      </c>
      <c r="J1056" s="130" t="s">
        <v>582</v>
      </c>
    </row>
    <row r="1057" spans="2:10">
      <c r="B1057" s="130" t="s">
        <v>609</v>
      </c>
      <c r="C1057" s="130" t="s">
        <v>625</v>
      </c>
      <c r="D1057" s="130" t="s">
        <v>443</v>
      </c>
      <c r="E1057" s="130" t="s">
        <v>626</v>
      </c>
      <c r="F1057" s="129"/>
      <c r="G1057" s="130" t="s">
        <v>609</v>
      </c>
      <c r="H1057" s="130" t="s">
        <v>625</v>
      </c>
      <c r="I1057" s="130" t="s">
        <v>443</v>
      </c>
      <c r="J1057" s="130" t="s">
        <v>626</v>
      </c>
    </row>
    <row r="1058" spans="2:10">
      <c r="B1058" s="130" t="s">
        <v>91</v>
      </c>
      <c r="C1058" s="130" t="s">
        <v>447</v>
      </c>
      <c r="D1058" s="130" t="s">
        <v>370</v>
      </c>
      <c r="E1058" s="130" t="s">
        <v>448</v>
      </c>
      <c r="F1058" s="129"/>
      <c r="G1058" s="130" t="s">
        <v>91</v>
      </c>
      <c r="H1058" s="130" t="s">
        <v>447</v>
      </c>
      <c r="I1058" s="130" t="s">
        <v>370</v>
      </c>
      <c r="J1058" s="130" t="s">
        <v>448</v>
      </c>
    </row>
    <row r="1059" spans="2:10">
      <c r="B1059" s="130" t="s">
        <v>91</v>
      </c>
      <c r="C1059" s="130" t="s">
        <v>447</v>
      </c>
      <c r="D1059" s="130" t="s">
        <v>445</v>
      </c>
      <c r="E1059" s="130" t="s">
        <v>448</v>
      </c>
      <c r="F1059" s="129"/>
      <c r="G1059" s="130" t="s">
        <v>91</v>
      </c>
      <c r="H1059" s="130" t="s">
        <v>447</v>
      </c>
      <c r="I1059" s="130" t="s">
        <v>445</v>
      </c>
      <c r="J1059" s="130" t="s">
        <v>448</v>
      </c>
    </row>
    <row r="1060" spans="2:10">
      <c r="B1060" s="130" t="s">
        <v>97</v>
      </c>
      <c r="C1060" s="130" t="s">
        <v>457</v>
      </c>
      <c r="D1060" s="130" t="s">
        <v>443</v>
      </c>
      <c r="E1060" s="130" t="s">
        <v>576</v>
      </c>
      <c r="F1060" s="129"/>
      <c r="G1060" s="130" t="s">
        <v>97</v>
      </c>
      <c r="H1060" s="130" t="s">
        <v>457</v>
      </c>
      <c r="I1060" s="130" t="s">
        <v>443</v>
      </c>
      <c r="J1060" s="130" t="s">
        <v>576</v>
      </c>
    </row>
    <row r="1061" spans="2:10">
      <c r="B1061" s="130" t="s">
        <v>95</v>
      </c>
      <c r="C1061" s="130" t="s">
        <v>1206</v>
      </c>
      <c r="D1061" s="130" t="s">
        <v>788</v>
      </c>
      <c r="E1061" s="130" t="s">
        <v>1251</v>
      </c>
      <c r="F1061" s="129"/>
      <c r="G1061" s="130" t="s">
        <v>95</v>
      </c>
      <c r="H1061" s="130" t="s">
        <v>1206</v>
      </c>
      <c r="I1061" s="130" t="s">
        <v>788</v>
      </c>
      <c r="J1061" s="130" t="s">
        <v>1251</v>
      </c>
    </row>
    <row r="1062" spans="2:10">
      <c r="B1062" s="130" t="s">
        <v>95</v>
      </c>
      <c r="C1062" s="130" t="s">
        <v>1206</v>
      </c>
      <c r="D1062" s="130" t="s">
        <v>1129</v>
      </c>
      <c r="E1062" s="130" t="s">
        <v>1251</v>
      </c>
      <c r="F1062" s="129"/>
      <c r="G1062" s="130" t="s">
        <v>95</v>
      </c>
      <c r="H1062" s="130" t="s">
        <v>1206</v>
      </c>
      <c r="I1062" s="130" t="s">
        <v>1129</v>
      </c>
      <c r="J1062" s="130" t="s">
        <v>1251</v>
      </c>
    </row>
    <row r="1063" spans="2:10">
      <c r="B1063" s="130" t="s">
        <v>579</v>
      </c>
      <c r="C1063" s="130" t="s">
        <v>1350</v>
      </c>
      <c r="D1063" s="130" t="s">
        <v>857</v>
      </c>
      <c r="E1063" s="130" t="s">
        <v>1351</v>
      </c>
      <c r="F1063" s="129"/>
      <c r="G1063" s="130" t="s">
        <v>579</v>
      </c>
      <c r="H1063" s="130" t="s">
        <v>1350</v>
      </c>
      <c r="I1063" s="130" t="s">
        <v>857</v>
      </c>
      <c r="J1063" s="130" t="s">
        <v>1351</v>
      </c>
    </row>
    <row r="1064" spans="2:10">
      <c r="B1064" s="130" t="s">
        <v>97</v>
      </c>
      <c r="C1064" s="130" t="s">
        <v>702</v>
      </c>
      <c r="D1064" s="130" t="s">
        <v>466</v>
      </c>
      <c r="E1064" s="130" t="s">
        <v>1422</v>
      </c>
      <c r="F1064" s="129"/>
      <c r="G1064" s="130" t="s">
        <v>97</v>
      </c>
      <c r="H1064" s="130" t="s">
        <v>702</v>
      </c>
      <c r="I1064" s="130" t="s">
        <v>466</v>
      </c>
      <c r="J1064" s="130" t="s">
        <v>1422</v>
      </c>
    </row>
    <row r="1065" spans="2:10">
      <c r="B1065" s="130" t="s">
        <v>1348</v>
      </c>
      <c r="C1065" s="130" t="s">
        <v>1348</v>
      </c>
      <c r="D1065" s="130"/>
      <c r="E1065" s="130" t="s">
        <v>1423</v>
      </c>
      <c r="F1065" s="129"/>
      <c r="G1065" s="130" t="s">
        <v>1348</v>
      </c>
      <c r="H1065" s="130" t="s">
        <v>1348</v>
      </c>
      <c r="I1065" s="130"/>
      <c r="J1065" s="130" t="s">
        <v>1423</v>
      </c>
    </row>
    <row r="1066" spans="2:10">
      <c r="B1066" s="130" t="s">
        <v>579</v>
      </c>
      <c r="C1066" s="130" t="s">
        <v>674</v>
      </c>
      <c r="D1066" s="130" t="s">
        <v>384</v>
      </c>
      <c r="E1066" s="130" t="s">
        <v>1424</v>
      </c>
      <c r="F1066" s="129"/>
      <c r="G1066" s="130" t="s">
        <v>579</v>
      </c>
      <c r="H1066" s="130" t="s">
        <v>674</v>
      </c>
      <c r="I1066" s="130" t="s">
        <v>384</v>
      </c>
      <c r="J1066" s="130" t="s">
        <v>1424</v>
      </c>
    </row>
    <row r="1067" spans="2:10">
      <c r="B1067" s="130" t="s">
        <v>269</v>
      </c>
      <c r="C1067" s="130" t="s">
        <v>650</v>
      </c>
      <c r="D1067" s="130" t="s">
        <v>418</v>
      </c>
      <c r="E1067" s="130" t="s">
        <v>797</v>
      </c>
      <c r="F1067" s="129"/>
      <c r="G1067" s="130" t="s">
        <v>269</v>
      </c>
      <c r="H1067" s="130" t="s">
        <v>650</v>
      </c>
      <c r="I1067" s="130" t="s">
        <v>418</v>
      </c>
      <c r="J1067" s="130" t="s">
        <v>797</v>
      </c>
    </row>
    <row r="1068" spans="2:10">
      <c r="B1068" s="130" t="s">
        <v>269</v>
      </c>
      <c r="C1068" s="130" t="s">
        <v>650</v>
      </c>
      <c r="D1068" s="130" t="s">
        <v>450</v>
      </c>
      <c r="E1068" s="130" t="s">
        <v>1092</v>
      </c>
      <c r="F1068" s="129"/>
      <c r="G1068" s="130" t="s">
        <v>269</v>
      </c>
      <c r="H1068" s="130" t="s">
        <v>650</v>
      </c>
      <c r="I1068" s="130" t="s">
        <v>450</v>
      </c>
      <c r="J1068" s="130" t="s">
        <v>1092</v>
      </c>
    </row>
    <row r="1069" spans="2:10">
      <c r="B1069" s="130" t="s">
        <v>269</v>
      </c>
      <c r="C1069" s="130" t="s">
        <v>650</v>
      </c>
      <c r="D1069" s="130" t="s">
        <v>373</v>
      </c>
      <c r="E1069" s="130" t="s">
        <v>1092</v>
      </c>
      <c r="F1069" s="129"/>
      <c r="G1069" s="130" t="s">
        <v>269</v>
      </c>
      <c r="H1069" s="130" t="s">
        <v>650</v>
      </c>
      <c r="I1069" s="130" t="s">
        <v>373</v>
      </c>
      <c r="J1069" s="130" t="s">
        <v>1092</v>
      </c>
    </row>
    <row r="1070" spans="2:10">
      <c r="B1070" s="130" t="s">
        <v>269</v>
      </c>
      <c r="C1070" s="130" t="s">
        <v>650</v>
      </c>
      <c r="D1070" s="130" t="s">
        <v>429</v>
      </c>
      <c r="E1070" s="130" t="s">
        <v>1092</v>
      </c>
      <c r="F1070" s="129"/>
      <c r="G1070" s="130" t="s">
        <v>269</v>
      </c>
      <c r="H1070" s="130" t="s">
        <v>650</v>
      </c>
      <c r="I1070" s="130" t="s">
        <v>429</v>
      </c>
      <c r="J1070" s="130" t="s">
        <v>1092</v>
      </c>
    </row>
    <row r="1071" spans="2:10">
      <c r="B1071" s="130" t="s">
        <v>269</v>
      </c>
      <c r="C1071" s="130" t="s">
        <v>650</v>
      </c>
      <c r="D1071" s="130" t="s">
        <v>440</v>
      </c>
      <c r="E1071" s="130" t="s">
        <v>652</v>
      </c>
      <c r="F1071" s="129"/>
      <c r="G1071" s="130" t="s">
        <v>269</v>
      </c>
      <c r="H1071" s="130" t="s">
        <v>650</v>
      </c>
      <c r="I1071" s="130" t="s">
        <v>440</v>
      </c>
      <c r="J1071" s="130" t="s">
        <v>652</v>
      </c>
    </row>
    <row r="1072" spans="2:10">
      <c r="B1072" s="130" t="s">
        <v>269</v>
      </c>
      <c r="C1072" s="130" t="s">
        <v>650</v>
      </c>
      <c r="D1072" s="130" t="s">
        <v>521</v>
      </c>
      <c r="E1072" s="130" t="s">
        <v>652</v>
      </c>
      <c r="F1072" s="129"/>
      <c r="G1072" s="130" t="s">
        <v>269</v>
      </c>
      <c r="H1072" s="130" t="s">
        <v>650</v>
      </c>
      <c r="I1072" s="130" t="s">
        <v>521</v>
      </c>
      <c r="J1072" s="130" t="s">
        <v>652</v>
      </c>
    </row>
    <row r="1073" spans="2:10">
      <c r="B1073" s="130" t="s">
        <v>269</v>
      </c>
      <c r="C1073" s="130" t="s">
        <v>650</v>
      </c>
      <c r="D1073" s="130" t="s">
        <v>445</v>
      </c>
      <c r="E1073" s="130" t="s">
        <v>652</v>
      </c>
      <c r="F1073" s="129"/>
      <c r="G1073" s="130" t="s">
        <v>269</v>
      </c>
      <c r="H1073" s="130" t="s">
        <v>650</v>
      </c>
      <c r="I1073" s="130" t="s">
        <v>445</v>
      </c>
      <c r="J1073" s="130" t="s">
        <v>652</v>
      </c>
    </row>
    <row r="1074" spans="2:10">
      <c r="B1074" s="130" t="s">
        <v>269</v>
      </c>
      <c r="C1074" s="130" t="s">
        <v>653</v>
      </c>
      <c r="D1074" s="130" t="s">
        <v>418</v>
      </c>
      <c r="E1074" s="130" t="s">
        <v>654</v>
      </c>
      <c r="F1074" s="129"/>
      <c r="G1074" s="130" t="s">
        <v>269</v>
      </c>
      <c r="H1074" s="130" t="s">
        <v>653</v>
      </c>
      <c r="I1074" s="130" t="s">
        <v>418</v>
      </c>
      <c r="J1074" s="130" t="s">
        <v>654</v>
      </c>
    </row>
    <row r="1075" spans="2:10">
      <c r="B1075" s="130" t="s">
        <v>269</v>
      </c>
      <c r="C1075" s="130" t="s">
        <v>653</v>
      </c>
      <c r="D1075" s="130" t="s">
        <v>450</v>
      </c>
      <c r="E1075" s="130" t="s">
        <v>1008</v>
      </c>
      <c r="F1075" s="129"/>
      <c r="G1075" s="130" t="s">
        <v>269</v>
      </c>
      <c r="H1075" s="130" t="s">
        <v>653</v>
      </c>
      <c r="I1075" s="130" t="s">
        <v>450</v>
      </c>
      <c r="J1075" s="130" t="s">
        <v>1008</v>
      </c>
    </row>
    <row r="1076" spans="2:10">
      <c r="B1076" s="130" t="s">
        <v>269</v>
      </c>
      <c r="C1076" s="130" t="s">
        <v>653</v>
      </c>
      <c r="D1076" s="130" t="s">
        <v>370</v>
      </c>
      <c r="E1076" s="130" t="s">
        <v>1224</v>
      </c>
      <c r="F1076" s="129"/>
      <c r="G1076" s="130" t="s">
        <v>269</v>
      </c>
      <c r="H1076" s="130" t="s">
        <v>653</v>
      </c>
      <c r="I1076" s="130" t="s">
        <v>370</v>
      </c>
      <c r="J1076" s="130" t="s">
        <v>1224</v>
      </c>
    </row>
    <row r="1077" spans="2:10">
      <c r="B1077" s="130" t="s">
        <v>269</v>
      </c>
      <c r="C1077" s="130" t="s">
        <v>653</v>
      </c>
      <c r="D1077" s="130" t="s">
        <v>440</v>
      </c>
      <c r="E1077" s="130" t="s">
        <v>1224</v>
      </c>
      <c r="F1077" s="129"/>
      <c r="G1077" s="130" t="s">
        <v>269</v>
      </c>
      <c r="H1077" s="130" t="s">
        <v>653</v>
      </c>
      <c r="I1077" s="130" t="s">
        <v>440</v>
      </c>
      <c r="J1077" s="130" t="s">
        <v>1224</v>
      </c>
    </row>
    <row r="1078" spans="2:10">
      <c r="B1078" s="130" t="s">
        <v>269</v>
      </c>
      <c r="C1078" s="130" t="s">
        <v>653</v>
      </c>
      <c r="D1078" s="130" t="s">
        <v>479</v>
      </c>
      <c r="E1078" s="130" t="s">
        <v>1183</v>
      </c>
      <c r="F1078" s="129"/>
      <c r="G1078" s="130" t="s">
        <v>269</v>
      </c>
      <c r="H1078" s="130" t="s">
        <v>653</v>
      </c>
      <c r="I1078" s="130" t="s">
        <v>479</v>
      </c>
      <c r="J1078" s="130" t="s">
        <v>1183</v>
      </c>
    </row>
    <row r="1079" spans="2:10">
      <c r="B1079" s="130" t="s">
        <v>91</v>
      </c>
      <c r="C1079" s="130" t="s">
        <v>1425</v>
      </c>
      <c r="D1079" s="130" t="s">
        <v>387</v>
      </c>
      <c r="E1079" s="130" t="s">
        <v>1426</v>
      </c>
      <c r="F1079" s="129"/>
      <c r="G1079" s="130" t="s">
        <v>91</v>
      </c>
      <c r="H1079" s="130" t="s">
        <v>1425</v>
      </c>
      <c r="I1079" s="130" t="s">
        <v>387</v>
      </c>
      <c r="J1079" s="130" t="s">
        <v>1426</v>
      </c>
    </row>
    <row r="1080" spans="2:10">
      <c r="B1080" s="130" t="s">
        <v>91</v>
      </c>
      <c r="C1080" s="130" t="s">
        <v>1425</v>
      </c>
      <c r="D1080" s="130" t="s">
        <v>445</v>
      </c>
      <c r="E1080" s="130" t="s">
        <v>1426</v>
      </c>
      <c r="F1080" s="129"/>
      <c r="G1080" s="130" t="s">
        <v>91</v>
      </c>
      <c r="H1080" s="130" t="s">
        <v>1425</v>
      </c>
      <c r="I1080" s="130" t="s">
        <v>445</v>
      </c>
      <c r="J1080" s="130" t="s">
        <v>1426</v>
      </c>
    </row>
    <row r="1081" spans="2:10">
      <c r="B1081" s="130" t="s">
        <v>91</v>
      </c>
      <c r="C1081" s="130" t="s">
        <v>1425</v>
      </c>
      <c r="D1081" s="130" t="s">
        <v>483</v>
      </c>
      <c r="E1081" s="130" t="s">
        <v>1426</v>
      </c>
      <c r="F1081" s="129"/>
      <c r="G1081" s="130" t="s">
        <v>91</v>
      </c>
      <c r="H1081" s="130" t="s">
        <v>1425</v>
      </c>
      <c r="I1081" s="130" t="s">
        <v>483</v>
      </c>
      <c r="J1081" s="130" t="s">
        <v>1426</v>
      </c>
    </row>
    <row r="1082" spans="2:10">
      <c r="B1082" s="130" t="s">
        <v>1081</v>
      </c>
      <c r="C1082" s="130" t="s">
        <v>1082</v>
      </c>
      <c r="D1082" s="130" t="s">
        <v>612</v>
      </c>
      <c r="E1082" s="130" t="s">
        <v>1427</v>
      </c>
      <c r="F1082" s="129"/>
      <c r="G1082" s="130" t="s">
        <v>1081</v>
      </c>
      <c r="H1082" s="130" t="s">
        <v>1082</v>
      </c>
      <c r="I1082" s="130" t="s">
        <v>612</v>
      </c>
      <c r="J1082" s="130" t="s">
        <v>1427</v>
      </c>
    </row>
    <row r="1083" spans="2:10">
      <c r="B1083" s="130" t="s">
        <v>91</v>
      </c>
      <c r="C1083" s="130" t="s">
        <v>1057</v>
      </c>
      <c r="D1083" s="130" t="s">
        <v>450</v>
      </c>
      <c r="E1083" s="130" t="s">
        <v>767</v>
      </c>
      <c r="F1083" s="129"/>
      <c r="G1083" s="130" t="s">
        <v>91</v>
      </c>
      <c r="H1083" s="130" t="s">
        <v>1057</v>
      </c>
      <c r="I1083" s="130" t="s">
        <v>450</v>
      </c>
      <c r="J1083" s="130" t="s">
        <v>767</v>
      </c>
    </row>
    <row r="1084" spans="2:10">
      <c r="B1084" s="130" t="s">
        <v>91</v>
      </c>
      <c r="C1084" s="130" t="s">
        <v>1057</v>
      </c>
      <c r="D1084" s="130" t="s">
        <v>429</v>
      </c>
      <c r="E1084" s="130" t="s">
        <v>767</v>
      </c>
      <c r="F1084" s="129"/>
      <c r="G1084" s="130" t="s">
        <v>91</v>
      </c>
      <c r="H1084" s="130" t="s">
        <v>1057</v>
      </c>
      <c r="I1084" s="130" t="s">
        <v>429</v>
      </c>
      <c r="J1084" s="130" t="s">
        <v>767</v>
      </c>
    </row>
    <row r="1085" spans="2:10">
      <c r="B1085" s="130" t="s">
        <v>91</v>
      </c>
      <c r="C1085" s="130" t="s">
        <v>1057</v>
      </c>
      <c r="D1085" s="130" t="s">
        <v>373</v>
      </c>
      <c r="E1085" s="130" t="s">
        <v>1058</v>
      </c>
      <c r="F1085" s="129"/>
      <c r="G1085" s="130" t="s">
        <v>91</v>
      </c>
      <c r="H1085" s="130" t="s">
        <v>1057</v>
      </c>
      <c r="I1085" s="130" t="s">
        <v>373</v>
      </c>
      <c r="J1085" s="130" t="s">
        <v>1058</v>
      </c>
    </row>
    <row r="1086" spans="2:10">
      <c r="B1086" s="130" t="s">
        <v>91</v>
      </c>
      <c r="C1086" s="130" t="s">
        <v>455</v>
      </c>
      <c r="D1086" s="130" t="s">
        <v>387</v>
      </c>
      <c r="E1086" s="130" t="s">
        <v>1428</v>
      </c>
      <c r="F1086" s="129"/>
      <c r="G1086" s="130" t="s">
        <v>91</v>
      </c>
      <c r="H1086" s="130" t="s">
        <v>455</v>
      </c>
      <c r="I1086" s="130" t="s">
        <v>387</v>
      </c>
      <c r="J1086" s="130" t="s">
        <v>1428</v>
      </c>
    </row>
    <row r="1087" spans="2:10">
      <c r="B1087" s="130" t="s">
        <v>91</v>
      </c>
      <c r="C1087" s="130" t="s">
        <v>455</v>
      </c>
      <c r="D1087" s="130" t="s">
        <v>450</v>
      </c>
      <c r="E1087" s="130" t="s">
        <v>456</v>
      </c>
      <c r="F1087" s="129"/>
      <c r="G1087" s="130" t="s">
        <v>91</v>
      </c>
      <c r="H1087" s="130" t="s">
        <v>455</v>
      </c>
      <c r="I1087" s="130" t="s">
        <v>450</v>
      </c>
      <c r="J1087" s="130" t="s">
        <v>456</v>
      </c>
    </row>
    <row r="1088" spans="2:10">
      <c r="B1088" s="130" t="s">
        <v>91</v>
      </c>
      <c r="C1088" s="130" t="s">
        <v>455</v>
      </c>
      <c r="D1088" s="130" t="s">
        <v>373</v>
      </c>
      <c r="E1088" s="130" t="s">
        <v>456</v>
      </c>
      <c r="F1088" s="129"/>
      <c r="G1088" s="130" t="s">
        <v>91</v>
      </c>
      <c r="H1088" s="130" t="s">
        <v>455</v>
      </c>
      <c r="I1088" s="130" t="s">
        <v>373</v>
      </c>
      <c r="J1088" s="130" t="s">
        <v>456</v>
      </c>
    </row>
    <row r="1089" spans="2:10">
      <c r="B1089" s="130" t="s">
        <v>91</v>
      </c>
      <c r="C1089" s="130" t="s">
        <v>1429</v>
      </c>
      <c r="D1089" s="130" t="s">
        <v>440</v>
      </c>
      <c r="E1089" s="130" t="s">
        <v>1430</v>
      </c>
      <c r="F1089" s="129"/>
      <c r="G1089" s="130" t="s">
        <v>91</v>
      </c>
      <c r="H1089" s="130" t="s">
        <v>1429</v>
      </c>
      <c r="I1089" s="130" t="s">
        <v>440</v>
      </c>
      <c r="J1089" s="130" t="s">
        <v>1430</v>
      </c>
    </row>
    <row r="1090" spans="2:10">
      <c r="B1090" s="130" t="s">
        <v>177</v>
      </c>
      <c r="C1090" s="130" t="s">
        <v>971</v>
      </c>
      <c r="D1090" s="130" t="s">
        <v>370</v>
      </c>
      <c r="E1090" s="130" t="s">
        <v>1431</v>
      </c>
      <c r="F1090" s="129"/>
      <c r="G1090" s="130" t="s">
        <v>177</v>
      </c>
      <c r="H1090" s="130" t="s">
        <v>971</v>
      </c>
      <c r="I1090" s="130" t="s">
        <v>370</v>
      </c>
      <c r="J1090" s="130" t="s">
        <v>1431</v>
      </c>
    </row>
    <row r="1091" spans="2:10">
      <c r="B1091" s="130" t="s">
        <v>91</v>
      </c>
      <c r="C1091" s="130" t="s">
        <v>1432</v>
      </c>
      <c r="D1091" s="130" t="s">
        <v>429</v>
      </c>
      <c r="E1091" s="130" t="s">
        <v>1433</v>
      </c>
      <c r="F1091" s="129"/>
      <c r="G1091" s="130" t="s">
        <v>91</v>
      </c>
      <c r="H1091" s="130" t="s">
        <v>1432</v>
      </c>
      <c r="I1091" s="130" t="s">
        <v>429</v>
      </c>
      <c r="J1091" s="130" t="s">
        <v>1433</v>
      </c>
    </row>
    <row r="1092" spans="2:10">
      <c r="B1092" s="130" t="s">
        <v>91</v>
      </c>
      <c r="C1092" s="130" t="s">
        <v>1432</v>
      </c>
      <c r="D1092" s="130" t="s">
        <v>450</v>
      </c>
      <c r="E1092" s="130" t="s">
        <v>1434</v>
      </c>
      <c r="F1092" s="129"/>
      <c r="G1092" s="130" t="s">
        <v>91</v>
      </c>
      <c r="H1092" s="130" t="s">
        <v>1432</v>
      </c>
      <c r="I1092" s="130" t="s">
        <v>450</v>
      </c>
      <c r="J1092" s="130" t="s">
        <v>1434</v>
      </c>
    </row>
    <row r="1093" spans="2:10">
      <c r="B1093" s="130" t="s">
        <v>91</v>
      </c>
      <c r="C1093" s="130" t="s">
        <v>1432</v>
      </c>
      <c r="D1093" s="130" t="s">
        <v>411</v>
      </c>
      <c r="E1093" s="130" t="s">
        <v>1434</v>
      </c>
      <c r="F1093" s="129"/>
      <c r="G1093" s="130" t="s">
        <v>91</v>
      </c>
      <c r="H1093" s="130" t="s">
        <v>1432</v>
      </c>
      <c r="I1093" s="130" t="s">
        <v>411</v>
      </c>
      <c r="J1093" s="130" t="s">
        <v>1434</v>
      </c>
    </row>
    <row r="1094" spans="2:10">
      <c r="B1094" s="130" t="s">
        <v>540</v>
      </c>
      <c r="C1094" s="130" t="s">
        <v>472</v>
      </c>
      <c r="D1094" s="130" t="s">
        <v>735</v>
      </c>
      <c r="E1094" s="130" t="s">
        <v>671</v>
      </c>
      <c r="F1094" s="129"/>
      <c r="G1094" s="130" t="s">
        <v>540</v>
      </c>
      <c r="H1094" s="130" t="s">
        <v>472</v>
      </c>
      <c r="I1094" s="130" t="s">
        <v>735</v>
      </c>
      <c r="J1094" s="130" t="s">
        <v>671</v>
      </c>
    </row>
    <row r="1095" spans="2:10">
      <c r="B1095" s="130" t="s">
        <v>559</v>
      </c>
      <c r="C1095" s="130" t="s">
        <v>562</v>
      </c>
      <c r="D1095" s="130" t="s">
        <v>443</v>
      </c>
      <c r="E1095" s="130" t="s">
        <v>563</v>
      </c>
      <c r="F1095" s="129"/>
      <c r="G1095" s="130" t="s">
        <v>559</v>
      </c>
      <c r="H1095" s="130" t="s">
        <v>562</v>
      </c>
      <c r="I1095" s="130" t="s">
        <v>443</v>
      </c>
      <c r="J1095" s="130" t="s">
        <v>563</v>
      </c>
    </row>
    <row r="1096" spans="2:10">
      <c r="B1096" s="130" t="s">
        <v>559</v>
      </c>
      <c r="C1096" s="130" t="s">
        <v>562</v>
      </c>
      <c r="D1096" s="130" t="s">
        <v>453</v>
      </c>
      <c r="E1096" s="130" t="s">
        <v>563</v>
      </c>
      <c r="F1096" s="129"/>
      <c r="G1096" s="130" t="s">
        <v>559</v>
      </c>
      <c r="H1096" s="130" t="s">
        <v>562</v>
      </c>
      <c r="I1096" s="130" t="s">
        <v>453</v>
      </c>
      <c r="J1096" s="130" t="s">
        <v>563</v>
      </c>
    </row>
    <row r="1097" spans="2:10">
      <c r="B1097" s="130" t="s">
        <v>559</v>
      </c>
      <c r="C1097" s="130" t="s">
        <v>562</v>
      </c>
      <c r="D1097" s="130" t="s">
        <v>461</v>
      </c>
      <c r="E1097" s="130" t="s">
        <v>563</v>
      </c>
      <c r="F1097" s="129"/>
      <c r="G1097" s="130" t="s">
        <v>559</v>
      </c>
      <c r="H1097" s="130" t="s">
        <v>562</v>
      </c>
      <c r="I1097" s="130" t="s">
        <v>461</v>
      </c>
      <c r="J1097" s="130" t="s">
        <v>563</v>
      </c>
    </row>
    <row r="1098" spans="2:10">
      <c r="B1098" s="130" t="s">
        <v>559</v>
      </c>
      <c r="C1098" s="130" t="s">
        <v>562</v>
      </c>
      <c r="D1098" s="130" t="s">
        <v>466</v>
      </c>
      <c r="E1098" s="130" t="s">
        <v>563</v>
      </c>
      <c r="F1098" s="129"/>
      <c r="G1098" s="130" t="s">
        <v>559</v>
      </c>
      <c r="H1098" s="130" t="s">
        <v>562</v>
      </c>
      <c r="I1098" s="130" t="s">
        <v>466</v>
      </c>
      <c r="J1098" s="130" t="s">
        <v>563</v>
      </c>
    </row>
    <row r="1099" spans="2:10">
      <c r="B1099" s="130" t="s">
        <v>574</v>
      </c>
      <c r="C1099" s="130" t="s">
        <v>575</v>
      </c>
      <c r="D1099" s="130" t="s">
        <v>381</v>
      </c>
      <c r="E1099" s="130" t="s">
        <v>458</v>
      </c>
      <c r="F1099" s="129"/>
      <c r="G1099" s="130" t="s">
        <v>574</v>
      </c>
      <c r="H1099" s="130" t="s">
        <v>575</v>
      </c>
      <c r="I1099" s="130" t="s">
        <v>381</v>
      </c>
      <c r="J1099" s="130" t="s">
        <v>458</v>
      </c>
    </row>
    <row r="1100" spans="2:10">
      <c r="B1100" s="130" t="s">
        <v>574</v>
      </c>
      <c r="C1100" s="130" t="s">
        <v>575</v>
      </c>
      <c r="D1100" s="130" t="s">
        <v>411</v>
      </c>
      <c r="E1100" s="130" t="s">
        <v>458</v>
      </c>
      <c r="F1100" s="129"/>
      <c r="G1100" s="130" t="s">
        <v>574</v>
      </c>
      <c r="H1100" s="130" t="s">
        <v>575</v>
      </c>
      <c r="I1100" s="130" t="s">
        <v>411</v>
      </c>
      <c r="J1100" s="130" t="s">
        <v>458</v>
      </c>
    </row>
    <row r="1101" spans="2:10">
      <c r="B1101" s="130" t="s">
        <v>574</v>
      </c>
      <c r="C1101" s="130" t="s">
        <v>575</v>
      </c>
      <c r="D1101" s="130" t="s">
        <v>370</v>
      </c>
      <c r="E1101" s="130" t="s">
        <v>576</v>
      </c>
      <c r="F1101" s="129"/>
      <c r="G1101" s="130" t="s">
        <v>574</v>
      </c>
      <c r="H1101" s="130" t="s">
        <v>575</v>
      </c>
      <c r="I1101" s="130" t="s">
        <v>370</v>
      </c>
      <c r="J1101" s="130" t="s">
        <v>576</v>
      </c>
    </row>
    <row r="1102" spans="2:10">
      <c r="B1102" s="130" t="s">
        <v>574</v>
      </c>
      <c r="C1102" s="130" t="s">
        <v>575</v>
      </c>
      <c r="D1102" s="130" t="s">
        <v>479</v>
      </c>
      <c r="E1102" s="130" t="s">
        <v>576</v>
      </c>
      <c r="F1102" s="129"/>
      <c r="G1102" s="130" t="s">
        <v>574</v>
      </c>
      <c r="H1102" s="130" t="s">
        <v>575</v>
      </c>
      <c r="I1102" s="130" t="s">
        <v>479</v>
      </c>
      <c r="J1102" s="130" t="s">
        <v>576</v>
      </c>
    </row>
    <row r="1103" spans="2:10">
      <c r="B1103" s="130" t="s">
        <v>574</v>
      </c>
      <c r="C1103" s="130" t="s">
        <v>575</v>
      </c>
      <c r="D1103" s="130" t="s">
        <v>483</v>
      </c>
      <c r="E1103" s="130" t="s">
        <v>1435</v>
      </c>
      <c r="F1103" s="129"/>
      <c r="G1103" s="130" t="s">
        <v>574</v>
      </c>
      <c r="H1103" s="130" t="s">
        <v>575</v>
      </c>
      <c r="I1103" s="130" t="s">
        <v>483</v>
      </c>
      <c r="J1103" s="130" t="s">
        <v>1435</v>
      </c>
    </row>
    <row r="1104" spans="2:10">
      <c r="B1104" s="130" t="s">
        <v>574</v>
      </c>
      <c r="C1104" s="130" t="s">
        <v>575</v>
      </c>
      <c r="D1104" s="130" t="s">
        <v>390</v>
      </c>
      <c r="E1104" s="130" t="s">
        <v>1436</v>
      </c>
      <c r="F1104" s="129"/>
      <c r="G1104" s="130" t="s">
        <v>574</v>
      </c>
      <c r="H1104" s="130" t="s">
        <v>575</v>
      </c>
      <c r="I1104" s="130" t="s">
        <v>390</v>
      </c>
      <c r="J1104" s="130" t="s">
        <v>1436</v>
      </c>
    </row>
    <row r="1105" spans="2:10">
      <c r="B1105" s="130" t="s">
        <v>574</v>
      </c>
      <c r="C1105" s="130" t="s">
        <v>575</v>
      </c>
      <c r="D1105" s="130" t="s">
        <v>453</v>
      </c>
      <c r="E1105" s="130" t="s">
        <v>1099</v>
      </c>
      <c r="F1105" s="129"/>
      <c r="G1105" s="130" t="s">
        <v>574</v>
      </c>
      <c r="H1105" s="130" t="s">
        <v>575</v>
      </c>
      <c r="I1105" s="130" t="s">
        <v>453</v>
      </c>
      <c r="J1105" s="130" t="s">
        <v>1099</v>
      </c>
    </row>
    <row r="1106" spans="2:10">
      <c r="B1106" s="130" t="s">
        <v>574</v>
      </c>
      <c r="C1106" s="130" t="s">
        <v>575</v>
      </c>
      <c r="D1106" s="130" t="s">
        <v>804</v>
      </c>
      <c r="E1106" s="130" t="s">
        <v>578</v>
      </c>
      <c r="F1106" s="129"/>
      <c r="G1106" s="130" t="s">
        <v>574</v>
      </c>
      <c r="H1106" s="130" t="s">
        <v>575</v>
      </c>
      <c r="I1106" s="130" t="s">
        <v>804</v>
      </c>
      <c r="J1106" s="130" t="s">
        <v>578</v>
      </c>
    </row>
    <row r="1107" spans="2:10">
      <c r="B1107" s="130" t="s">
        <v>91</v>
      </c>
      <c r="C1107" s="130" t="s">
        <v>842</v>
      </c>
      <c r="D1107" s="130" t="s">
        <v>466</v>
      </c>
      <c r="E1107" s="130" t="s">
        <v>843</v>
      </c>
      <c r="F1107" s="129"/>
      <c r="G1107" s="130" t="s">
        <v>91</v>
      </c>
      <c r="H1107" s="130" t="s">
        <v>842</v>
      </c>
      <c r="I1107" s="130" t="s">
        <v>466</v>
      </c>
      <c r="J1107" s="130" t="s">
        <v>843</v>
      </c>
    </row>
    <row r="1108" spans="2:10">
      <c r="B1108" s="130" t="s">
        <v>91</v>
      </c>
      <c r="C1108" s="130" t="s">
        <v>842</v>
      </c>
      <c r="D1108" s="130" t="s">
        <v>390</v>
      </c>
      <c r="E1108" s="130" t="s">
        <v>843</v>
      </c>
      <c r="F1108" s="129"/>
      <c r="G1108" s="130" t="s">
        <v>91</v>
      </c>
      <c r="H1108" s="130" t="s">
        <v>842</v>
      </c>
      <c r="I1108" s="130" t="s">
        <v>390</v>
      </c>
      <c r="J1108" s="130" t="s">
        <v>843</v>
      </c>
    </row>
    <row r="1109" spans="2:10">
      <c r="B1109" s="130" t="s">
        <v>91</v>
      </c>
      <c r="C1109" s="130" t="s">
        <v>842</v>
      </c>
      <c r="D1109" s="130" t="s">
        <v>429</v>
      </c>
      <c r="E1109" s="130" t="s">
        <v>843</v>
      </c>
      <c r="F1109" s="129"/>
      <c r="G1109" s="130" t="s">
        <v>91</v>
      </c>
      <c r="H1109" s="130" t="s">
        <v>842</v>
      </c>
      <c r="I1109" s="130" t="s">
        <v>429</v>
      </c>
      <c r="J1109" s="130" t="s">
        <v>843</v>
      </c>
    </row>
    <row r="1110" spans="2:10">
      <c r="B1110" s="130" t="s">
        <v>91</v>
      </c>
      <c r="C1110" s="130" t="s">
        <v>1266</v>
      </c>
      <c r="D1110" s="130" t="s">
        <v>411</v>
      </c>
      <c r="E1110" s="130" t="s">
        <v>1267</v>
      </c>
      <c r="F1110" s="129"/>
      <c r="G1110" s="130" t="s">
        <v>91</v>
      </c>
      <c r="H1110" s="130" t="s">
        <v>1266</v>
      </c>
      <c r="I1110" s="130" t="s">
        <v>411</v>
      </c>
      <c r="J1110" s="130" t="s">
        <v>1267</v>
      </c>
    </row>
    <row r="1111" spans="2:10">
      <c r="B1111" s="130" t="s">
        <v>93</v>
      </c>
      <c r="C1111" s="130" t="s">
        <v>1437</v>
      </c>
      <c r="D1111" s="130" t="s">
        <v>411</v>
      </c>
      <c r="E1111" s="130" t="s">
        <v>1438</v>
      </c>
      <c r="F1111" s="129"/>
      <c r="G1111" s="130" t="s">
        <v>93</v>
      </c>
      <c r="H1111" s="130" t="s">
        <v>1437</v>
      </c>
      <c r="I1111" s="130" t="s">
        <v>411</v>
      </c>
      <c r="J1111" s="130" t="s">
        <v>1438</v>
      </c>
    </row>
    <row r="1112" spans="2:10">
      <c r="B1112" s="130" t="s">
        <v>93</v>
      </c>
      <c r="C1112" s="130" t="s">
        <v>1437</v>
      </c>
      <c r="D1112" s="130" t="s">
        <v>788</v>
      </c>
      <c r="E1112" s="130" t="s">
        <v>1439</v>
      </c>
      <c r="F1112" s="129"/>
      <c r="G1112" s="130" t="s">
        <v>93</v>
      </c>
      <c r="H1112" s="130" t="s">
        <v>1437</v>
      </c>
      <c r="I1112" s="130" t="s">
        <v>788</v>
      </c>
      <c r="J1112" s="130" t="s">
        <v>1439</v>
      </c>
    </row>
    <row r="1113" spans="2:10">
      <c r="B1113" s="130" t="s">
        <v>93</v>
      </c>
      <c r="C1113" s="130" t="s">
        <v>1437</v>
      </c>
      <c r="D1113" s="130" t="s">
        <v>453</v>
      </c>
      <c r="E1113" s="130" t="s">
        <v>1440</v>
      </c>
      <c r="F1113" s="129"/>
      <c r="G1113" s="130" t="s">
        <v>93</v>
      </c>
      <c r="H1113" s="130" t="s">
        <v>1437</v>
      </c>
      <c r="I1113" s="130" t="s">
        <v>453</v>
      </c>
      <c r="J1113" s="130" t="s">
        <v>1440</v>
      </c>
    </row>
    <row r="1114" spans="2:10">
      <c r="B1114" s="130" t="s">
        <v>97</v>
      </c>
      <c r="C1114" s="130" t="s">
        <v>487</v>
      </c>
      <c r="D1114" s="130" t="s">
        <v>612</v>
      </c>
      <c r="E1114" s="130" t="s">
        <v>1441</v>
      </c>
      <c r="F1114" s="129"/>
      <c r="G1114" s="130" t="s">
        <v>97</v>
      </c>
      <c r="H1114" s="130" t="s">
        <v>487</v>
      </c>
      <c r="I1114" s="130" t="s">
        <v>612</v>
      </c>
      <c r="J1114" s="130" t="s">
        <v>1441</v>
      </c>
    </row>
    <row r="1115" spans="2:10">
      <c r="B1115" s="130" t="s">
        <v>93</v>
      </c>
      <c r="C1115" s="130" t="s">
        <v>912</v>
      </c>
      <c r="D1115" s="130" t="s">
        <v>670</v>
      </c>
      <c r="E1115" s="130" t="s">
        <v>1442</v>
      </c>
      <c r="F1115" s="129"/>
      <c r="G1115" s="130" t="s">
        <v>93</v>
      </c>
      <c r="H1115" s="130" t="s">
        <v>912</v>
      </c>
      <c r="I1115" s="130" t="s">
        <v>670</v>
      </c>
      <c r="J1115" s="130" t="s">
        <v>1442</v>
      </c>
    </row>
    <row r="1116" spans="2:10">
      <c r="B1116" s="130" t="s">
        <v>97</v>
      </c>
      <c r="C1116" s="130" t="s">
        <v>482</v>
      </c>
      <c r="D1116" s="130" t="s">
        <v>381</v>
      </c>
      <c r="E1116" s="130" t="s">
        <v>955</v>
      </c>
      <c r="F1116" s="129"/>
      <c r="G1116" s="130" t="s">
        <v>97</v>
      </c>
      <c r="H1116" s="130" t="s">
        <v>482</v>
      </c>
      <c r="I1116" s="130" t="s">
        <v>381</v>
      </c>
      <c r="J1116" s="130" t="s">
        <v>955</v>
      </c>
    </row>
    <row r="1117" spans="2:10">
      <c r="B1117" s="130" t="s">
        <v>97</v>
      </c>
      <c r="C1117" s="130" t="s">
        <v>482</v>
      </c>
      <c r="D1117" s="130" t="s">
        <v>479</v>
      </c>
      <c r="E1117" s="130" t="s">
        <v>838</v>
      </c>
      <c r="F1117" s="129"/>
      <c r="G1117" s="130" t="s">
        <v>97</v>
      </c>
      <c r="H1117" s="130" t="s">
        <v>482</v>
      </c>
      <c r="I1117" s="130" t="s">
        <v>479</v>
      </c>
      <c r="J1117" s="130" t="s">
        <v>838</v>
      </c>
    </row>
    <row r="1118" spans="2:10">
      <c r="B1118" s="130" t="s">
        <v>97</v>
      </c>
      <c r="C1118" s="130" t="s">
        <v>482</v>
      </c>
      <c r="D1118" s="130" t="s">
        <v>521</v>
      </c>
      <c r="E1118" s="130" t="s">
        <v>582</v>
      </c>
      <c r="F1118" s="129"/>
      <c r="G1118" s="130" t="s">
        <v>97</v>
      </c>
      <c r="H1118" s="130" t="s">
        <v>482</v>
      </c>
      <c r="I1118" s="130" t="s">
        <v>521</v>
      </c>
      <c r="J1118" s="130" t="s">
        <v>582</v>
      </c>
    </row>
    <row r="1119" spans="2:10">
      <c r="B1119" s="130" t="s">
        <v>97</v>
      </c>
      <c r="C1119" s="130" t="s">
        <v>482</v>
      </c>
      <c r="D1119" s="130" t="s">
        <v>393</v>
      </c>
      <c r="E1119" s="130" t="s">
        <v>484</v>
      </c>
      <c r="F1119" s="129"/>
      <c r="G1119" s="130" t="s">
        <v>97</v>
      </c>
      <c r="H1119" s="130" t="s">
        <v>482</v>
      </c>
      <c r="I1119" s="130" t="s">
        <v>393</v>
      </c>
      <c r="J1119" s="130" t="s">
        <v>484</v>
      </c>
    </row>
    <row r="1120" spans="2:10">
      <c r="B1120" s="130" t="s">
        <v>91</v>
      </c>
      <c r="C1120" s="130" t="s">
        <v>413</v>
      </c>
      <c r="D1120" s="130" t="s">
        <v>445</v>
      </c>
      <c r="E1120" s="130" t="s">
        <v>1443</v>
      </c>
      <c r="F1120" s="129"/>
      <c r="G1120" s="130" t="s">
        <v>91</v>
      </c>
      <c r="H1120" s="130" t="s">
        <v>413</v>
      </c>
      <c r="I1120" s="130" t="s">
        <v>445</v>
      </c>
      <c r="J1120" s="130" t="s">
        <v>1443</v>
      </c>
    </row>
    <row r="1121" spans="2:10">
      <c r="B1121" s="130" t="s">
        <v>95</v>
      </c>
      <c r="C1121" s="130" t="s">
        <v>1444</v>
      </c>
      <c r="D1121" s="130" t="s">
        <v>367</v>
      </c>
      <c r="E1121" s="130" t="s">
        <v>1445</v>
      </c>
      <c r="F1121" s="129"/>
      <c r="G1121" s="130" t="s">
        <v>95</v>
      </c>
      <c r="H1121" s="130" t="s">
        <v>1444</v>
      </c>
      <c r="I1121" s="130" t="s">
        <v>367</v>
      </c>
      <c r="J1121" s="130" t="s">
        <v>1445</v>
      </c>
    </row>
    <row r="1122" spans="2:10">
      <c r="B1122" s="130" t="s">
        <v>95</v>
      </c>
      <c r="C1122" s="130" t="s">
        <v>1444</v>
      </c>
      <c r="D1122" s="130" t="s">
        <v>479</v>
      </c>
      <c r="E1122" s="130" t="s">
        <v>1446</v>
      </c>
      <c r="F1122" s="129"/>
      <c r="G1122" s="130" t="s">
        <v>95</v>
      </c>
      <c r="H1122" s="130" t="s">
        <v>1444</v>
      </c>
      <c r="I1122" s="130" t="s">
        <v>479</v>
      </c>
      <c r="J1122" s="130" t="s">
        <v>1446</v>
      </c>
    </row>
    <row r="1123" spans="2:10">
      <c r="B1123" s="130" t="s">
        <v>93</v>
      </c>
      <c r="C1123" s="130" t="s">
        <v>482</v>
      </c>
      <c r="D1123" s="130" t="s">
        <v>376</v>
      </c>
      <c r="E1123" s="130" t="s">
        <v>1447</v>
      </c>
      <c r="F1123" s="129"/>
      <c r="G1123" s="130" t="s">
        <v>93</v>
      </c>
      <c r="H1123" s="130" t="s">
        <v>482</v>
      </c>
      <c r="I1123" s="130" t="s">
        <v>376</v>
      </c>
      <c r="J1123" s="130" t="s">
        <v>1447</v>
      </c>
    </row>
    <row r="1124" spans="2:10">
      <c r="B1124" s="130" t="s">
        <v>100</v>
      </c>
      <c r="C1124" s="130" t="s">
        <v>866</v>
      </c>
      <c r="D1124" s="130" t="s">
        <v>411</v>
      </c>
      <c r="E1124" s="130" t="s">
        <v>1198</v>
      </c>
      <c r="F1124" s="129"/>
      <c r="G1124" s="130" t="s">
        <v>100</v>
      </c>
      <c r="H1124" s="130" t="s">
        <v>866</v>
      </c>
      <c r="I1124" s="130" t="s">
        <v>411</v>
      </c>
      <c r="J1124" s="130" t="s">
        <v>1198</v>
      </c>
    </row>
    <row r="1125" spans="2:10">
      <c r="B1125" s="130" t="s">
        <v>100</v>
      </c>
      <c r="C1125" s="130" t="s">
        <v>866</v>
      </c>
      <c r="D1125" s="130" t="s">
        <v>735</v>
      </c>
      <c r="E1125" s="130" t="s">
        <v>1448</v>
      </c>
      <c r="F1125" s="129"/>
      <c r="G1125" s="130" t="s">
        <v>100</v>
      </c>
      <c r="H1125" s="130" t="s">
        <v>866</v>
      </c>
      <c r="I1125" s="130" t="s">
        <v>735</v>
      </c>
      <c r="J1125" s="130" t="s">
        <v>1448</v>
      </c>
    </row>
    <row r="1126" spans="2:10">
      <c r="B1126" s="130" t="s">
        <v>97</v>
      </c>
      <c r="C1126" s="130" t="s">
        <v>1449</v>
      </c>
      <c r="D1126" s="130" t="s">
        <v>535</v>
      </c>
      <c r="E1126" s="130" t="s">
        <v>769</v>
      </c>
      <c r="F1126" s="129"/>
      <c r="G1126" s="130" t="s">
        <v>97</v>
      </c>
      <c r="H1126" s="130" t="s">
        <v>1449</v>
      </c>
      <c r="I1126" s="130" t="s">
        <v>535</v>
      </c>
      <c r="J1126" s="130" t="s">
        <v>769</v>
      </c>
    </row>
    <row r="1127" spans="2:10">
      <c r="B1127" s="130" t="s">
        <v>91</v>
      </c>
      <c r="C1127" s="130" t="s">
        <v>420</v>
      </c>
      <c r="D1127" s="130" t="s">
        <v>393</v>
      </c>
      <c r="E1127" s="130" t="s">
        <v>918</v>
      </c>
      <c r="F1127" s="129"/>
      <c r="G1127" s="130" t="s">
        <v>91</v>
      </c>
      <c r="H1127" s="130" t="s">
        <v>420</v>
      </c>
      <c r="I1127" s="130" t="s">
        <v>393</v>
      </c>
      <c r="J1127" s="130" t="s">
        <v>918</v>
      </c>
    </row>
    <row r="1128" spans="2:10">
      <c r="B1128" s="130" t="s">
        <v>97</v>
      </c>
      <c r="C1128" s="130" t="s">
        <v>1450</v>
      </c>
      <c r="D1128" s="130" t="s">
        <v>535</v>
      </c>
      <c r="E1128" s="130" t="s">
        <v>1451</v>
      </c>
      <c r="F1128" s="129"/>
      <c r="G1128" s="130" t="s">
        <v>97</v>
      </c>
      <c r="H1128" s="130" t="s">
        <v>1450</v>
      </c>
      <c r="I1128" s="130" t="s">
        <v>535</v>
      </c>
      <c r="J1128" s="130" t="s">
        <v>1451</v>
      </c>
    </row>
    <row r="1129" spans="2:10">
      <c r="B1129" s="130" t="s">
        <v>100</v>
      </c>
      <c r="C1129" s="130" t="s">
        <v>534</v>
      </c>
      <c r="D1129" s="130" t="s">
        <v>370</v>
      </c>
      <c r="E1129" s="130" t="s">
        <v>536</v>
      </c>
      <c r="F1129" s="129"/>
      <c r="G1129" s="130" t="s">
        <v>100</v>
      </c>
      <c r="H1129" s="130" t="s">
        <v>534</v>
      </c>
      <c r="I1129" s="130" t="s">
        <v>370</v>
      </c>
      <c r="J1129" s="130" t="s">
        <v>536</v>
      </c>
    </row>
    <row r="1130" spans="2:10">
      <c r="B1130" s="130" t="s">
        <v>91</v>
      </c>
      <c r="C1130" s="130" t="s">
        <v>1452</v>
      </c>
      <c r="D1130" s="130" t="s">
        <v>479</v>
      </c>
      <c r="E1130" s="130" t="s">
        <v>522</v>
      </c>
      <c r="F1130" s="129"/>
      <c r="G1130" s="130" t="s">
        <v>91</v>
      </c>
      <c r="H1130" s="130" t="s">
        <v>1452</v>
      </c>
      <c r="I1130" s="130" t="s">
        <v>479</v>
      </c>
      <c r="J1130" s="130" t="s">
        <v>522</v>
      </c>
    </row>
    <row r="1131" spans="2:10">
      <c r="B1131" s="130" t="s">
        <v>100</v>
      </c>
      <c r="C1131" s="130" t="s">
        <v>537</v>
      </c>
      <c r="D1131" s="130" t="s">
        <v>464</v>
      </c>
      <c r="E1131" s="130" t="s">
        <v>538</v>
      </c>
      <c r="F1131" s="129"/>
      <c r="G1131" s="130" t="s">
        <v>100</v>
      </c>
      <c r="H1131" s="130" t="s">
        <v>537</v>
      </c>
      <c r="I1131" s="130" t="s">
        <v>464</v>
      </c>
      <c r="J1131" s="130" t="s">
        <v>538</v>
      </c>
    </row>
    <row r="1132" spans="2:10">
      <c r="B1132" s="130" t="s">
        <v>100</v>
      </c>
      <c r="C1132" s="130" t="s">
        <v>537</v>
      </c>
      <c r="D1132" s="130" t="s">
        <v>370</v>
      </c>
      <c r="E1132" s="130" t="s">
        <v>1046</v>
      </c>
      <c r="F1132" s="129"/>
      <c r="G1132" s="130" t="s">
        <v>100</v>
      </c>
      <c r="H1132" s="130" t="s">
        <v>537</v>
      </c>
      <c r="I1132" s="130" t="s">
        <v>370</v>
      </c>
      <c r="J1132" s="130" t="s">
        <v>1046</v>
      </c>
    </row>
    <row r="1133" spans="2:10">
      <c r="B1133" s="130" t="s">
        <v>100</v>
      </c>
      <c r="C1133" s="130" t="s">
        <v>529</v>
      </c>
      <c r="D1133" s="130" t="s">
        <v>483</v>
      </c>
      <c r="E1133" s="130" t="s">
        <v>530</v>
      </c>
      <c r="F1133" s="129"/>
      <c r="G1133" s="130" t="s">
        <v>100</v>
      </c>
      <c r="H1133" s="130" t="s">
        <v>529</v>
      </c>
      <c r="I1133" s="130" t="s">
        <v>483</v>
      </c>
      <c r="J1133" s="130" t="s">
        <v>530</v>
      </c>
    </row>
    <row r="1134" spans="2:10">
      <c r="B1134" s="130" t="s">
        <v>100</v>
      </c>
      <c r="C1134" s="130" t="s">
        <v>529</v>
      </c>
      <c r="D1134" s="130" t="s">
        <v>393</v>
      </c>
      <c r="E1134" s="130" t="s">
        <v>530</v>
      </c>
      <c r="F1134" s="129"/>
      <c r="G1134" s="130" t="s">
        <v>100</v>
      </c>
      <c r="H1134" s="130" t="s">
        <v>529</v>
      </c>
      <c r="I1134" s="130" t="s">
        <v>393</v>
      </c>
      <c r="J1134" s="130" t="s">
        <v>530</v>
      </c>
    </row>
    <row r="1135" spans="2:10">
      <c r="B1135" s="130" t="s">
        <v>100</v>
      </c>
      <c r="C1135" s="130" t="s">
        <v>529</v>
      </c>
      <c r="D1135" s="130" t="s">
        <v>603</v>
      </c>
      <c r="E1135" s="130" t="s">
        <v>717</v>
      </c>
      <c r="F1135" s="129"/>
      <c r="G1135" s="130" t="s">
        <v>100</v>
      </c>
      <c r="H1135" s="130" t="s">
        <v>529</v>
      </c>
      <c r="I1135" s="130" t="s">
        <v>603</v>
      </c>
      <c r="J1135" s="130" t="s">
        <v>717</v>
      </c>
    </row>
    <row r="1136" spans="2:10">
      <c r="B1136" s="130" t="s">
        <v>100</v>
      </c>
      <c r="C1136" s="130" t="s">
        <v>529</v>
      </c>
      <c r="D1136" s="130" t="s">
        <v>408</v>
      </c>
      <c r="E1136" s="130" t="s">
        <v>1249</v>
      </c>
      <c r="F1136" s="129"/>
      <c r="G1136" s="130" t="s">
        <v>100</v>
      </c>
      <c r="H1136" s="130" t="s">
        <v>529</v>
      </c>
      <c r="I1136" s="130" t="s">
        <v>408</v>
      </c>
      <c r="J1136" s="130" t="s">
        <v>1249</v>
      </c>
    </row>
    <row r="1137" spans="2:10">
      <c r="B1137" s="130" t="s">
        <v>91</v>
      </c>
      <c r="C1137" s="130" t="s">
        <v>766</v>
      </c>
      <c r="D1137" s="130" t="s">
        <v>390</v>
      </c>
      <c r="E1137" s="130" t="s">
        <v>767</v>
      </c>
      <c r="F1137" s="129"/>
      <c r="G1137" s="130" t="s">
        <v>91</v>
      </c>
      <c r="H1137" s="130" t="s">
        <v>766</v>
      </c>
      <c r="I1137" s="130" t="s">
        <v>390</v>
      </c>
      <c r="J1137" s="130" t="s">
        <v>767</v>
      </c>
    </row>
    <row r="1138" spans="2:10">
      <c r="B1138" s="130" t="s">
        <v>91</v>
      </c>
      <c r="C1138" s="130" t="s">
        <v>926</v>
      </c>
      <c r="D1138" s="130" t="s">
        <v>429</v>
      </c>
      <c r="E1138" s="130" t="s">
        <v>927</v>
      </c>
      <c r="F1138" s="129"/>
      <c r="G1138" s="130" t="s">
        <v>91</v>
      </c>
      <c r="H1138" s="130" t="s">
        <v>926</v>
      </c>
      <c r="I1138" s="130" t="s">
        <v>429</v>
      </c>
      <c r="J1138" s="130" t="s">
        <v>927</v>
      </c>
    </row>
    <row r="1139" spans="2:10">
      <c r="B1139" s="130" t="s">
        <v>579</v>
      </c>
      <c r="C1139" s="130" t="s">
        <v>585</v>
      </c>
      <c r="D1139" s="130" t="s">
        <v>376</v>
      </c>
      <c r="E1139" s="130" t="s">
        <v>700</v>
      </c>
      <c r="F1139" s="129"/>
      <c r="G1139" s="130" t="s">
        <v>579</v>
      </c>
      <c r="H1139" s="130" t="s">
        <v>585</v>
      </c>
      <c r="I1139" s="130" t="s">
        <v>376</v>
      </c>
      <c r="J1139" s="130" t="s">
        <v>700</v>
      </c>
    </row>
    <row r="1140" spans="2:10">
      <c r="B1140" s="130" t="s">
        <v>579</v>
      </c>
      <c r="C1140" s="130" t="s">
        <v>585</v>
      </c>
      <c r="D1140" s="130" t="s">
        <v>1322</v>
      </c>
      <c r="E1140" s="130" t="s">
        <v>1453</v>
      </c>
      <c r="F1140" s="129"/>
      <c r="G1140" s="130" t="s">
        <v>579</v>
      </c>
      <c r="H1140" s="130" t="s">
        <v>585</v>
      </c>
      <c r="I1140" s="130" t="s">
        <v>1322</v>
      </c>
      <c r="J1140" s="130" t="s">
        <v>1453</v>
      </c>
    </row>
    <row r="1141" spans="2:10">
      <c r="B1141" s="130" t="s">
        <v>579</v>
      </c>
      <c r="C1141" s="130" t="s">
        <v>585</v>
      </c>
      <c r="D1141" s="130" t="s">
        <v>675</v>
      </c>
      <c r="E1141" s="130" t="s">
        <v>1453</v>
      </c>
      <c r="F1141" s="129"/>
      <c r="G1141" s="130" t="s">
        <v>579</v>
      </c>
      <c r="H1141" s="130" t="s">
        <v>585</v>
      </c>
      <c r="I1141" s="130" t="s">
        <v>675</v>
      </c>
      <c r="J1141" s="130" t="s">
        <v>1453</v>
      </c>
    </row>
    <row r="1142" spans="2:10">
      <c r="B1142" s="130" t="s">
        <v>91</v>
      </c>
      <c r="C1142" s="130" t="s">
        <v>1068</v>
      </c>
      <c r="D1142" s="130" t="s">
        <v>429</v>
      </c>
      <c r="E1142" s="130" t="s">
        <v>1069</v>
      </c>
      <c r="F1142" s="129"/>
      <c r="G1142" s="130" t="s">
        <v>91</v>
      </c>
      <c r="H1142" s="130" t="s">
        <v>1068</v>
      </c>
      <c r="I1142" s="130" t="s">
        <v>429</v>
      </c>
      <c r="J1142" s="130" t="s">
        <v>1069</v>
      </c>
    </row>
    <row r="1143" spans="2:10">
      <c r="B1143" s="130" t="s">
        <v>1081</v>
      </c>
      <c r="C1143" s="130" t="s">
        <v>1454</v>
      </c>
      <c r="D1143" s="130" t="s">
        <v>535</v>
      </c>
      <c r="E1143" s="130" t="s">
        <v>456</v>
      </c>
      <c r="F1143" s="129"/>
      <c r="G1143" s="130" t="s">
        <v>1081</v>
      </c>
      <c r="H1143" s="130" t="s">
        <v>1454</v>
      </c>
      <c r="I1143" s="130" t="s">
        <v>535</v>
      </c>
      <c r="J1143" s="130" t="s">
        <v>456</v>
      </c>
    </row>
    <row r="1144" spans="2:10">
      <c r="B1144" s="130" t="s">
        <v>91</v>
      </c>
      <c r="C1144" s="130" t="s">
        <v>1455</v>
      </c>
      <c r="D1144" s="130" t="s">
        <v>381</v>
      </c>
      <c r="E1144" s="130" t="s">
        <v>1456</v>
      </c>
      <c r="F1144" s="129"/>
      <c r="G1144" s="130" t="s">
        <v>91</v>
      </c>
      <c r="H1144" s="130" t="s">
        <v>1455</v>
      </c>
      <c r="I1144" s="130" t="s">
        <v>381</v>
      </c>
      <c r="J1144" s="130" t="s">
        <v>1456</v>
      </c>
    </row>
    <row r="1145" spans="2:10">
      <c r="B1145" s="130" t="s">
        <v>269</v>
      </c>
      <c r="C1145" s="130" t="s">
        <v>375</v>
      </c>
      <c r="D1145" s="130" t="s">
        <v>384</v>
      </c>
      <c r="E1145" s="130" t="s">
        <v>1457</v>
      </c>
      <c r="F1145" s="129"/>
      <c r="G1145" s="130" t="s">
        <v>269</v>
      </c>
      <c r="H1145" s="130" t="s">
        <v>375</v>
      </c>
      <c r="I1145" s="130" t="s">
        <v>384</v>
      </c>
      <c r="J1145" s="130" t="s">
        <v>1457</v>
      </c>
    </row>
    <row r="1146" spans="2:10">
      <c r="B1146" s="130" t="s">
        <v>269</v>
      </c>
      <c r="C1146" s="130" t="s">
        <v>375</v>
      </c>
      <c r="D1146" s="130" t="s">
        <v>450</v>
      </c>
      <c r="E1146" s="130" t="s">
        <v>1094</v>
      </c>
      <c r="F1146" s="129"/>
      <c r="G1146" s="130" t="s">
        <v>269</v>
      </c>
      <c r="H1146" s="130" t="s">
        <v>375</v>
      </c>
      <c r="I1146" s="130" t="s">
        <v>450</v>
      </c>
      <c r="J1146" s="130" t="s">
        <v>1094</v>
      </c>
    </row>
    <row r="1147" spans="2:10">
      <c r="B1147" s="130" t="s">
        <v>269</v>
      </c>
      <c r="C1147" s="130" t="s">
        <v>375</v>
      </c>
      <c r="D1147" s="130" t="s">
        <v>429</v>
      </c>
      <c r="E1147" s="130" t="s">
        <v>1094</v>
      </c>
      <c r="F1147" s="129"/>
      <c r="G1147" s="130" t="s">
        <v>269</v>
      </c>
      <c r="H1147" s="130" t="s">
        <v>375</v>
      </c>
      <c r="I1147" s="130" t="s">
        <v>429</v>
      </c>
      <c r="J1147" s="130" t="s">
        <v>1094</v>
      </c>
    </row>
    <row r="1148" spans="2:10">
      <c r="B1148" s="130" t="s">
        <v>269</v>
      </c>
      <c r="C1148" s="130" t="s">
        <v>375</v>
      </c>
      <c r="D1148" s="130" t="s">
        <v>373</v>
      </c>
      <c r="E1148" s="130" t="s">
        <v>656</v>
      </c>
      <c r="F1148" s="129"/>
      <c r="G1148" s="130" t="s">
        <v>269</v>
      </c>
      <c r="H1148" s="130" t="s">
        <v>375</v>
      </c>
      <c r="I1148" s="130" t="s">
        <v>373</v>
      </c>
      <c r="J1148" s="130" t="s">
        <v>656</v>
      </c>
    </row>
    <row r="1149" spans="2:10">
      <c r="B1149" s="130" t="s">
        <v>269</v>
      </c>
      <c r="C1149" s="130" t="s">
        <v>375</v>
      </c>
      <c r="D1149" s="130" t="s">
        <v>445</v>
      </c>
      <c r="E1149" s="130" t="s">
        <v>656</v>
      </c>
      <c r="F1149" s="129"/>
      <c r="G1149" s="130" t="s">
        <v>269</v>
      </c>
      <c r="H1149" s="130" t="s">
        <v>375</v>
      </c>
      <c r="I1149" s="130" t="s">
        <v>445</v>
      </c>
      <c r="J1149" s="130" t="s">
        <v>656</v>
      </c>
    </row>
    <row r="1150" spans="2:10">
      <c r="B1150" s="130" t="s">
        <v>269</v>
      </c>
      <c r="C1150" s="130" t="s">
        <v>375</v>
      </c>
      <c r="D1150" s="130" t="s">
        <v>426</v>
      </c>
      <c r="E1150" s="130" t="s">
        <v>1403</v>
      </c>
      <c r="F1150" s="129"/>
      <c r="G1150" s="130" t="s">
        <v>269</v>
      </c>
      <c r="H1150" s="130" t="s">
        <v>375</v>
      </c>
      <c r="I1150" s="130" t="s">
        <v>426</v>
      </c>
      <c r="J1150" s="130" t="s">
        <v>1403</v>
      </c>
    </row>
    <row r="1151" spans="2:10">
      <c r="B1151" s="130" t="s">
        <v>269</v>
      </c>
      <c r="C1151" s="130" t="s">
        <v>375</v>
      </c>
      <c r="D1151" s="130" t="s">
        <v>512</v>
      </c>
      <c r="E1151" s="130" t="s">
        <v>1458</v>
      </c>
      <c r="F1151" s="129"/>
      <c r="G1151" s="130" t="s">
        <v>269</v>
      </c>
      <c r="H1151" s="130" t="s">
        <v>375</v>
      </c>
      <c r="I1151" s="130" t="s">
        <v>512</v>
      </c>
      <c r="J1151" s="130" t="s">
        <v>1458</v>
      </c>
    </row>
    <row r="1152" spans="2:10">
      <c r="B1152" s="130" t="s">
        <v>269</v>
      </c>
      <c r="C1152" s="130" t="s">
        <v>375</v>
      </c>
      <c r="D1152" s="130" t="s">
        <v>488</v>
      </c>
      <c r="E1152" s="130" t="s">
        <v>377</v>
      </c>
      <c r="F1152" s="129"/>
      <c r="G1152" s="130" t="s">
        <v>269</v>
      </c>
      <c r="H1152" s="130" t="s">
        <v>375</v>
      </c>
      <c r="I1152" s="130" t="s">
        <v>488</v>
      </c>
      <c r="J1152" s="130" t="s">
        <v>377</v>
      </c>
    </row>
    <row r="1153" spans="2:10">
      <c r="B1153" s="130" t="s">
        <v>269</v>
      </c>
      <c r="C1153" s="130" t="s">
        <v>375</v>
      </c>
      <c r="D1153" s="130" t="s">
        <v>893</v>
      </c>
      <c r="E1153" s="130" t="s">
        <v>377</v>
      </c>
      <c r="F1153" s="129"/>
      <c r="G1153" s="130" t="s">
        <v>269</v>
      </c>
      <c r="H1153" s="130" t="s">
        <v>375</v>
      </c>
      <c r="I1153" s="130" t="s">
        <v>893</v>
      </c>
      <c r="J1153" s="130" t="s">
        <v>377</v>
      </c>
    </row>
    <row r="1154" spans="2:10">
      <c r="B1154" s="130" t="s">
        <v>269</v>
      </c>
      <c r="C1154" s="130" t="s">
        <v>375</v>
      </c>
      <c r="D1154" s="130" t="s">
        <v>612</v>
      </c>
      <c r="E1154" s="130" t="s">
        <v>377</v>
      </c>
      <c r="F1154" s="129"/>
      <c r="G1154" s="130" t="s">
        <v>269</v>
      </c>
      <c r="H1154" s="130" t="s">
        <v>375</v>
      </c>
      <c r="I1154" s="130" t="s">
        <v>612</v>
      </c>
      <c r="J1154" s="130" t="s">
        <v>377</v>
      </c>
    </row>
    <row r="1155" spans="2:10">
      <c r="B1155" s="130" t="s">
        <v>269</v>
      </c>
      <c r="C1155" s="130" t="s">
        <v>375</v>
      </c>
      <c r="D1155" s="130" t="s">
        <v>403</v>
      </c>
      <c r="E1155" s="130" t="s">
        <v>377</v>
      </c>
      <c r="F1155" s="129"/>
      <c r="G1155" s="130" t="s">
        <v>269</v>
      </c>
      <c r="H1155" s="130" t="s">
        <v>375</v>
      </c>
      <c r="I1155" s="130" t="s">
        <v>403</v>
      </c>
      <c r="J1155" s="130" t="s">
        <v>377</v>
      </c>
    </row>
    <row r="1156" spans="2:10">
      <c r="B1156" s="130" t="s">
        <v>269</v>
      </c>
      <c r="C1156" s="130" t="s">
        <v>375</v>
      </c>
      <c r="D1156" s="130" t="s">
        <v>1129</v>
      </c>
      <c r="E1156" s="130" t="s">
        <v>657</v>
      </c>
      <c r="F1156" s="129"/>
      <c r="G1156" s="130" t="s">
        <v>269</v>
      </c>
      <c r="H1156" s="130" t="s">
        <v>375</v>
      </c>
      <c r="I1156" s="130" t="s">
        <v>1129</v>
      </c>
      <c r="J1156" s="130" t="s">
        <v>657</v>
      </c>
    </row>
    <row r="1157" spans="2:10">
      <c r="B1157" s="130" t="s">
        <v>269</v>
      </c>
      <c r="C1157" s="130" t="s">
        <v>375</v>
      </c>
      <c r="D1157" s="130" t="s">
        <v>421</v>
      </c>
      <c r="E1157" s="130" t="s">
        <v>915</v>
      </c>
      <c r="F1157" s="129"/>
      <c r="G1157" s="130" t="s">
        <v>269</v>
      </c>
      <c r="H1157" s="130" t="s">
        <v>375</v>
      </c>
      <c r="I1157" s="130" t="s">
        <v>421</v>
      </c>
      <c r="J1157" s="130" t="s">
        <v>915</v>
      </c>
    </row>
    <row r="1158" spans="2:10">
      <c r="B1158" s="130" t="s">
        <v>269</v>
      </c>
      <c r="C1158" s="130" t="s">
        <v>375</v>
      </c>
      <c r="D1158" s="130" t="s">
        <v>405</v>
      </c>
      <c r="E1158" s="130" t="s">
        <v>915</v>
      </c>
      <c r="F1158" s="129"/>
      <c r="G1158" s="130" t="s">
        <v>269</v>
      </c>
      <c r="H1158" s="130" t="s">
        <v>375</v>
      </c>
      <c r="I1158" s="130" t="s">
        <v>405</v>
      </c>
      <c r="J1158" s="130" t="s">
        <v>915</v>
      </c>
    </row>
    <row r="1159" spans="2:10">
      <c r="B1159" s="130" t="s">
        <v>269</v>
      </c>
      <c r="C1159" s="130" t="s">
        <v>375</v>
      </c>
      <c r="D1159" s="130" t="s">
        <v>1322</v>
      </c>
      <c r="E1159" s="130" t="s">
        <v>915</v>
      </c>
      <c r="F1159" s="129"/>
      <c r="G1159" s="130" t="s">
        <v>269</v>
      </c>
      <c r="H1159" s="130" t="s">
        <v>375</v>
      </c>
      <c r="I1159" s="130" t="s">
        <v>1322</v>
      </c>
      <c r="J1159" s="130" t="s">
        <v>915</v>
      </c>
    </row>
    <row r="1160" spans="2:10">
      <c r="B1160" s="130" t="s">
        <v>93</v>
      </c>
      <c r="C1160" s="130" t="s">
        <v>375</v>
      </c>
      <c r="D1160" s="130" t="s">
        <v>515</v>
      </c>
      <c r="E1160" s="130" t="s">
        <v>1220</v>
      </c>
      <c r="F1160" s="129"/>
      <c r="G1160" s="130" t="s">
        <v>93</v>
      </c>
      <c r="H1160" s="130" t="s">
        <v>375</v>
      </c>
      <c r="I1160" s="130" t="s">
        <v>515</v>
      </c>
      <c r="J1160" s="130" t="s">
        <v>1220</v>
      </c>
    </row>
    <row r="1161" spans="2:10">
      <c r="B1161" s="130" t="s">
        <v>93</v>
      </c>
      <c r="C1161" s="130" t="s">
        <v>375</v>
      </c>
      <c r="D1161" s="130" t="s">
        <v>780</v>
      </c>
      <c r="E1161" s="130" t="s">
        <v>911</v>
      </c>
      <c r="F1161" s="129"/>
      <c r="G1161" s="130" t="s">
        <v>93</v>
      </c>
      <c r="H1161" s="130" t="s">
        <v>375</v>
      </c>
      <c r="I1161" s="130" t="s">
        <v>780</v>
      </c>
      <c r="J1161" s="130" t="s">
        <v>911</v>
      </c>
    </row>
    <row r="1162" spans="2:10">
      <c r="B1162" s="130" t="s">
        <v>100</v>
      </c>
      <c r="C1162" s="130" t="s">
        <v>375</v>
      </c>
      <c r="D1162" s="130" t="s">
        <v>443</v>
      </c>
      <c r="E1162" s="130" t="s">
        <v>539</v>
      </c>
      <c r="F1162" s="129"/>
      <c r="G1162" s="130" t="s">
        <v>100</v>
      </c>
      <c r="H1162" s="130" t="s">
        <v>375</v>
      </c>
      <c r="I1162" s="130" t="s">
        <v>443</v>
      </c>
      <c r="J1162" s="130" t="s">
        <v>539</v>
      </c>
    </row>
    <row r="1163" spans="2:10">
      <c r="B1163" s="130" t="s">
        <v>100</v>
      </c>
      <c r="C1163" s="130" t="s">
        <v>375</v>
      </c>
      <c r="D1163" s="130" t="s">
        <v>479</v>
      </c>
      <c r="E1163" s="130" t="s">
        <v>539</v>
      </c>
      <c r="F1163" s="129"/>
      <c r="G1163" s="130" t="s">
        <v>100</v>
      </c>
      <c r="H1163" s="130" t="s">
        <v>375</v>
      </c>
      <c r="I1163" s="130" t="s">
        <v>479</v>
      </c>
      <c r="J1163" s="130" t="s">
        <v>539</v>
      </c>
    </row>
    <row r="1164" spans="2:10">
      <c r="B1164" s="130" t="s">
        <v>269</v>
      </c>
      <c r="C1164" s="130" t="s">
        <v>660</v>
      </c>
      <c r="D1164" s="130" t="s">
        <v>384</v>
      </c>
      <c r="E1164" s="130" t="s">
        <v>805</v>
      </c>
      <c r="F1164" s="129"/>
      <c r="G1164" s="130" t="s">
        <v>269</v>
      </c>
      <c r="H1164" s="130" t="s">
        <v>660</v>
      </c>
      <c r="I1164" s="130" t="s">
        <v>384</v>
      </c>
      <c r="J1164" s="130" t="s">
        <v>805</v>
      </c>
    </row>
    <row r="1165" spans="2:10">
      <c r="B1165" s="130" t="s">
        <v>97</v>
      </c>
      <c r="C1165" s="130" t="s">
        <v>1270</v>
      </c>
      <c r="D1165" s="130" t="s">
        <v>782</v>
      </c>
      <c r="E1165" s="130" t="s">
        <v>1459</v>
      </c>
      <c r="F1165" s="129"/>
      <c r="G1165" s="130" t="s">
        <v>97</v>
      </c>
      <c r="H1165" s="130" t="s">
        <v>1270</v>
      </c>
      <c r="I1165" s="130" t="s">
        <v>782</v>
      </c>
      <c r="J1165" s="130" t="s">
        <v>1459</v>
      </c>
    </row>
    <row r="1166" spans="2:10">
      <c r="B1166" s="130" t="s">
        <v>177</v>
      </c>
      <c r="C1166" s="130" t="s">
        <v>1460</v>
      </c>
      <c r="D1166" s="130" t="s">
        <v>466</v>
      </c>
      <c r="E1166" s="130" t="s">
        <v>1461</v>
      </c>
      <c r="F1166" s="129"/>
      <c r="G1166" s="130" t="s">
        <v>177</v>
      </c>
      <c r="H1166" s="130" t="s">
        <v>1460</v>
      </c>
      <c r="I1166" s="130" t="s">
        <v>466</v>
      </c>
      <c r="J1166" s="130" t="s">
        <v>1461</v>
      </c>
    </row>
    <row r="1167" spans="2:10">
      <c r="B1167" s="130" t="s">
        <v>97</v>
      </c>
      <c r="C1167" s="130" t="s">
        <v>1270</v>
      </c>
      <c r="D1167" s="130" t="s">
        <v>847</v>
      </c>
      <c r="E1167" s="130" t="s">
        <v>1462</v>
      </c>
      <c r="F1167" s="129"/>
      <c r="G1167" s="130" t="s">
        <v>97</v>
      </c>
      <c r="H1167" s="130" t="s">
        <v>1270</v>
      </c>
      <c r="I1167" s="130" t="s">
        <v>847</v>
      </c>
      <c r="J1167" s="130" t="s">
        <v>1462</v>
      </c>
    </row>
    <row r="1168" spans="2:10">
      <c r="B1168" s="130" t="s">
        <v>93</v>
      </c>
      <c r="C1168" s="130" t="s">
        <v>1463</v>
      </c>
      <c r="D1168" s="130" t="s">
        <v>384</v>
      </c>
      <c r="E1168" s="130" t="s">
        <v>1464</v>
      </c>
      <c r="F1168" s="129"/>
      <c r="G1168" s="130" t="s">
        <v>93</v>
      </c>
      <c r="H1168" s="130" t="s">
        <v>1463</v>
      </c>
      <c r="I1168" s="130" t="s">
        <v>384</v>
      </c>
      <c r="J1168" s="130" t="s">
        <v>1464</v>
      </c>
    </row>
    <row r="1169" spans="2:10">
      <c r="B1169" s="130" t="s">
        <v>93</v>
      </c>
      <c r="C1169" s="130" t="s">
        <v>1306</v>
      </c>
      <c r="D1169" s="130" t="s">
        <v>373</v>
      </c>
      <c r="E1169" s="130" t="s">
        <v>1465</v>
      </c>
      <c r="F1169" s="129"/>
      <c r="G1169" s="130" t="s">
        <v>93</v>
      </c>
      <c r="H1169" s="130" t="s">
        <v>1306</v>
      </c>
      <c r="I1169" s="130" t="s">
        <v>373</v>
      </c>
      <c r="J1169" s="130" t="s">
        <v>1465</v>
      </c>
    </row>
    <row r="1170" spans="2:10">
      <c r="B1170" s="130" t="s">
        <v>93</v>
      </c>
      <c r="C1170" s="130" t="s">
        <v>1306</v>
      </c>
      <c r="D1170" s="130" t="s">
        <v>445</v>
      </c>
      <c r="E1170" s="130" t="s">
        <v>1466</v>
      </c>
      <c r="F1170" s="129"/>
      <c r="G1170" s="130" t="s">
        <v>93</v>
      </c>
      <c r="H1170" s="130" t="s">
        <v>1306</v>
      </c>
      <c r="I1170" s="130" t="s">
        <v>445</v>
      </c>
      <c r="J1170" s="130" t="s">
        <v>1466</v>
      </c>
    </row>
    <row r="1171" spans="2:10">
      <c r="B1171" s="130" t="s">
        <v>93</v>
      </c>
      <c r="C1171" s="130" t="s">
        <v>1306</v>
      </c>
      <c r="D1171" s="130" t="s">
        <v>483</v>
      </c>
      <c r="E1171" s="130" t="s">
        <v>1467</v>
      </c>
      <c r="F1171" s="129"/>
      <c r="G1171" s="130" t="s">
        <v>93</v>
      </c>
      <c r="H1171" s="130" t="s">
        <v>1306</v>
      </c>
      <c r="I1171" s="130" t="s">
        <v>483</v>
      </c>
      <c r="J1171" s="130" t="s">
        <v>1467</v>
      </c>
    </row>
    <row r="1172" spans="2:10">
      <c r="B1172" s="130" t="s">
        <v>100</v>
      </c>
      <c r="C1172" s="130" t="s">
        <v>698</v>
      </c>
      <c r="D1172" s="130" t="s">
        <v>367</v>
      </c>
      <c r="E1172" s="130" t="s">
        <v>1200</v>
      </c>
      <c r="F1172" s="129"/>
      <c r="G1172" s="130" t="s">
        <v>100</v>
      </c>
      <c r="H1172" s="130" t="s">
        <v>698</v>
      </c>
      <c r="I1172" s="130" t="s">
        <v>367</v>
      </c>
      <c r="J1172" s="130" t="s">
        <v>1200</v>
      </c>
    </row>
    <row r="1173" spans="2:10">
      <c r="B1173" s="130" t="s">
        <v>100</v>
      </c>
      <c r="C1173" s="130" t="s">
        <v>698</v>
      </c>
      <c r="D1173" s="130" t="s">
        <v>370</v>
      </c>
      <c r="E1173" s="130" t="s">
        <v>966</v>
      </c>
      <c r="F1173" s="129"/>
      <c r="G1173" s="130" t="s">
        <v>100</v>
      </c>
      <c r="H1173" s="130" t="s">
        <v>698</v>
      </c>
      <c r="I1173" s="130" t="s">
        <v>370</v>
      </c>
      <c r="J1173" s="130" t="s">
        <v>966</v>
      </c>
    </row>
    <row r="1174" spans="2:10">
      <c r="B1174" s="130" t="s">
        <v>93</v>
      </c>
      <c r="C1174" s="130" t="s">
        <v>1306</v>
      </c>
      <c r="D1174" s="130" t="s">
        <v>488</v>
      </c>
      <c r="E1174" s="130" t="s">
        <v>1468</v>
      </c>
      <c r="F1174" s="129"/>
      <c r="G1174" s="130" t="s">
        <v>93</v>
      </c>
      <c r="H1174" s="130" t="s">
        <v>1306</v>
      </c>
      <c r="I1174" s="130" t="s">
        <v>488</v>
      </c>
      <c r="J1174" s="130" t="s">
        <v>1468</v>
      </c>
    </row>
    <row r="1175" spans="2:10">
      <c r="B1175" s="130" t="s">
        <v>99</v>
      </c>
      <c r="C1175" s="130" t="s">
        <v>546</v>
      </c>
      <c r="D1175" s="130" t="s">
        <v>836</v>
      </c>
      <c r="E1175" s="130" t="s">
        <v>1469</v>
      </c>
      <c r="F1175" s="129"/>
      <c r="G1175" s="130" t="s">
        <v>99</v>
      </c>
      <c r="H1175" s="130" t="s">
        <v>546</v>
      </c>
      <c r="I1175" s="130" t="s">
        <v>836</v>
      </c>
      <c r="J1175" s="130" t="s">
        <v>1469</v>
      </c>
    </row>
    <row r="1176" spans="2:10">
      <c r="B1176" s="130" t="s">
        <v>97</v>
      </c>
      <c r="C1176" s="130" t="s">
        <v>698</v>
      </c>
      <c r="D1176" s="130" t="s">
        <v>450</v>
      </c>
      <c r="E1176" s="130" t="s">
        <v>587</v>
      </c>
      <c r="F1176" s="129"/>
      <c r="G1176" s="130" t="s">
        <v>97</v>
      </c>
      <c r="H1176" s="130" t="s">
        <v>698</v>
      </c>
      <c r="I1176" s="130" t="s">
        <v>450</v>
      </c>
      <c r="J1176" s="130" t="s">
        <v>587</v>
      </c>
    </row>
    <row r="1177" spans="2:10">
      <c r="B1177" s="130" t="s">
        <v>97</v>
      </c>
      <c r="C1177" s="130" t="s">
        <v>839</v>
      </c>
      <c r="D1177" s="130" t="s">
        <v>367</v>
      </c>
      <c r="E1177" s="130" t="s">
        <v>840</v>
      </c>
      <c r="F1177" s="129"/>
      <c r="G1177" s="130" t="s">
        <v>97</v>
      </c>
      <c r="H1177" s="130" t="s">
        <v>839</v>
      </c>
      <c r="I1177" s="130" t="s">
        <v>367</v>
      </c>
      <c r="J1177" s="130" t="s">
        <v>840</v>
      </c>
    </row>
    <row r="1178" spans="2:10">
      <c r="B1178" s="130" t="s">
        <v>97</v>
      </c>
      <c r="C1178" s="130" t="s">
        <v>839</v>
      </c>
      <c r="D1178" s="130" t="s">
        <v>384</v>
      </c>
      <c r="E1178" s="130" t="s">
        <v>1188</v>
      </c>
      <c r="F1178" s="129"/>
      <c r="G1178" s="130" t="s">
        <v>97</v>
      </c>
      <c r="H1178" s="130" t="s">
        <v>839</v>
      </c>
      <c r="I1178" s="130" t="s">
        <v>384</v>
      </c>
      <c r="J1178" s="130" t="s">
        <v>1188</v>
      </c>
    </row>
    <row r="1179" spans="2:10">
      <c r="B1179" s="130" t="s">
        <v>97</v>
      </c>
      <c r="C1179" s="130" t="s">
        <v>839</v>
      </c>
      <c r="D1179" s="130" t="s">
        <v>429</v>
      </c>
      <c r="E1179" s="130" t="s">
        <v>1188</v>
      </c>
      <c r="F1179" s="129"/>
      <c r="G1179" s="130" t="s">
        <v>97</v>
      </c>
      <c r="H1179" s="130" t="s">
        <v>839</v>
      </c>
      <c r="I1179" s="130" t="s">
        <v>429</v>
      </c>
      <c r="J1179" s="130" t="s">
        <v>1188</v>
      </c>
    </row>
    <row r="1180" spans="2:10">
      <c r="B1180" s="130" t="s">
        <v>97</v>
      </c>
      <c r="C1180" s="130" t="s">
        <v>839</v>
      </c>
      <c r="D1180" s="130" t="s">
        <v>440</v>
      </c>
      <c r="E1180" s="130" t="s">
        <v>1234</v>
      </c>
      <c r="F1180" s="129"/>
      <c r="G1180" s="130" t="s">
        <v>97</v>
      </c>
      <c r="H1180" s="130" t="s">
        <v>839</v>
      </c>
      <c r="I1180" s="130" t="s">
        <v>440</v>
      </c>
      <c r="J1180" s="130" t="s">
        <v>1234</v>
      </c>
    </row>
    <row r="1181" spans="2:10">
      <c r="B1181" s="130" t="s">
        <v>574</v>
      </c>
      <c r="C1181" s="130" t="s">
        <v>572</v>
      </c>
      <c r="D1181" s="130" t="s">
        <v>450</v>
      </c>
      <c r="E1181" s="130" t="s">
        <v>1470</v>
      </c>
      <c r="F1181" s="129"/>
      <c r="G1181" s="130" t="s">
        <v>574</v>
      </c>
      <c r="H1181" s="130" t="s">
        <v>572</v>
      </c>
      <c r="I1181" s="130" t="s">
        <v>450</v>
      </c>
      <c r="J1181" s="130" t="s">
        <v>1470</v>
      </c>
    </row>
    <row r="1182" spans="2:10">
      <c r="B1182" s="130" t="s">
        <v>574</v>
      </c>
      <c r="C1182" s="130" t="s">
        <v>572</v>
      </c>
      <c r="D1182" s="130" t="s">
        <v>373</v>
      </c>
      <c r="E1182" s="130" t="s">
        <v>1470</v>
      </c>
      <c r="F1182" s="129"/>
      <c r="G1182" s="130" t="s">
        <v>574</v>
      </c>
      <c r="H1182" s="130" t="s">
        <v>572</v>
      </c>
      <c r="I1182" s="130" t="s">
        <v>373</v>
      </c>
      <c r="J1182" s="130" t="s">
        <v>1470</v>
      </c>
    </row>
    <row r="1183" spans="2:10">
      <c r="B1183" s="130" t="s">
        <v>97</v>
      </c>
      <c r="C1183" s="130" t="s">
        <v>691</v>
      </c>
      <c r="D1183" s="130" t="s">
        <v>370</v>
      </c>
      <c r="E1183" s="130" t="s">
        <v>823</v>
      </c>
      <c r="F1183" s="129"/>
      <c r="G1183" s="130" t="s">
        <v>97</v>
      </c>
      <c r="H1183" s="130" t="s">
        <v>691</v>
      </c>
      <c r="I1183" s="130" t="s">
        <v>370</v>
      </c>
      <c r="J1183" s="130" t="s">
        <v>823</v>
      </c>
    </row>
    <row r="1184" spans="2:10">
      <c r="B1184" s="130" t="s">
        <v>97</v>
      </c>
      <c r="C1184" s="130" t="s">
        <v>691</v>
      </c>
      <c r="D1184" s="130" t="s">
        <v>367</v>
      </c>
      <c r="E1184" s="130" t="s">
        <v>692</v>
      </c>
      <c r="F1184" s="129"/>
      <c r="G1184" s="130" t="s">
        <v>97</v>
      </c>
      <c r="H1184" s="130" t="s">
        <v>691</v>
      </c>
      <c r="I1184" s="130" t="s">
        <v>367</v>
      </c>
      <c r="J1184" s="130" t="s">
        <v>692</v>
      </c>
    </row>
    <row r="1185" spans="2:10">
      <c r="B1185" s="130" t="s">
        <v>91</v>
      </c>
      <c r="C1185" s="130" t="s">
        <v>1283</v>
      </c>
      <c r="D1185" s="130" t="s">
        <v>367</v>
      </c>
      <c r="E1185" s="130" t="s">
        <v>641</v>
      </c>
      <c r="F1185" s="129"/>
      <c r="G1185" s="130" t="s">
        <v>91</v>
      </c>
      <c r="H1185" s="130" t="s">
        <v>1283</v>
      </c>
      <c r="I1185" s="130" t="s">
        <v>367</v>
      </c>
      <c r="J1185" s="130" t="s">
        <v>641</v>
      </c>
    </row>
    <row r="1186" spans="2:10">
      <c r="B1186" s="130" t="s">
        <v>93</v>
      </c>
      <c r="C1186" s="130" t="s">
        <v>1175</v>
      </c>
      <c r="D1186" s="130" t="s">
        <v>466</v>
      </c>
      <c r="E1186" s="130" t="s">
        <v>1471</v>
      </c>
      <c r="F1186" s="129"/>
      <c r="G1186" s="130" t="s">
        <v>93</v>
      </c>
      <c r="H1186" s="130" t="s">
        <v>1175</v>
      </c>
      <c r="I1186" s="130" t="s">
        <v>466</v>
      </c>
      <c r="J1186" s="130" t="s">
        <v>1471</v>
      </c>
    </row>
    <row r="1187" spans="2:10">
      <c r="B1187" s="130" t="s">
        <v>93</v>
      </c>
      <c r="C1187" s="130" t="s">
        <v>1175</v>
      </c>
      <c r="D1187" s="130" t="s">
        <v>387</v>
      </c>
      <c r="E1187" s="130" t="s">
        <v>1375</v>
      </c>
      <c r="F1187" s="129"/>
      <c r="G1187" s="130" t="s">
        <v>93</v>
      </c>
      <c r="H1187" s="130" t="s">
        <v>1175</v>
      </c>
      <c r="I1187" s="130" t="s">
        <v>387</v>
      </c>
      <c r="J1187" s="130" t="s">
        <v>1375</v>
      </c>
    </row>
    <row r="1188" spans="2:10">
      <c r="B1188" s="130" t="s">
        <v>93</v>
      </c>
      <c r="C1188" s="130" t="s">
        <v>1176</v>
      </c>
      <c r="D1188" s="130" t="s">
        <v>367</v>
      </c>
      <c r="E1188" s="130" t="s">
        <v>1472</v>
      </c>
      <c r="F1188" s="129"/>
      <c r="G1188" s="130" t="s">
        <v>93</v>
      </c>
      <c r="H1188" s="130" t="s">
        <v>1176</v>
      </c>
      <c r="I1188" s="130" t="s">
        <v>367</v>
      </c>
      <c r="J1188" s="130" t="s">
        <v>1472</v>
      </c>
    </row>
    <row r="1189" spans="2:10">
      <c r="B1189" s="130" t="s">
        <v>93</v>
      </c>
      <c r="C1189" s="130" t="s">
        <v>1176</v>
      </c>
      <c r="D1189" s="130" t="s">
        <v>387</v>
      </c>
      <c r="E1189" s="130" t="s">
        <v>1473</v>
      </c>
      <c r="F1189" s="129"/>
      <c r="G1189" s="130" t="s">
        <v>93</v>
      </c>
      <c r="H1189" s="130" t="s">
        <v>1176</v>
      </c>
      <c r="I1189" s="130" t="s">
        <v>387</v>
      </c>
      <c r="J1189" s="130" t="s">
        <v>1473</v>
      </c>
    </row>
    <row r="1190" spans="2:10">
      <c r="B1190" s="130" t="s">
        <v>93</v>
      </c>
      <c r="C1190" s="130" t="s">
        <v>1176</v>
      </c>
      <c r="D1190" s="130" t="s">
        <v>393</v>
      </c>
      <c r="E1190" s="130" t="s">
        <v>1474</v>
      </c>
      <c r="F1190" s="129"/>
      <c r="G1190" s="130" t="s">
        <v>93</v>
      </c>
      <c r="H1190" s="130" t="s">
        <v>1176</v>
      </c>
      <c r="I1190" s="130" t="s">
        <v>393</v>
      </c>
      <c r="J1190" s="130" t="s">
        <v>1474</v>
      </c>
    </row>
    <row r="1191" spans="2:10">
      <c r="B1191" s="130" t="s">
        <v>91</v>
      </c>
      <c r="C1191" s="130" t="s">
        <v>1475</v>
      </c>
      <c r="D1191" s="130" t="s">
        <v>893</v>
      </c>
      <c r="E1191" s="130" t="s">
        <v>1476</v>
      </c>
      <c r="F1191" s="129"/>
      <c r="G1191" s="130" t="s">
        <v>91</v>
      </c>
      <c r="H1191" s="130" t="s">
        <v>1475</v>
      </c>
      <c r="I1191" s="130" t="s">
        <v>893</v>
      </c>
      <c r="J1191" s="130" t="s">
        <v>1476</v>
      </c>
    </row>
    <row r="1192" spans="2:10">
      <c r="B1192" s="130" t="s">
        <v>91</v>
      </c>
      <c r="C1192" s="130" t="s">
        <v>1475</v>
      </c>
      <c r="D1192" s="130" t="s">
        <v>612</v>
      </c>
      <c r="E1192" s="130" t="s">
        <v>1476</v>
      </c>
      <c r="F1192" s="129"/>
      <c r="G1192" s="130" t="s">
        <v>91</v>
      </c>
      <c r="H1192" s="130" t="s">
        <v>1475</v>
      </c>
      <c r="I1192" s="130" t="s">
        <v>612</v>
      </c>
      <c r="J1192" s="130" t="s">
        <v>1476</v>
      </c>
    </row>
    <row r="1193" spans="2:10">
      <c r="B1193" s="130" t="s">
        <v>91</v>
      </c>
      <c r="C1193" s="130" t="s">
        <v>1475</v>
      </c>
      <c r="D1193" s="130" t="s">
        <v>403</v>
      </c>
      <c r="E1193" s="130" t="s">
        <v>1476</v>
      </c>
      <c r="F1193" s="129"/>
      <c r="G1193" s="130" t="s">
        <v>91</v>
      </c>
      <c r="H1193" s="130" t="s">
        <v>1475</v>
      </c>
      <c r="I1193" s="130" t="s">
        <v>403</v>
      </c>
      <c r="J1193" s="130" t="s">
        <v>1476</v>
      </c>
    </row>
    <row r="1194" spans="2:10">
      <c r="B1194" s="130" t="s">
        <v>91</v>
      </c>
      <c r="C1194" s="130" t="s">
        <v>366</v>
      </c>
      <c r="D1194" s="130" t="s">
        <v>464</v>
      </c>
      <c r="E1194" s="130" t="s">
        <v>368</v>
      </c>
      <c r="F1194" s="129"/>
      <c r="G1194" s="130" t="s">
        <v>91</v>
      </c>
      <c r="H1194" s="130" t="s">
        <v>366</v>
      </c>
      <c r="I1194" s="130" t="s">
        <v>464</v>
      </c>
      <c r="J1194" s="130" t="s">
        <v>368</v>
      </c>
    </row>
    <row r="1195" spans="2:10">
      <c r="B1195" s="130" t="s">
        <v>91</v>
      </c>
      <c r="C1195" s="130" t="s">
        <v>366</v>
      </c>
      <c r="D1195" s="130" t="s">
        <v>381</v>
      </c>
      <c r="E1195" s="130" t="s">
        <v>368</v>
      </c>
      <c r="F1195" s="129"/>
      <c r="G1195" s="130" t="s">
        <v>91</v>
      </c>
      <c r="H1195" s="130" t="s">
        <v>366</v>
      </c>
      <c r="I1195" s="130" t="s">
        <v>381</v>
      </c>
      <c r="J1195" s="130" t="s">
        <v>368</v>
      </c>
    </row>
    <row r="1196" spans="2:10">
      <c r="B1196" s="130" t="s">
        <v>91</v>
      </c>
      <c r="C1196" s="130" t="s">
        <v>366</v>
      </c>
      <c r="D1196" s="130" t="s">
        <v>387</v>
      </c>
      <c r="E1196" s="130" t="s">
        <v>597</v>
      </c>
      <c r="F1196" s="129"/>
      <c r="G1196" s="130" t="s">
        <v>91</v>
      </c>
      <c r="H1196" s="130" t="s">
        <v>366</v>
      </c>
      <c r="I1196" s="130" t="s">
        <v>387</v>
      </c>
      <c r="J1196" s="130" t="s">
        <v>597</v>
      </c>
    </row>
    <row r="1197" spans="2:10">
      <c r="B1197" s="130" t="s">
        <v>91</v>
      </c>
      <c r="C1197" s="130" t="s">
        <v>459</v>
      </c>
      <c r="D1197" s="130" t="s">
        <v>390</v>
      </c>
      <c r="E1197" s="130" t="s">
        <v>460</v>
      </c>
      <c r="F1197" s="129"/>
      <c r="G1197" s="130" t="s">
        <v>91</v>
      </c>
      <c r="H1197" s="130" t="s">
        <v>459</v>
      </c>
      <c r="I1197" s="130" t="s">
        <v>390</v>
      </c>
      <c r="J1197" s="130" t="s">
        <v>460</v>
      </c>
    </row>
    <row r="1198" spans="2:10">
      <c r="B1198" s="130" t="s">
        <v>91</v>
      </c>
      <c r="C1198" s="130" t="s">
        <v>459</v>
      </c>
      <c r="D1198" s="130" t="s">
        <v>512</v>
      </c>
      <c r="E1198" s="130" t="s">
        <v>462</v>
      </c>
      <c r="F1198" s="129"/>
      <c r="G1198" s="130" t="s">
        <v>91</v>
      </c>
      <c r="H1198" s="130" t="s">
        <v>459</v>
      </c>
      <c r="I1198" s="130" t="s">
        <v>512</v>
      </c>
      <c r="J1198" s="130" t="s">
        <v>462</v>
      </c>
    </row>
    <row r="1199" spans="2:10">
      <c r="B1199" s="130" t="s">
        <v>97</v>
      </c>
      <c r="C1199" s="130" t="s">
        <v>1235</v>
      </c>
      <c r="D1199" s="130" t="s">
        <v>515</v>
      </c>
      <c r="E1199" s="130" t="s">
        <v>1218</v>
      </c>
      <c r="F1199" s="129"/>
      <c r="G1199" s="130" t="s">
        <v>97</v>
      </c>
      <c r="H1199" s="130" t="s">
        <v>1235</v>
      </c>
      <c r="I1199" s="130" t="s">
        <v>515</v>
      </c>
      <c r="J1199" s="130" t="s">
        <v>1218</v>
      </c>
    </row>
    <row r="1200" spans="2:10">
      <c r="B1200" s="130" t="s">
        <v>97</v>
      </c>
      <c r="C1200" s="130" t="s">
        <v>1235</v>
      </c>
      <c r="D1200" s="130" t="s">
        <v>981</v>
      </c>
      <c r="E1200" s="130" t="s">
        <v>1218</v>
      </c>
      <c r="F1200" s="129"/>
      <c r="G1200" s="130" t="s">
        <v>97</v>
      </c>
      <c r="H1200" s="130" t="s">
        <v>1235</v>
      </c>
      <c r="I1200" s="130" t="s">
        <v>981</v>
      </c>
      <c r="J1200" s="130" t="s">
        <v>1218</v>
      </c>
    </row>
    <row r="1201" spans="2:10">
      <c r="B1201" s="130" t="s">
        <v>91</v>
      </c>
      <c r="C1201" s="130" t="s">
        <v>1135</v>
      </c>
      <c r="D1201" s="130" t="s">
        <v>1477</v>
      </c>
      <c r="E1201" s="130" t="s">
        <v>1329</v>
      </c>
      <c r="F1201" s="129"/>
      <c r="G1201" s="130" t="s">
        <v>91</v>
      </c>
      <c r="H1201" s="130" t="s">
        <v>1135</v>
      </c>
      <c r="I1201" s="130" t="s">
        <v>1477</v>
      </c>
      <c r="J1201" s="130" t="s">
        <v>1329</v>
      </c>
    </row>
    <row r="1202" spans="2:10">
      <c r="B1202" s="130" t="s">
        <v>97</v>
      </c>
      <c r="C1202" s="130" t="s">
        <v>452</v>
      </c>
      <c r="D1202" s="130" t="s">
        <v>461</v>
      </c>
      <c r="E1202" s="130" t="s">
        <v>454</v>
      </c>
      <c r="F1202" s="129"/>
      <c r="G1202" s="130" t="s">
        <v>97</v>
      </c>
      <c r="H1202" s="130" t="s">
        <v>452</v>
      </c>
      <c r="I1202" s="130" t="s">
        <v>461</v>
      </c>
      <c r="J1202" s="130" t="s">
        <v>454</v>
      </c>
    </row>
    <row r="1203" spans="2:10">
      <c r="B1203" s="130" t="s">
        <v>91</v>
      </c>
      <c r="C1203" s="130" t="s">
        <v>397</v>
      </c>
      <c r="D1203" s="130" t="s">
        <v>466</v>
      </c>
      <c r="E1203" s="130" t="s">
        <v>1478</v>
      </c>
      <c r="F1203" s="129"/>
      <c r="G1203" s="130" t="s">
        <v>91</v>
      </c>
      <c r="H1203" s="130" t="s">
        <v>397</v>
      </c>
      <c r="I1203" s="130" t="s">
        <v>466</v>
      </c>
      <c r="J1203" s="130" t="s">
        <v>1478</v>
      </c>
    </row>
    <row r="1204" spans="2:10">
      <c r="B1204" s="130" t="s">
        <v>91</v>
      </c>
      <c r="C1204" s="130" t="s">
        <v>1479</v>
      </c>
      <c r="D1204" s="130" t="s">
        <v>894</v>
      </c>
      <c r="E1204" s="130" t="s">
        <v>1480</v>
      </c>
      <c r="F1204" s="129"/>
      <c r="G1204" s="130" t="s">
        <v>91</v>
      </c>
      <c r="H1204" s="130" t="s">
        <v>1479</v>
      </c>
      <c r="I1204" s="130" t="s">
        <v>894</v>
      </c>
      <c r="J1204" s="130" t="s">
        <v>1480</v>
      </c>
    </row>
    <row r="1205" spans="2:10">
      <c r="B1205" s="130" t="s">
        <v>91</v>
      </c>
      <c r="C1205" s="130" t="s">
        <v>1479</v>
      </c>
      <c r="D1205" s="130" t="s">
        <v>66</v>
      </c>
      <c r="E1205" s="130" t="s">
        <v>1480</v>
      </c>
      <c r="F1205" s="129"/>
      <c r="G1205" s="130" t="s">
        <v>91</v>
      </c>
      <c r="H1205" s="130" t="s">
        <v>1479</v>
      </c>
      <c r="I1205" s="130" t="s">
        <v>66</v>
      </c>
      <c r="J1205" s="130" t="s">
        <v>1480</v>
      </c>
    </row>
    <row r="1206" spans="2:10">
      <c r="B1206" s="130" t="s">
        <v>91</v>
      </c>
      <c r="C1206" s="130" t="s">
        <v>1479</v>
      </c>
      <c r="D1206" s="130" t="s">
        <v>846</v>
      </c>
      <c r="E1206" s="130" t="s">
        <v>1481</v>
      </c>
      <c r="F1206" s="129"/>
      <c r="G1206" s="130" t="s">
        <v>91</v>
      </c>
      <c r="H1206" s="130" t="s">
        <v>1479</v>
      </c>
      <c r="I1206" s="130" t="s">
        <v>846</v>
      </c>
      <c r="J1206" s="130" t="s">
        <v>1481</v>
      </c>
    </row>
    <row r="1207" spans="2:10">
      <c r="B1207" s="130" t="s">
        <v>91</v>
      </c>
      <c r="C1207" s="130" t="s">
        <v>1479</v>
      </c>
      <c r="D1207" s="130" t="s">
        <v>600</v>
      </c>
      <c r="E1207" s="130" t="s">
        <v>1481</v>
      </c>
      <c r="F1207" s="129"/>
      <c r="G1207" s="130" t="s">
        <v>91</v>
      </c>
      <c r="H1207" s="130" t="s">
        <v>1479</v>
      </c>
      <c r="I1207" s="130" t="s">
        <v>600</v>
      </c>
      <c r="J1207" s="130" t="s">
        <v>1481</v>
      </c>
    </row>
    <row r="1208" spans="2:10">
      <c r="B1208" s="130" t="s">
        <v>91</v>
      </c>
      <c r="C1208" s="130" t="s">
        <v>1479</v>
      </c>
      <c r="D1208" s="130" t="s">
        <v>857</v>
      </c>
      <c r="E1208" s="130" t="s">
        <v>1481</v>
      </c>
      <c r="F1208" s="129"/>
      <c r="G1208" s="130" t="s">
        <v>91</v>
      </c>
      <c r="H1208" s="130" t="s">
        <v>1479</v>
      </c>
      <c r="I1208" s="130" t="s">
        <v>857</v>
      </c>
      <c r="J1208" s="130" t="s">
        <v>1481</v>
      </c>
    </row>
    <row r="1209" spans="2:10">
      <c r="B1209" s="130" t="s">
        <v>91</v>
      </c>
      <c r="C1209" s="130" t="s">
        <v>1479</v>
      </c>
      <c r="D1209" s="130" t="s">
        <v>595</v>
      </c>
      <c r="E1209" s="130" t="s">
        <v>1482</v>
      </c>
      <c r="F1209" s="129"/>
      <c r="G1209" s="130" t="s">
        <v>91</v>
      </c>
      <c r="H1209" s="130" t="s">
        <v>1479</v>
      </c>
      <c r="I1209" s="130" t="s">
        <v>595</v>
      </c>
      <c r="J1209" s="130" t="s">
        <v>1482</v>
      </c>
    </row>
    <row r="1210" spans="2:10">
      <c r="B1210" s="130" t="s">
        <v>91</v>
      </c>
      <c r="C1210" s="130" t="s">
        <v>1479</v>
      </c>
      <c r="D1210" s="130" t="s">
        <v>947</v>
      </c>
      <c r="E1210" s="130" t="s">
        <v>1482</v>
      </c>
      <c r="F1210" s="129"/>
      <c r="G1210" s="130" t="s">
        <v>91</v>
      </c>
      <c r="H1210" s="130" t="s">
        <v>1479</v>
      </c>
      <c r="I1210" s="130" t="s">
        <v>947</v>
      </c>
      <c r="J1210" s="130" t="s">
        <v>1482</v>
      </c>
    </row>
    <row r="1211" spans="2:10">
      <c r="B1211" s="130" t="s">
        <v>91</v>
      </c>
      <c r="C1211" s="130" t="s">
        <v>1479</v>
      </c>
      <c r="D1211" s="130" t="s">
        <v>893</v>
      </c>
      <c r="E1211" s="130" t="s">
        <v>1483</v>
      </c>
      <c r="F1211" s="129"/>
      <c r="G1211" s="130" t="s">
        <v>91</v>
      </c>
      <c r="H1211" s="130" t="s">
        <v>1479</v>
      </c>
      <c r="I1211" s="130" t="s">
        <v>893</v>
      </c>
      <c r="J1211" s="130" t="s">
        <v>1483</v>
      </c>
    </row>
    <row r="1212" spans="2:10">
      <c r="B1212" s="130" t="s">
        <v>91</v>
      </c>
      <c r="C1212" s="130" t="s">
        <v>1479</v>
      </c>
      <c r="D1212" s="130" t="s">
        <v>670</v>
      </c>
      <c r="E1212" s="130" t="s">
        <v>1484</v>
      </c>
      <c r="F1212" s="129"/>
      <c r="G1212" s="130" t="s">
        <v>91</v>
      </c>
      <c r="H1212" s="130" t="s">
        <v>1479</v>
      </c>
      <c r="I1212" s="130" t="s">
        <v>670</v>
      </c>
      <c r="J1212" s="130" t="s">
        <v>1484</v>
      </c>
    </row>
    <row r="1213" spans="2:10">
      <c r="B1213" s="130" t="s">
        <v>91</v>
      </c>
      <c r="C1213" s="130" t="s">
        <v>1479</v>
      </c>
      <c r="D1213" s="130" t="s">
        <v>735</v>
      </c>
      <c r="E1213" s="130" t="s">
        <v>1485</v>
      </c>
      <c r="F1213" s="129"/>
      <c r="G1213" s="130" t="s">
        <v>91</v>
      </c>
      <c r="H1213" s="130" t="s">
        <v>1479</v>
      </c>
      <c r="I1213" s="130" t="s">
        <v>735</v>
      </c>
      <c r="J1213" s="130" t="s">
        <v>1485</v>
      </c>
    </row>
    <row r="1214" spans="2:10">
      <c r="B1214" s="130" t="s">
        <v>91</v>
      </c>
      <c r="C1214" s="130" t="s">
        <v>1479</v>
      </c>
      <c r="D1214" s="130" t="s">
        <v>483</v>
      </c>
      <c r="E1214" s="130" t="s">
        <v>1486</v>
      </c>
      <c r="F1214" s="129"/>
      <c r="G1214" s="130" t="s">
        <v>91</v>
      </c>
      <c r="H1214" s="130" t="s">
        <v>1479</v>
      </c>
      <c r="I1214" s="130" t="s">
        <v>483</v>
      </c>
      <c r="J1214" s="130" t="s">
        <v>1486</v>
      </c>
    </row>
    <row r="1215" spans="2:10">
      <c r="B1215" s="130" t="s">
        <v>91</v>
      </c>
      <c r="C1215" s="130" t="s">
        <v>1479</v>
      </c>
      <c r="D1215" s="130" t="s">
        <v>479</v>
      </c>
      <c r="E1215" s="130" t="s">
        <v>1487</v>
      </c>
      <c r="F1215" s="129"/>
      <c r="G1215" s="130" t="s">
        <v>91</v>
      </c>
      <c r="H1215" s="130" t="s">
        <v>1479</v>
      </c>
      <c r="I1215" s="130" t="s">
        <v>479</v>
      </c>
      <c r="J1215" s="130" t="s">
        <v>1487</v>
      </c>
    </row>
    <row r="1216" spans="2:10">
      <c r="B1216" s="130" t="s">
        <v>1298</v>
      </c>
      <c r="C1216" s="130" t="s">
        <v>1488</v>
      </c>
      <c r="D1216" s="130" t="s">
        <v>464</v>
      </c>
      <c r="E1216" s="130" t="s">
        <v>1489</v>
      </c>
      <c r="F1216" s="129"/>
      <c r="G1216" s="130" t="s">
        <v>1298</v>
      </c>
      <c r="H1216" s="130" t="s">
        <v>1488</v>
      </c>
      <c r="I1216" s="130" t="s">
        <v>464</v>
      </c>
      <c r="J1216" s="130" t="s">
        <v>1489</v>
      </c>
    </row>
    <row r="1217" spans="2:10">
      <c r="B1217" s="130" t="s">
        <v>1298</v>
      </c>
      <c r="C1217" s="130" t="s">
        <v>1488</v>
      </c>
      <c r="D1217" s="130" t="s">
        <v>370</v>
      </c>
      <c r="E1217" s="130" t="s">
        <v>1490</v>
      </c>
      <c r="F1217" s="129"/>
      <c r="G1217" s="130" t="s">
        <v>1298</v>
      </c>
      <c r="H1217" s="130" t="s">
        <v>1488</v>
      </c>
      <c r="I1217" s="130" t="s">
        <v>370</v>
      </c>
      <c r="J1217" s="130" t="s">
        <v>1490</v>
      </c>
    </row>
    <row r="1218" spans="2:10">
      <c r="B1218" s="130" t="s">
        <v>97</v>
      </c>
      <c r="C1218" s="130" t="s">
        <v>817</v>
      </c>
      <c r="D1218" s="130" t="s">
        <v>384</v>
      </c>
      <c r="E1218" s="130" t="s">
        <v>1491</v>
      </c>
      <c r="F1218" s="129"/>
      <c r="G1218" s="130" t="s">
        <v>97</v>
      </c>
      <c r="H1218" s="130" t="s">
        <v>817</v>
      </c>
      <c r="I1218" s="130" t="s">
        <v>384</v>
      </c>
      <c r="J1218" s="130" t="s">
        <v>1491</v>
      </c>
    </row>
    <row r="1219" spans="2:10">
      <c r="B1219" s="130" t="s">
        <v>1492</v>
      </c>
      <c r="C1219" s="130" t="s">
        <v>1493</v>
      </c>
      <c r="D1219" s="130" t="s">
        <v>1494</v>
      </c>
      <c r="E1219" s="130" t="s">
        <v>1495</v>
      </c>
      <c r="F1219" s="129"/>
      <c r="G1219" s="130" t="s">
        <v>1492</v>
      </c>
      <c r="H1219" s="130" t="s">
        <v>1493</v>
      </c>
      <c r="I1219" s="130" t="s">
        <v>1494</v>
      </c>
      <c r="J1219" s="130" t="s">
        <v>1495</v>
      </c>
    </row>
    <row r="1220" spans="2:10">
      <c r="B1220" s="130" t="s">
        <v>1492</v>
      </c>
      <c r="C1220" s="130" t="s">
        <v>1493</v>
      </c>
      <c r="D1220" s="130" t="s">
        <v>1496</v>
      </c>
      <c r="E1220" s="130" t="s">
        <v>1495</v>
      </c>
      <c r="F1220" s="129"/>
      <c r="G1220" s="130" t="s">
        <v>1492</v>
      </c>
      <c r="H1220" s="130" t="s">
        <v>1493</v>
      </c>
      <c r="I1220" s="130" t="s">
        <v>1496</v>
      </c>
      <c r="J1220" s="130" t="s">
        <v>1495</v>
      </c>
    </row>
    <row r="1221" spans="2:10">
      <c r="B1221" s="130" t="s">
        <v>1492</v>
      </c>
      <c r="C1221" s="130" t="s">
        <v>1493</v>
      </c>
      <c r="D1221" s="130" t="s">
        <v>1497</v>
      </c>
      <c r="E1221" s="130" t="s">
        <v>1495</v>
      </c>
      <c r="F1221" s="129"/>
      <c r="G1221" s="130" t="s">
        <v>1492</v>
      </c>
      <c r="H1221" s="130" t="s">
        <v>1493</v>
      </c>
      <c r="I1221" s="130" t="s">
        <v>1497</v>
      </c>
      <c r="J1221" s="130" t="s">
        <v>1495</v>
      </c>
    </row>
    <row r="1222" spans="2:10">
      <c r="B1222" s="130" t="s">
        <v>1492</v>
      </c>
      <c r="C1222" s="130" t="s">
        <v>1493</v>
      </c>
      <c r="D1222" s="130" t="s">
        <v>1498</v>
      </c>
      <c r="E1222" s="130" t="s">
        <v>1495</v>
      </c>
      <c r="F1222" s="129"/>
      <c r="G1222" s="130" t="s">
        <v>1492</v>
      </c>
      <c r="H1222" s="130" t="s">
        <v>1493</v>
      </c>
      <c r="I1222" s="130" t="s">
        <v>1498</v>
      </c>
      <c r="J1222" s="130" t="s">
        <v>1495</v>
      </c>
    </row>
    <row r="1223" spans="2:10">
      <c r="B1223" s="130" t="s">
        <v>1492</v>
      </c>
      <c r="C1223" s="130" t="s">
        <v>1493</v>
      </c>
      <c r="D1223" s="130" t="s">
        <v>1499</v>
      </c>
      <c r="E1223" s="130" t="s">
        <v>1495</v>
      </c>
      <c r="F1223" s="129"/>
      <c r="G1223" s="130" t="s">
        <v>1492</v>
      </c>
      <c r="H1223" s="130" t="s">
        <v>1493</v>
      </c>
      <c r="I1223" s="130" t="s">
        <v>1499</v>
      </c>
      <c r="J1223" s="130" t="s">
        <v>1495</v>
      </c>
    </row>
    <row r="1224" spans="2:10">
      <c r="B1224" s="130" t="s">
        <v>1492</v>
      </c>
      <c r="C1224" s="130" t="s">
        <v>1493</v>
      </c>
      <c r="D1224" s="130" t="s">
        <v>1129</v>
      </c>
      <c r="E1224" s="130" t="s">
        <v>456</v>
      </c>
      <c r="F1224" s="129"/>
      <c r="G1224" s="130" t="s">
        <v>1492</v>
      </c>
      <c r="H1224" s="130" t="s">
        <v>1493</v>
      </c>
      <c r="I1224" s="130" t="s">
        <v>1129</v>
      </c>
      <c r="J1224" s="130" t="s">
        <v>456</v>
      </c>
    </row>
    <row r="1225" spans="2:10">
      <c r="B1225" s="130" t="s">
        <v>1492</v>
      </c>
      <c r="C1225" s="130" t="s">
        <v>1493</v>
      </c>
      <c r="D1225" s="130" t="s">
        <v>390</v>
      </c>
      <c r="E1225" s="130" t="s">
        <v>1500</v>
      </c>
      <c r="F1225" s="129"/>
      <c r="G1225" s="130" t="s">
        <v>1492</v>
      </c>
      <c r="H1225" s="130" t="s">
        <v>1493</v>
      </c>
      <c r="I1225" s="130" t="s">
        <v>390</v>
      </c>
      <c r="J1225" s="130" t="s">
        <v>1500</v>
      </c>
    </row>
    <row r="1226" spans="2:10">
      <c r="B1226" s="130" t="s">
        <v>1492</v>
      </c>
      <c r="C1226" s="130" t="s">
        <v>1493</v>
      </c>
      <c r="D1226" s="130" t="s">
        <v>889</v>
      </c>
      <c r="E1226" s="130" t="s">
        <v>1501</v>
      </c>
      <c r="F1226" s="129"/>
      <c r="G1226" s="130" t="s">
        <v>1492</v>
      </c>
      <c r="H1226" s="130" t="s">
        <v>1493</v>
      </c>
      <c r="I1226" s="130" t="s">
        <v>889</v>
      </c>
      <c r="J1226" s="130" t="s">
        <v>1501</v>
      </c>
    </row>
    <row r="1227" spans="2:10">
      <c r="B1227" s="130" t="s">
        <v>1492</v>
      </c>
      <c r="C1227" s="130" t="s">
        <v>1493</v>
      </c>
      <c r="D1227" s="130" t="s">
        <v>1502</v>
      </c>
      <c r="E1227" s="130" t="s">
        <v>1503</v>
      </c>
      <c r="F1227" s="129"/>
      <c r="G1227" s="130" t="s">
        <v>1492</v>
      </c>
      <c r="H1227" s="130" t="s">
        <v>1493</v>
      </c>
      <c r="I1227" s="130" t="s">
        <v>1502</v>
      </c>
      <c r="J1227" s="130" t="s">
        <v>1503</v>
      </c>
    </row>
    <row r="1228" spans="2:10">
      <c r="B1228" s="130" t="s">
        <v>101</v>
      </c>
      <c r="C1228" s="130" t="s">
        <v>648</v>
      </c>
      <c r="D1228" s="130" t="s">
        <v>521</v>
      </c>
      <c r="E1228" s="130" t="s">
        <v>649</v>
      </c>
      <c r="F1228" s="129"/>
      <c r="G1228" s="130" t="s">
        <v>101</v>
      </c>
      <c r="H1228" s="130" t="s">
        <v>648</v>
      </c>
      <c r="I1228" s="130" t="s">
        <v>521</v>
      </c>
      <c r="J1228" s="130" t="s">
        <v>649</v>
      </c>
    </row>
    <row r="1229" spans="2:10">
      <c r="B1229" s="130" t="s">
        <v>101</v>
      </c>
      <c r="C1229" s="130" t="s">
        <v>648</v>
      </c>
      <c r="D1229" s="130" t="s">
        <v>453</v>
      </c>
      <c r="E1229" s="130" t="s">
        <v>1504</v>
      </c>
      <c r="F1229" s="129"/>
      <c r="G1229" s="130" t="s">
        <v>101</v>
      </c>
      <c r="H1229" s="130" t="s">
        <v>648</v>
      </c>
      <c r="I1229" s="130" t="s">
        <v>453</v>
      </c>
      <c r="J1229" s="130" t="s">
        <v>1504</v>
      </c>
    </row>
    <row r="1230" spans="2:10">
      <c r="B1230" s="130" t="s">
        <v>101</v>
      </c>
      <c r="C1230" s="130" t="s">
        <v>648</v>
      </c>
      <c r="D1230" s="130" t="s">
        <v>461</v>
      </c>
      <c r="E1230" s="130" t="s">
        <v>1504</v>
      </c>
      <c r="F1230" s="129"/>
      <c r="G1230" s="130" t="s">
        <v>101</v>
      </c>
      <c r="H1230" s="130" t="s">
        <v>648</v>
      </c>
      <c r="I1230" s="130" t="s">
        <v>461</v>
      </c>
      <c r="J1230" s="130" t="s">
        <v>1504</v>
      </c>
    </row>
    <row r="1231" spans="2:10">
      <c r="B1231" s="130" t="s">
        <v>101</v>
      </c>
      <c r="C1231" s="130" t="s">
        <v>648</v>
      </c>
      <c r="D1231" s="130" t="s">
        <v>512</v>
      </c>
      <c r="E1231" s="130" t="s">
        <v>1504</v>
      </c>
      <c r="F1231" s="129"/>
      <c r="G1231" s="130" t="s">
        <v>101</v>
      </c>
      <c r="H1231" s="130" t="s">
        <v>648</v>
      </c>
      <c r="I1231" s="130" t="s">
        <v>512</v>
      </c>
      <c r="J1231" s="130" t="s">
        <v>1504</v>
      </c>
    </row>
    <row r="1232" spans="2:10">
      <c r="B1232" s="130" t="s">
        <v>95</v>
      </c>
      <c r="C1232" s="130" t="s">
        <v>872</v>
      </c>
      <c r="D1232" s="130" t="s">
        <v>405</v>
      </c>
      <c r="E1232" s="130" t="s">
        <v>1505</v>
      </c>
      <c r="F1232" s="129"/>
      <c r="G1232" s="130" t="s">
        <v>95</v>
      </c>
      <c r="H1232" s="130" t="s">
        <v>872</v>
      </c>
      <c r="I1232" s="130" t="s">
        <v>405</v>
      </c>
      <c r="J1232" s="130" t="s">
        <v>1505</v>
      </c>
    </row>
    <row r="1233" spans="2:10">
      <c r="B1233" s="130" t="s">
        <v>95</v>
      </c>
      <c r="C1233" s="130" t="s">
        <v>872</v>
      </c>
      <c r="D1233" s="130" t="s">
        <v>450</v>
      </c>
      <c r="E1233" s="130" t="s">
        <v>1506</v>
      </c>
      <c r="F1233" s="129"/>
      <c r="G1233" s="130" t="s">
        <v>95</v>
      </c>
      <c r="H1233" s="130" t="s">
        <v>872</v>
      </c>
      <c r="I1233" s="130" t="s">
        <v>450</v>
      </c>
      <c r="J1233" s="130" t="s">
        <v>1506</v>
      </c>
    </row>
    <row r="1234" spans="2:10">
      <c r="B1234" s="130" t="s">
        <v>100</v>
      </c>
      <c r="C1234" s="130" t="s">
        <v>1507</v>
      </c>
      <c r="D1234" s="130" t="s">
        <v>440</v>
      </c>
      <c r="E1234" s="130" t="s">
        <v>1508</v>
      </c>
      <c r="F1234" s="129"/>
      <c r="G1234" s="130" t="s">
        <v>100</v>
      </c>
      <c r="H1234" s="130" t="s">
        <v>1507</v>
      </c>
      <c r="I1234" s="130" t="s">
        <v>440</v>
      </c>
      <c r="J1234" s="130" t="s">
        <v>1508</v>
      </c>
    </row>
    <row r="1235" spans="2:10">
      <c r="B1235" s="130" t="s">
        <v>100</v>
      </c>
      <c r="C1235" s="130" t="s">
        <v>1507</v>
      </c>
      <c r="D1235" s="130" t="s">
        <v>387</v>
      </c>
      <c r="E1235" s="130" t="s">
        <v>1508</v>
      </c>
      <c r="F1235" s="129"/>
      <c r="G1235" s="130" t="s">
        <v>100</v>
      </c>
      <c r="H1235" s="130" t="s">
        <v>1507</v>
      </c>
      <c r="I1235" s="130" t="s">
        <v>387</v>
      </c>
      <c r="J1235" s="130" t="s">
        <v>1508</v>
      </c>
    </row>
    <row r="1236" spans="2:10">
      <c r="B1236" s="130" t="s">
        <v>100</v>
      </c>
      <c r="C1236" s="130" t="s">
        <v>1507</v>
      </c>
      <c r="D1236" s="130" t="s">
        <v>443</v>
      </c>
      <c r="E1236" s="130" t="s">
        <v>1508</v>
      </c>
      <c r="F1236" s="129"/>
      <c r="G1236" s="130" t="s">
        <v>100</v>
      </c>
      <c r="H1236" s="130" t="s">
        <v>1507</v>
      </c>
      <c r="I1236" s="130" t="s">
        <v>443</v>
      </c>
      <c r="J1236" s="130" t="s">
        <v>1508</v>
      </c>
    </row>
    <row r="1237" spans="2:10">
      <c r="B1237" s="130" t="s">
        <v>1509</v>
      </c>
      <c r="C1237" s="130" t="s">
        <v>1510</v>
      </c>
      <c r="D1237" s="130" t="s">
        <v>1511</v>
      </c>
      <c r="E1237" s="130" t="s">
        <v>1512</v>
      </c>
      <c r="F1237" s="129"/>
      <c r="G1237" s="130" t="s">
        <v>1509</v>
      </c>
      <c r="H1237" s="130" t="s">
        <v>1510</v>
      </c>
      <c r="I1237" s="130" t="s">
        <v>1511</v>
      </c>
      <c r="J1237" s="130" t="s">
        <v>1512</v>
      </c>
    </row>
    <row r="1238" spans="2:10">
      <c r="B1238" s="130" t="s">
        <v>100</v>
      </c>
      <c r="C1238" s="130" t="s">
        <v>1038</v>
      </c>
      <c r="D1238" s="130" t="s">
        <v>521</v>
      </c>
      <c r="E1238" s="130" t="s">
        <v>1039</v>
      </c>
      <c r="F1238" s="129"/>
      <c r="G1238" s="130" t="s">
        <v>100</v>
      </c>
      <c r="H1238" s="130" t="s">
        <v>1038</v>
      </c>
      <c r="I1238" s="130" t="s">
        <v>521</v>
      </c>
      <c r="J1238" s="130" t="s">
        <v>1039</v>
      </c>
    </row>
    <row r="1239" spans="2:10">
      <c r="B1239" s="130" t="s">
        <v>901</v>
      </c>
      <c r="C1239" s="130" t="s">
        <v>1513</v>
      </c>
      <c r="D1239" s="130" t="s">
        <v>483</v>
      </c>
      <c r="E1239" s="130" t="s">
        <v>1514</v>
      </c>
      <c r="F1239" s="129"/>
      <c r="G1239" s="130" t="s">
        <v>901</v>
      </c>
      <c r="H1239" s="130" t="s">
        <v>1513</v>
      </c>
      <c r="I1239" s="130" t="s">
        <v>483</v>
      </c>
      <c r="J1239" s="130" t="s">
        <v>1514</v>
      </c>
    </row>
    <row r="1240" spans="2:10">
      <c r="B1240" s="130" t="s">
        <v>91</v>
      </c>
      <c r="C1240" s="130" t="s">
        <v>1515</v>
      </c>
      <c r="D1240" s="130" t="s">
        <v>418</v>
      </c>
      <c r="E1240" s="130" t="s">
        <v>1516</v>
      </c>
      <c r="F1240" s="129"/>
      <c r="G1240" s="130" t="s">
        <v>91</v>
      </c>
      <c r="H1240" s="130" t="s">
        <v>1515</v>
      </c>
      <c r="I1240" s="130" t="s">
        <v>418</v>
      </c>
      <c r="J1240" s="130" t="s">
        <v>1516</v>
      </c>
    </row>
    <row r="1241" spans="2:10">
      <c r="B1241" s="130" t="s">
        <v>91</v>
      </c>
      <c r="C1241" s="130" t="s">
        <v>1515</v>
      </c>
      <c r="D1241" s="130" t="s">
        <v>675</v>
      </c>
      <c r="E1241" s="130" t="s">
        <v>1517</v>
      </c>
      <c r="F1241" s="129"/>
      <c r="G1241" s="130" t="s">
        <v>91</v>
      </c>
      <c r="H1241" s="130" t="s">
        <v>1515</v>
      </c>
      <c r="I1241" s="130" t="s">
        <v>675</v>
      </c>
      <c r="J1241" s="130" t="s">
        <v>1517</v>
      </c>
    </row>
    <row r="1242" spans="2:10">
      <c r="B1242" s="130" t="s">
        <v>91</v>
      </c>
      <c r="C1242" s="130" t="s">
        <v>1515</v>
      </c>
      <c r="D1242" s="130" t="s">
        <v>735</v>
      </c>
      <c r="E1242" s="130" t="s">
        <v>1518</v>
      </c>
      <c r="F1242" s="129"/>
      <c r="G1242" s="130" t="s">
        <v>91</v>
      </c>
      <c r="H1242" s="130" t="s">
        <v>1515</v>
      </c>
      <c r="I1242" s="130" t="s">
        <v>735</v>
      </c>
      <c r="J1242" s="130" t="s">
        <v>1518</v>
      </c>
    </row>
    <row r="1243" spans="2:10">
      <c r="B1243" s="130" t="s">
        <v>91</v>
      </c>
      <c r="C1243" s="130" t="s">
        <v>1515</v>
      </c>
      <c r="D1243" s="130" t="s">
        <v>581</v>
      </c>
      <c r="E1243" s="130" t="s">
        <v>1519</v>
      </c>
      <c r="F1243" s="129"/>
      <c r="G1243" s="130" t="s">
        <v>91</v>
      </c>
      <c r="H1243" s="130" t="s">
        <v>1515</v>
      </c>
      <c r="I1243" s="130" t="s">
        <v>581</v>
      </c>
      <c r="J1243" s="130" t="s">
        <v>1519</v>
      </c>
    </row>
    <row r="1244" spans="2:10">
      <c r="B1244" s="130" t="s">
        <v>91</v>
      </c>
      <c r="C1244" s="130" t="s">
        <v>1515</v>
      </c>
      <c r="D1244" s="130" t="s">
        <v>600</v>
      </c>
      <c r="E1244" s="130" t="s">
        <v>1520</v>
      </c>
      <c r="F1244" s="129"/>
      <c r="G1244" s="130" t="s">
        <v>91</v>
      </c>
      <c r="H1244" s="130" t="s">
        <v>1515</v>
      </c>
      <c r="I1244" s="130" t="s">
        <v>600</v>
      </c>
      <c r="J1244" s="130" t="s">
        <v>1520</v>
      </c>
    </row>
    <row r="1245" spans="2:10">
      <c r="B1245" s="130" t="s">
        <v>91</v>
      </c>
      <c r="C1245" s="130" t="s">
        <v>1515</v>
      </c>
      <c r="D1245" s="130" t="s">
        <v>737</v>
      </c>
      <c r="E1245" s="130" t="s">
        <v>1520</v>
      </c>
      <c r="F1245" s="129"/>
      <c r="G1245" s="130" t="s">
        <v>91</v>
      </c>
      <c r="H1245" s="130" t="s">
        <v>1515</v>
      </c>
      <c r="I1245" s="130" t="s">
        <v>737</v>
      </c>
      <c r="J1245" s="130" t="s">
        <v>1520</v>
      </c>
    </row>
    <row r="1246" spans="2:10">
      <c r="B1246" s="130" t="s">
        <v>91</v>
      </c>
      <c r="C1246" s="130" t="s">
        <v>1515</v>
      </c>
      <c r="D1246" s="130" t="s">
        <v>445</v>
      </c>
      <c r="E1246" s="130" t="s">
        <v>1521</v>
      </c>
      <c r="F1246" s="129"/>
      <c r="G1246" s="130" t="s">
        <v>91</v>
      </c>
      <c r="H1246" s="130" t="s">
        <v>1515</v>
      </c>
      <c r="I1246" s="130" t="s">
        <v>445</v>
      </c>
      <c r="J1246" s="130" t="s">
        <v>1521</v>
      </c>
    </row>
    <row r="1247" spans="2:10">
      <c r="B1247" s="130" t="s">
        <v>1509</v>
      </c>
      <c r="C1247" s="130" t="s">
        <v>1522</v>
      </c>
      <c r="D1247" s="130" t="s">
        <v>1523</v>
      </c>
      <c r="E1247" s="130" t="s">
        <v>1524</v>
      </c>
      <c r="F1247" s="129"/>
      <c r="G1247" s="130" t="s">
        <v>1509</v>
      </c>
      <c r="H1247" s="130" t="s">
        <v>1522</v>
      </c>
      <c r="I1247" s="130" t="s">
        <v>1523</v>
      </c>
      <c r="J1247" s="130" t="s">
        <v>1524</v>
      </c>
    </row>
    <row r="1248" spans="2:10">
      <c r="B1248" s="130" t="s">
        <v>1509</v>
      </c>
      <c r="C1248" s="130" t="s">
        <v>1522</v>
      </c>
      <c r="D1248" s="130" t="s">
        <v>1525</v>
      </c>
      <c r="E1248" s="130" t="s">
        <v>1524</v>
      </c>
      <c r="F1248" s="129"/>
      <c r="G1248" s="130" t="s">
        <v>1509</v>
      </c>
      <c r="H1248" s="130" t="s">
        <v>1522</v>
      </c>
      <c r="I1248" s="130" t="s">
        <v>1525</v>
      </c>
      <c r="J1248" s="130" t="s">
        <v>1524</v>
      </c>
    </row>
    <row r="1249" spans="2:10">
      <c r="B1249" s="130" t="s">
        <v>1509</v>
      </c>
      <c r="C1249" s="130" t="s">
        <v>1526</v>
      </c>
      <c r="D1249" s="130" t="s">
        <v>1527</v>
      </c>
      <c r="E1249" s="130" t="s">
        <v>1417</v>
      </c>
      <c r="F1249" s="129"/>
      <c r="G1249" s="130" t="s">
        <v>1509</v>
      </c>
      <c r="H1249" s="130" t="s">
        <v>1526</v>
      </c>
      <c r="I1249" s="130" t="s">
        <v>1527</v>
      </c>
      <c r="J1249" s="130" t="s">
        <v>1417</v>
      </c>
    </row>
    <row r="1250" spans="2:10">
      <c r="B1250" s="130" t="s">
        <v>177</v>
      </c>
      <c r="C1250" s="130" t="s">
        <v>1528</v>
      </c>
      <c r="D1250" s="130" t="s">
        <v>1511</v>
      </c>
      <c r="E1250" s="130" t="s">
        <v>1529</v>
      </c>
      <c r="F1250" s="129"/>
      <c r="G1250" s="130" t="s">
        <v>177</v>
      </c>
      <c r="H1250" s="130" t="s">
        <v>1528</v>
      </c>
      <c r="I1250" s="130" t="s">
        <v>1511</v>
      </c>
      <c r="J1250" s="130" t="s">
        <v>1529</v>
      </c>
    </row>
    <row r="1251" spans="2:10">
      <c r="B1251" s="130" t="s">
        <v>1509</v>
      </c>
      <c r="C1251" s="130" t="s">
        <v>1522</v>
      </c>
      <c r="D1251" s="130" t="s">
        <v>1530</v>
      </c>
      <c r="E1251" s="130" t="s">
        <v>1524</v>
      </c>
      <c r="F1251" s="129"/>
      <c r="G1251" s="130" t="s">
        <v>1509</v>
      </c>
      <c r="H1251" s="130" t="s">
        <v>1522</v>
      </c>
      <c r="I1251" s="130" t="s">
        <v>1530</v>
      </c>
      <c r="J1251" s="130" t="s">
        <v>1524</v>
      </c>
    </row>
    <row r="1252" spans="2:10">
      <c r="B1252" s="130" t="s">
        <v>1509</v>
      </c>
      <c r="C1252" s="130" t="s">
        <v>1522</v>
      </c>
      <c r="D1252" s="130" t="s">
        <v>1531</v>
      </c>
      <c r="E1252" s="130" t="s">
        <v>1524</v>
      </c>
      <c r="F1252" s="129"/>
      <c r="G1252" s="130" t="s">
        <v>1509</v>
      </c>
      <c r="H1252" s="130" t="s">
        <v>1522</v>
      </c>
      <c r="I1252" s="130" t="s">
        <v>1531</v>
      </c>
      <c r="J1252" s="130" t="s">
        <v>1524</v>
      </c>
    </row>
    <row r="1253" spans="2:10">
      <c r="B1253" s="130" t="s">
        <v>1509</v>
      </c>
      <c r="C1253" s="130" t="s">
        <v>1522</v>
      </c>
      <c r="D1253" s="130" t="s">
        <v>1532</v>
      </c>
      <c r="E1253" s="130" t="s">
        <v>1524</v>
      </c>
      <c r="F1253" s="129"/>
      <c r="G1253" s="130" t="s">
        <v>1509</v>
      </c>
      <c r="H1253" s="130" t="s">
        <v>1522</v>
      </c>
      <c r="I1253" s="130" t="s">
        <v>1532</v>
      </c>
      <c r="J1253" s="130" t="s">
        <v>1524</v>
      </c>
    </row>
    <row r="1254" spans="2:10">
      <c r="B1254" s="130" t="s">
        <v>1509</v>
      </c>
      <c r="C1254" s="130" t="s">
        <v>1522</v>
      </c>
      <c r="D1254" s="130" t="s">
        <v>1533</v>
      </c>
      <c r="E1254" s="130" t="s">
        <v>1524</v>
      </c>
      <c r="F1254" s="129"/>
      <c r="G1254" s="130" t="s">
        <v>1509</v>
      </c>
      <c r="H1254" s="130" t="s">
        <v>1522</v>
      </c>
      <c r="I1254" s="130" t="s">
        <v>1533</v>
      </c>
      <c r="J1254" s="130" t="s">
        <v>1524</v>
      </c>
    </row>
    <row r="1255" spans="2:10">
      <c r="B1255" s="130" t="s">
        <v>1509</v>
      </c>
      <c r="C1255" s="130" t="s">
        <v>1522</v>
      </c>
      <c r="D1255" s="130" t="s">
        <v>1534</v>
      </c>
      <c r="E1255" s="130" t="s">
        <v>1524</v>
      </c>
      <c r="F1255" s="129"/>
      <c r="G1255" s="130" t="s">
        <v>1509</v>
      </c>
      <c r="H1255" s="130" t="s">
        <v>1522</v>
      </c>
      <c r="I1255" s="130" t="s">
        <v>1534</v>
      </c>
      <c r="J1255" s="130" t="s">
        <v>1524</v>
      </c>
    </row>
    <row r="1256" spans="2:10">
      <c r="B1256" s="130" t="s">
        <v>1509</v>
      </c>
      <c r="C1256" s="130" t="s">
        <v>1522</v>
      </c>
      <c r="D1256" s="130" t="s">
        <v>1535</v>
      </c>
      <c r="E1256" s="130" t="s">
        <v>1524</v>
      </c>
      <c r="F1256" s="129"/>
      <c r="G1256" s="130" t="s">
        <v>1509</v>
      </c>
      <c r="H1256" s="130" t="s">
        <v>1522</v>
      </c>
      <c r="I1256" s="130" t="s">
        <v>1535</v>
      </c>
      <c r="J1256" s="130" t="s">
        <v>1524</v>
      </c>
    </row>
    <row r="1257" spans="2:10">
      <c r="B1257" s="130" t="s">
        <v>1509</v>
      </c>
      <c r="C1257" s="130" t="s">
        <v>1522</v>
      </c>
      <c r="D1257" s="130" t="s">
        <v>1536</v>
      </c>
      <c r="E1257" s="130" t="s">
        <v>1524</v>
      </c>
      <c r="F1257" s="129"/>
      <c r="G1257" s="130" t="s">
        <v>1509</v>
      </c>
      <c r="H1257" s="130" t="s">
        <v>1522</v>
      </c>
      <c r="I1257" s="130" t="s">
        <v>1536</v>
      </c>
      <c r="J1257" s="130" t="s">
        <v>1524</v>
      </c>
    </row>
    <row r="1258" spans="2:10">
      <c r="B1258" s="130" t="s">
        <v>1509</v>
      </c>
      <c r="C1258" s="130" t="s">
        <v>1522</v>
      </c>
      <c r="D1258" s="130" t="s">
        <v>1537</v>
      </c>
      <c r="E1258" s="130" t="s">
        <v>1524</v>
      </c>
      <c r="F1258" s="129"/>
      <c r="G1258" s="130" t="s">
        <v>1509</v>
      </c>
      <c r="H1258" s="130" t="s">
        <v>1522</v>
      </c>
      <c r="I1258" s="130" t="s">
        <v>1537</v>
      </c>
      <c r="J1258" s="130" t="s">
        <v>1524</v>
      </c>
    </row>
    <row r="1259" spans="2:10">
      <c r="B1259" s="130" t="s">
        <v>1509</v>
      </c>
      <c r="C1259" s="130" t="s">
        <v>1522</v>
      </c>
      <c r="D1259" s="130" t="s">
        <v>1538</v>
      </c>
      <c r="E1259" s="130" t="s">
        <v>1524</v>
      </c>
      <c r="F1259" s="129"/>
      <c r="G1259" s="130" t="s">
        <v>1509</v>
      </c>
      <c r="H1259" s="130" t="s">
        <v>1522</v>
      </c>
      <c r="I1259" s="130" t="s">
        <v>1538</v>
      </c>
      <c r="J1259" s="130" t="s">
        <v>1524</v>
      </c>
    </row>
    <row r="1260" spans="2:10">
      <c r="B1260" s="130" t="s">
        <v>1509</v>
      </c>
      <c r="C1260" s="130" t="s">
        <v>1522</v>
      </c>
      <c r="D1260" s="130" t="s">
        <v>1539</v>
      </c>
      <c r="E1260" s="130" t="s">
        <v>1524</v>
      </c>
      <c r="F1260" s="129"/>
      <c r="G1260" s="130" t="s">
        <v>1509</v>
      </c>
      <c r="H1260" s="130" t="s">
        <v>1522</v>
      </c>
      <c r="I1260" s="130" t="s">
        <v>1539</v>
      </c>
      <c r="J1260" s="130" t="s">
        <v>1524</v>
      </c>
    </row>
    <row r="1261" spans="2:10">
      <c r="B1261" s="130" t="s">
        <v>1509</v>
      </c>
      <c r="C1261" s="130" t="s">
        <v>1522</v>
      </c>
      <c r="D1261" s="130" t="s">
        <v>1540</v>
      </c>
      <c r="E1261" s="130" t="s">
        <v>1524</v>
      </c>
      <c r="F1261" s="129"/>
      <c r="G1261" s="130" t="s">
        <v>1509</v>
      </c>
      <c r="H1261" s="130" t="s">
        <v>1522</v>
      </c>
      <c r="I1261" s="130" t="s">
        <v>1540</v>
      </c>
      <c r="J1261" s="130" t="s">
        <v>1524</v>
      </c>
    </row>
    <row r="1262" spans="2:10">
      <c r="B1262" s="130" t="s">
        <v>1509</v>
      </c>
      <c r="C1262" s="130" t="s">
        <v>1522</v>
      </c>
      <c r="D1262" s="130" t="s">
        <v>1541</v>
      </c>
      <c r="E1262" s="130" t="s">
        <v>1524</v>
      </c>
      <c r="F1262" s="129"/>
      <c r="G1262" s="130" t="s">
        <v>1509</v>
      </c>
      <c r="H1262" s="130" t="s">
        <v>1522</v>
      </c>
      <c r="I1262" s="130" t="s">
        <v>1541</v>
      </c>
      <c r="J1262" s="130" t="s">
        <v>1524</v>
      </c>
    </row>
    <row r="1263" spans="2:10">
      <c r="B1263" s="130" t="s">
        <v>1509</v>
      </c>
      <c r="C1263" s="130" t="s">
        <v>1522</v>
      </c>
      <c r="D1263" s="130" t="s">
        <v>1542</v>
      </c>
      <c r="E1263" s="130" t="s">
        <v>1524</v>
      </c>
      <c r="F1263" s="129"/>
      <c r="G1263" s="130" t="s">
        <v>1509</v>
      </c>
      <c r="H1263" s="130" t="s">
        <v>1522</v>
      </c>
      <c r="I1263" s="130" t="s">
        <v>1542</v>
      </c>
      <c r="J1263" s="130" t="s">
        <v>1524</v>
      </c>
    </row>
    <row r="1264" spans="2:10">
      <c r="B1264" s="130" t="s">
        <v>1509</v>
      </c>
      <c r="C1264" s="130" t="s">
        <v>1522</v>
      </c>
      <c r="D1264" s="130" t="s">
        <v>1543</v>
      </c>
      <c r="E1264" s="130" t="s">
        <v>1524</v>
      </c>
      <c r="F1264" s="129"/>
      <c r="G1264" s="130" t="s">
        <v>1509</v>
      </c>
      <c r="H1264" s="130" t="s">
        <v>1522</v>
      </c>
      <c r="I1264" s="130" t="s">
        <v>1543</v>
      </c>
      <c r="J1264" s="130" t="s">
        <v>1524</v>
      </c>
    </row>
    <row r="1265" spans="2:10">
      <c r="B1265" s="130" t="s">
        <v>1509</v>
      </c>
      <c r="C1265" s="130" t="s">
        <v>1522</v>
      </c>
      <c r="D1265" s="130" t="s">
        <v>1544</v>
      </c>
      <c r="E1265" s="130" t="s">
        <v>1524</v>
      </c>
      <c r="F1265" s="129"/>
      <c r="G1265" s="130" t="s">
        <v>1509</v>
      </c>
      <c r="H1265" s="130" t="s">
        <v>1522</v>
      </c>
      <c r="I1265" s="130" t="s">
        <v>1544</v>
      </c>
      <c r="J1265" s="130" t="s">
        <v>1524</v>
      </c>
    </row>
    <row r="1266" spans="2:10">
      <c r="B1266" s="130" t="s">
        <v>1509</v>
      </c>
      <c r="C1266" s="130" t="s">
        <v>1522</v>
      </c>
      <c r="D1266" s="130" t="s">
        <v>1545</v>
      </c>
      <c r="E1266" s="130" t="s">
        <v>1524</v>
      </c>
      <c r="F1266" s="129"/>
      <c r="G1266" s="130" t="s">
        <v>1509</v>
      </c>
      <c r="H1266" s="130" t="s">
        <v>1522</v>
      </c>
      <c r="I1266" s="130" t="s">
        <v>1545</v>
      </c>
      <c r="J1266" s="130" t="s">
        <v>1524</v>
      </c>
    </row>
    <row r="1267" spans="2:10">
      <c r="B1267" s="130" t="s">
        <v>1509</v>
      </c>
      <c r="C1267" s="130" t="s">
        <v>1522</v>
      </c>
      <c r="D1267" s="130" t="s">
        <v>1546</v>
      </c>
      <c r="E1267" s="130" t="s">
        <v>1524</v>
      </c>
      <c r="F1267" s="129"/>
      <c r="G1267" s="130" t="s">
        <v>1509</v>
      </c>
      <c r="H1267" s="130" t="s">
        <v>1522</v>
      </c>
      <c r="I1267" s="130" t="s">
        <v>1546</v>
      </c>
      <c r="J1267" s="130" t="s">
        <v>1524</v>
      </c>
    </row>
    <row r="1268" spans="2:10">
      <c r="B1268" s="130" t="s">
        <v>1509</v>
      </c>
      <c r="C1268" s="130" t="s">
        <v>1522</v>
      </c>
      <c r="D1268" s="130" t="s">
        <v>1547</v>
      </c>
      <c r="E1268" s="130" t="s">
        <v>1524</v>
      </c>
      <c r="F1268" s="129"/>
      <c r="G1268" s="130" t="s">
        <v>1509</v>
      </c>
      <c r="H1268" s="130" t="s">
        <v>1522</v>
      </c>
      <c r="I1268" s="130" t="s">
        <v>1547</v>
      </c>
      <c r="J1268" s="130" t="s">
        <v>1524</v>
      </c>
    </row>
    <row r="1269" spans="2:10">
      <c r="B1269" s="130" t="s">
        <v>1509</v>
      </c>
      <c r="C1269" s="130" t="s">
        <v>1522</v>
      </c>
      <c r="D1269" s="130" t="s">
        <v>1548</v>
      </c>
      <c r="E1269" s="130" t="s">
        <v>1524</v>
      </c>
      <c r="F1269" s="129"/>
      <c r="G1269" s="130" t="s">
        <v>1509</v>
      </c>
      <c r="H1269" s="130" t="s">
        <v>1522</v>
      </c>
      <c r="I1269" s="130" t="s">
        <v>1548</v>
      </c>
      <c r="J1269" s="130" t="s">
        <v>1524</v>
      </c>
    </row>
    <row r="1270" spans="2:10">
      <c r="B1270" s="130" t="s">
        <v>1509</v>
      </c>
      <c r="C1270" s="130" t="s">
        <v>1522</v>
      </c>
      <c r="D1270" s="130" t="s">
        <v>1549</v>
      </c>
      <c r="E1270" s="130" t="s">
        <v>1524</v>
      </c>
      <c r="F1270" s="129"/>
      <c r="G1270" s="130" t="s">
        <v>1509</v>
      </c>
      <c r="H1270" s="130" t="s">
        <v>1522</v>
      </c>
      <c r="I1270" s="130" t="s">
        <v>1549</v>
      </c>
      <c r="J1270" s="130" t="s">
        <v>1524</v>
      </c>
    </row>
    <row r="1271" spans="2:10">
      <c r="B1271" s="130" t="s">
        <v>1509</v>
      </c>
      <c r="C1271" s="130" t="s">
        <v>1522</v>
      </c>
      <c r="D1271" s="130" t="s">
        <v>1550</v>
      </c>
      <c r="E1271" s="130" t="s">
        <v>1524</v>
      </c>
      <c r="F1271" s="129"/>
      <c r="G1271" s="130" t="s">
        <v>1509</v>
      </c>
      <c r="H1271" s="130" t="s">
        <v>1522</v>
      </c>
      <c r="I1271" s="130" t="s">
        <v>1550</v>
      </c>
      <c r="J1271" s="130" t="s">
        <v>1524</v>
      </c>
    </row>
    <row r="1272" spans="2:10">
      <c r="B1272" s="130" t="s">
        <v>1509</v>
      </c>
      <c r="C1272" s="130" t="s">
        <v>1522</v>
      </c>
      <c r="D1272" s="130" t="s">
        <v>1551</v>
      </c>
      <c r="E1272" s="130" t="s">
        <v>1524</v>
      </c>
      <c r="F1272" s="129"/>
      <c r="G1272" s="130" t="s">
        <v>1509</v>
      </c>
      <c r="H1272" s="130" t="s">
        <v>1522</v>
      </c>
      <c r="I1272" s="130" t="s">
        <v>1551</v>
      </c>
      <c r="J1272" s="130" t="s">
        <v>1524</v>
      </c>
    </row>
    <row r="1273" spans="2:10">
      <c r="B1273" s="130" t="s">
        <v>1509</v>
      </c>
      <c r="C1273" s="130" t="s">
        <v>1522</v>
      </c>
      <c r="D1273" s="130" t="s">
        <v>1552</v>
      </c>
      <c r="E1273" s="130" t="s">
        <v>1524</v>
      </c>
      <c r="F1273" s="129"/>
      <c r="G1273" s="130" t="s">
        <v>1509</v>
      </c>
      <c r="H1273" s="130" t="s">
        <v>1522</v>
      </c>
      <c r="I1273" s="130" t="s">
        <v>1552</v>
      </c>
      <c r="J1273" s="130" t="s">
        <v>1524</v>
      </c>
    </row>
    <row r="1274" spans="2:10">
      <c r="B1274" s="130" t="s">
        <v>1509</v>
      </c>
      <c r="C1274" s="130" t="s">
        <v>1522</v>
      </c>
      <c r="D1274" s="130" t="s">
        <v>1553</v>
      </c>
      <c r="E1274" s="130" t="s">
        <v>1524</v>
      </c>
      <c r="F1274" s="129"/>
      <c r="G1274" s="130" t="s">
        <v>1509</v>
      </c>
      <c r="H1274" s="130" t="s">
        <v>1522</v>
      </c>
      <c r="I1274" s="130" t="s">
        <v>1553</v>
      </c>
      <c r="J1274" s="130" t="s">
        <v>1524</v>
      </c>
    </row>
    <row r="1275" spans="2:10">
      <c r="B1275" s="130" t="s">
        <v>97</v>
      </c>
      <c r="C1275" s="130" t="s">
        <v>1554</v>
      </c>
      <c r="D1275" s="130" t="s">
        <v>804</v>
      </c>
      <c r="E1275" s="130" t="s">
        <v>1555</v>
      </c>
      <c r="F1275" s="129"/>
      <c r="G1275" s="130" t="s">
        <v>97</v>
      </c>
      <c r="H1275" s="130" t="s">
        <v>1554</v>
      </c>
      <c r="I1275" s="130" t="s">
        <v>804</v>
      </c>
      <c r="J1275" s="130" t="s">
        <v>1555</v>
      </c>
    </row>
    <row r="1276" spans="2:10">
      <c r="B1276" s="130" t="s">
        <v>97</v>
      </c>
      <c r="C1276" s="130" t="s">
        <v>1239</v>
      </c>
      <c r="D1276" s="130" t="s">
        <v>461</v>
      </c>
      <c r="E1276" s="130" t="s">
        <v>1240</v>
      </c>
      <c r="F1276" s="129"/>
      <c r="G1276" s="130" t="s">
        <v>97</v>
      </c>
      <c r="H1276" s="130" t="s">
        <v>1239</v>
      </c>
      <c r="I1276" s="130" t="s">
        <v>461</v>
      </c>
      <c r="J1276" s="130" t="s">
        <v>1240</v>
      </c>
    </row>
    <row r="1277" spans="2:10">
      <c r="B1277" s="130" t="s">
        <v>95</v>
      </c>
      <c r="C1277" s="130" t="s">
        <v>557</v>
      </c>
      <c r="D1277" s="130" t="s">
        <v>418</v>
      </c>
      <c r="E1277" s="130" t="s">
        <v>434</v>
      </c>
      <c r="F1277" s="129"/>
      <c r="G1277" s="130" t="s">
        <v>95</v>
      </c>
      <c r="H1277" s="130" t="s">
        <v>557</v>
      </c>
      <c r="I1277" s="130" t="s">
        <v>418</v>
      </c>
      <c r="J1277" s="130" t="s">
        <v>434</v>
      </c>
    </row>
    <row r="1278" spans="2:10">
      <c r="B1278" s="130" t="s">
        <v>95</v>
      </c>
      <c r="C1278" s="130" t="s">
        <v>557</v>
      </c>
      <c r="D1278" s="130" t="s">
        <v>393</v>
      </c>
      <c r="E1278" s="130" t="s">
        <v>726</v>
      </c>
      <c r="F1278" s="129"/>
      <c r="G1278" s="130" t="s">
        <v>95</v>
      </c>
      <c r="H1278" s="130" t="s">
        <v>557</v>
      </c>
      <c r="I1278" s="130" t="s">
        <v>393</v>
      </c>
      <c r="J1278" s="130" t="s">
        <v>726</v>
      </c>
    </row>
    <row r="1279" spans="2:10">
      <c r="B1279" s="130" t="s">
        <v>95</v>
      </c>
      <c r="C1279" s="130" t="s">
        <v>557</v>
      </c>
      <c r="D1279" s="130" t="s">
        <v>612</v>
      </c>
      <c r="E1279" s="130" t="s">
        <v>772</v>
      </c>
      <c r="F1279" s="129"/>
      <c r="G1279" s="130" t="s">
        <v>95</v>
      </c>
      <c r="H1279" s="130" t="s">
        <v>557</v>
      </c>
      <c r="I1279" s="130" t="s">
        <v>612</v>
      </c>
      <c r="J1279" s="130" t="s">
        <v>772</v>
      </c>
    </row>
    <row r="1280" spans="2:10">
      <c r="B1280" s="130" t="s">
        <v>95</v>
      </c>
      <c r="C1280" s="130" t="s">
        <v>557</v>
      </c>
      <c r="D1280" s="130" t="s">
        <v>440</v>
      </c>
      <c r="E1280" s="130" t="s">
        <v>558</v>
      </c>
      <c r="F1280" s="129"/>
      <c r="G1280" s="130" t="s">
        <v>95</v>
      </c>
      <c r="H1280" s="130" t="s">
        <v>557</v>
      </c>
      <c r="I1280" s="130" t="s">
        <v>440</v>
      </c>
      <c r="J1280" s="130" t="s">
        <v>558</v>
      </c>
    </row>
    <row r="1281" spans="2:10">
      <c r="B1281" s="130" t="s">
        <v>93</v>
      </c>
      <c r="C1281" s="130" t="s">
        <v>1556</v>
      </c>
      <c r="D1281" s="130" t="s">
        <v>390</v>
      </c>
      <c r="E1281" s="130" t="s">
        <v>1557</v>
      </c>
      <c r="F1281" s="129"/>
      <c r="G1281" s="130" t="s">
        <v>93</v>
      </c>
      <c r="H1281" s="130" t="s">
        <v>1556</v>
      </c>
      <c r="I1281" s="130" t="s">
        <v>390</v>
      </c>
      <c r="J1281" s="130" t="s">
        <v>1557</v>
      </c>
    </row>
    <row r="1282" spans="2:10">
      <c r="B1282" s="130" t="s">
        <v>98</v>
      </c>
      <c r="C1282" s="130" t="s">
        <v>729</v>
      </c>
      <c r="D1282" s="130" t="s">
        <v>443</v>
      </c>
      <c r="E1282" s="130" t="s">
        <v>1254</v>
      </c>
      <c r="F1282" s="129"/>
      <c r="G1282" s="130" t="s">
        <v>98</v>
      </c>
      <c r="H1282" s="130" t="s">
        <v>729</v>
      </c>
      <c r="I1282" s="130" t="s">
        <v>443</v>
      </c>
      <c r="J1282" s="130" t="s">
        <v>1254</v>
      </c>
    </row>
    <row r="1283" spans="2:10">
      <c r="B1283" s="130" t="s">
        <v>98</v>
      </c>
      <c r="C1283" s="130" t="s">
        <v>729</v>
      </c>
      <c r="D1283" s="130" t="s">
        <v>586</v>
      </c>
      <c r="E1283" s="130" t="s">
        <v>542</v>
      </c>
      <c r="F1283" s="129"/>
      <c r="G1283" s="130" t="s">
        <v>98</v>
      </c>
      <c r="H1283" s="130" t="s">
        <v>729</v>
      </c>
      <c r="I1283" s="130" t="s">
        <v>586</v>
      </c>
      <c r="J1283" s="130" t="s">
        <v>542</v>
      </c>
    </row>
    <row r="1284" spans="2:10">
      <c r="B1284" s="130" t="s">
        <v>1509</v>
      </c>
      <c r="C1284" s="130" t="s">
        <v>1558</v>
      </c>
      <c r="D1284" s="130" t="s">
        <v>1559</v>
      </c>
      <c r="E1284" s="130" t="s">
        <v>1524</v>
      </c>
      <c r="F1284" s="129"/>
      <c r="G1284" s="130" t="s">
        <v>1509</v>
      </c>
      <c r="H1284" s="130" t="s">
        <v>1558</v>
      </c>
      <c r="I1284" s="130" t="s">
        <v>1559</v>
      </c>
      <c r="J1284" s="130" t="s">
        <v>1524</v>
      </c>
    </row>
    <row r="1285" spans="2:10">
      <c r="B1285" s="130" t="s">
        <v>574</v>
      </c>
      <c r="C1285" s="130" t="s">
        <v>1097</v>
      </c>
      <c r="D1285" s="130" t="s">
        <v>450</v>
      </c>
      <c r="E1285" s="130" t="s">
        <v>1560</v>
      </c>
      <c r="F1285" s="129"/>
      <c r="G1285" s="130" t="s">
        <v>574</v>
      </c>
      <c r="H1285" s="130" t="s">
        <v>1097</v>
      </c>
      <c r="I1285" s="130" t="s">
        <v>450</v>
      </c>
      <c r="J1285" s="130" t="s">
        <v>1560</v>
      </c>
    </row>
    <row r="1286" spans="2:10">
      <c r="B1286" s="130" t="s">
        <v>574</v>
      </c>
      <c r="C1286" s="130" t="s">
        <v>1097</v>
      </c>
      <c r="D1286" s="130" t="s">
        <v>429</v>
      </c>
      <c r="E1286" s="130" t="s">
        <v>1560</v>
      </c>
      <c r="F1286" s="129"/>
      <c r="G1286" s="130" t="s">
        <v>574</v>
      </c>
      <c r="H1286" s="130" t="s">
        <v>1097</v>
      </c>
      <c r="I1286" s="130" t="s">
        <v>429</v>
      </c>
      <c r="J1286" s="130" t="s">
        <v>1560</v>
      </c>
    </row>
    <row r="1287" spans="2:10">
      <c r="B1287" s="130" t="s">
        <v>1509</v>
      </c>
      <c r="C1287" s="130" t="s">
        <v>1558</v>
      </c>
      <c r="D1287" s="130" t="s">
        <v>1561</v>
      </c>
      <c r="E1287" s="130" t="s">
        <v>1524</v>
      </c>
      <c r="F1287" s="129"/>
      <c r="G1287" s="130" t="s">
        <v>1509</v>
      </c>
      <c r="H1287" s="130" t="s">
        <v>1558</v>
      </c>
      <c r="I1287" s="130" t="s">
        <v>1561</v>
      </c>
      <c r="J1287" s="130" t="s">
        <v>1524</v>
      </c>
    </row>
    <row r="1288" spans="2:10">
      <c r="B1288" s="130" t="s">
        <v>1509</v>
      </c>
      <c r="C1288" s="130" t="s">
        <v>1558</v>
      </c>
      <c r="D1288" s="130" t="s">
        <v>1562</v>
      </c>
      <c r="E1288" s="130" t="s">
        <v>1524</v>
      </c>
      <c r="F1288" s="129"/>
      <c r="G1288" s="130" t="s">
        <v>1509</v>
      </c>
      <c r="H1288" s="130" t="s">
        <v>1558</v>
      </c>
      <c r="I1288" s="130" t="s">
        <v>1562</v>
      </c>
      <c r="J1288" s="130" t="s">
        <v>1524</v>
      </c>
    </row>
    <row r="1289" spans="2:10">
      <c r="B1289" s="130" t="s">
        <v>1509</v>
      </c>
      <c r="C1289" s="130" t="s">
        <v>1558</v>
      </c>
      <c r="D1289" s="130" t="s">
        <v>1563</v>
      </c>
      <c r="E1289" s="130" t="s">
        <v>1524</v>
      </c>
      <c r="F1289" s="129"/>
      <c r="G1289" s="130" t="s">
        <v>1509</v>
      </c>
      <c r="H1289" s="130" t="s">
        <v>1558</v>
      </c>
      <c r="I1289" s="130" t="s">
        <v>1563</v>
      </c>
      <c r="J1289" s="130" t="s">
        <v>1524</v>
      </c>
    </row>
    <row r="1290" spans="2:10">
      <c r="B1290" s="130" t="s">
        <v>1509</v>
      </c>
      <c r="C1290" s="130" t="s">
        <v>1558</v>
      </c>
      <c r="D1290" s="130" t="s">
        <v>1564</v>
      </c>
      <c r="E1290" s="130" t="s">
        <v>1524</v>
      </c>
      <c r="F1290" s="129"/>
      <c r="G1290" s="130" t="s">
        <v>1509</v>
      </c>
      <c r="H1290" s="130" t="s">
        <v>1558</v>
      </c>
      <c r="I1290" s="130" t="s">
        <v>1564</v>
      </c>
      <c r="J1290" s="130" t="s">
        <v>1524</v>
      </c>
    </row>
    <row r="1291" spans="2:10">
      <c r="B1291" s="130" t="s">
        <v>1509</v>
      </c>
      <c r="C1291" s="130" t="s">
        <v>1558</v>
      </c>
      <c r="D1291" s="130" t="s">
        <v>1565</v>
      </c>
      <c r="E1291" s="130" t="s">
        <v>1524</v>
      </c>
      <c r="F1291" s="129"/>
      <c r="G1291" s="130" t="s">
        <v>1509</v>
      </c>
      <c r="H1291" s="130" t="s">
        <v>1558</v>
      </c>
      <c r="I1291" s="130" t="s">
        <v>1565</v>
      </c>
      <c r="J1291" s="130" t="s">
        <v>1524</v>
      </c>
    </row>
    <row r="1292" spans="2:10">
      <c r="B1292" s="130" t="s">
        <v>1509</v>
      </c>
      <c r="C1292" s="130" t="s">
        <v>1558</v>
      </c>
      <c r="D1292" s="130" t="s">
        <v>1566</v>
      </c>
      <c r="E1292" s="130" t="s">
        <v>1524</v>
      </c>
      <c r="F1292" s="129"/>
      <c r="G1292" s="130" t="s">
        <v>1509</v>
      </c>
      <c r="H1292" s="130" t="s">
        <v>1558</v>
      </c>
      <c r="I1292" s="130" t="s">
        <v>1566</v>
      </c>
      <c r="J1292" s="130" t="s">
        <v>1524</v>
      </c>
    </row>
    <row r="1293" spans="2:10">
      <c r="B1293" s="130" t="s">
        <v>1509</v>
      </c>
      <c r="C1293" s="130" t="s">
        <v>1558</v>
      </c>
      <c r="D1293" s="130" t="s">
        <v>1567</v>
      </c>
      <c r="E1293" s="130" t="s">
        <v>1524</v>
      </c>
      <c r="F1293" s="129"/>
      <c r="G1293" s="130" t="s">
        <v>1509</v>
      </c>
      <c r="H1293" s="130" t="s">
        <v>1558</v>
      </c>
      <c r="I1293" s="130" t="s">
        <v>1567</v>
      </c>
      <c r="J1293" s="130" t="s">
        <v>1524</v>
      </c>
    </row>
    <row r="1294" spans="2:10">
      <c r="B1294" s="130" t="s">
        <v>1509</v>
      </c>
      <c r="C1294" s="130" t="s">
        <v>1558</v>
      </c>
      <c r="D1294" s="130" t="s">
        <v>1568</v>
      </c>
      <c r="E1294" s="130" t="s">
        <v>1524</v>
      </c>
      <c r="F1294" s="129"/>
      <c r="G1294" s="130" t="s">
        <v>1509</v>
      </c>
      <c r="H1294" s="130" t="s">
        <v>1558</v>
      </c>
      <c r="I1294" s="130" t="s">
        <v>1568</v>
      </c>
      <c r="J1294" s="130" t="s">
        <v>1524</v>
      </c>
    </row>
    <row r="1295" spans="2:10">
      <c r="B1295" s="130" t="s">
        <v>1509</v>
      </c>
      <c r="C1295" s="130" t="s">
        <v>1558</v>
      </c>
      <c r="D1295" s="130" t="s">
        <v>1569</v>
      </c>
      <c r="E1295" s="130" t="s">
        <v>1524</v>
      </c>
      <c r="F1295" s="129"/>
      <c r="G1295" s="130" t="s">
        <v>1509</v>
      </c>
      <c r="H1295" s="130" t="s">
        <v>1558</v>
      </c>
      <c r="I1295" s="130" t="s">
        <v>1569</v>
      </c>
      <c r="J1295" s="130" t="s">
        <v>1524</v>
      </c>
    </row>
    <row r="1296" spans="2:10">
      <c r="B1296" s="130" t="s">
        <v>1509</v>
      </c>
      <c r="C1296" s="130" t="s">
        <v>1558</v>
      </c>
      <c r="D1296" s="130" t="s">
        <v>1570</v>
      </c>
      <c r="E1296" s="130" t="s">
        <v>1524</v>
      </c>
      <c r="F1296" s="129"/>
      <c r="G1296" s="130" t="s">
        <v>1509</v>
      </c>
      <c r="H1296" s="130" t="s">
        <v>1558</v>
      </c>
      <c r="I1296" s="130" t="s">
        <v>1570</v>
      </c>
      <c r="J1296" s="130" t="s">
        <v>1524</v>
      </c>
    </row>
    <row r="1297" spans="2:10">
      <c r="B1297" s="130" t="s">
        <v>1509</v>
      </c>
      <c r="C1297" s="130" t="s">
        <v>1558</v>
      </c>
      <c r="D1297" s="130" t="s">
        <v>1571</v>
      </c>
      <c r="E1297" s="130" t="s">
        <v>1524</v>
      </c>
      <c r="F1297" s="129"/>
      <c r="G1297" s="130" t="s">
        <v>1509</v>
      </c>
      <c r="H1297" s="130" t="s">
        <v>1558</v>
      </c>
      <c r="I1297" s="130" t="s">
        <v>1571</v>
      </c>
      <c r="J1297" s="130" t="s">
        <v>1524</v>
      </c>
    </row>
    <row r="1298" spans="2:10">
      <c r="B1298" s="130" t="s">
        <v>1509</v>
      </c>
      <c r="C1298" s="130" t="s">
        <v>1558</v>
      </c>
      <c r="D1298" s="130" t="s">
        <v>1572</v>
      </c>
      <c r="E1298" s="130" t="s">
        <v>1524</v>
      </c>
      <c r="F1298" s="129"/>
      <c r="G1298" s="130" t="s">
        <v>1509</v>
      </c>
      <c r="H1298" s="130" t="s">
        <v>1558</v>
      </c>
      <c r="I1298" s="130" t="s">
        <v>1572</v>
      </c>
      <c r="J1298" s="130" t="s">
        <v>1524</v>
      </c>
    </row>
    <row r="1299" spans="2:10">
      <c r="B1299" s="130" t="s">
        <v>1509</v>
      </c>
      <c r="C1299" s="130" t="s">
        <v>1558</v>
      </c>
      <c r="D1299" s="130" t="s">
        <v>1573</v>
      </c>
      <c r="E1299" s="130" t="s">
        <v>1524</v>
      </c>
      <c r="F1299" s="129"/>
      <c r="G1299" s="130" t="s">
        <v>1509</v>
      </c>
      <c r="H1299" s="130" t="s">
        <v>1558</v>
      </c>
      <c r="I1299" s="130" t="s">
        <v>1573</v>
      </c>
      <c r="J1299" s="130" t="s">
        <v>1524</v>
      </c>
    </row>
    <row r="1300" spans="2:10">
      <c r="B1300" s="130" t="s">
        <v>1509</v>
      </c>
      <c r="C1300" s="130" t="s">
        <v>1558</v>
      </c>
      <c r="D1300" s="130" t="s">
        <v>1574</v>
      </c>
      <c r="E1300" s="130" t="s">
        <v>1524</v>
      </c>
      <c r="F1300" s="129"/>
      <c r="G1300" s="130" t="s">
        <v>1509</v>
      </c>
      <c r="H1300" s="130" t="s">
        <v>1558</v>
      </c>
      <c r="I1300" s="130" t="s">
        <v>1574</v>
      </c>
      <c r="J1300" s="130" t="s">
        <v>1524</v>
      </c>
    </row>
    <row r="1301" spans="2:10">
      <c r="B1301" s="130" t="s">
        <v>1509</v>
      </c>
      <c r="C1301" s="130" t="s">
        <v>1558</v>
      </c>
      <c r="D1301" s="130" t="s">
        <v>1575</v>
      </c>
      <c r="E1301" s="130" t="s">
        <v>1524</v>
      </c>
      <c r="F1301" s="129"/>
      <c r="G1301" s="130" t="s">
        <v>1509</v>
      </c>
      <c r="H1301" s="130" t="s">
        <v>1558</v>
      </c>
      <c r="I1301" s="130" t="s">
        <v>1575</v>
      </c>
      <c r="J1301" s="130" t="s">
        <v>1524</v>
      </c>
    </row>
    <row r="1302" spans="2:10">
      <c r="B1302" s="130" t="s">
        <v>1509</v>
      </c>
      <c r="C1302" s="130" t="s">
        <v>1558</v>
      </c>
      <c r="D1302" s="130" t="s">
        <v>1576</v>
      </c>
      <c r="E1302" s="130" t="s">
        <v>1524</v>
      </c>
      <c r="F1302" s="129"/>
      <c r="G1302" s="130" t="s">
        <v>1509</v>
      </c>
      <c r="H1302" s="130" t="s">
        <v>1558</v>
      </c>
      <c r="I1302" s="130" t="s">
        <v>1576</v>
      </c>
      <c r="J1302" s="130" t="s">
        <v>1524</v>
      </c>
    </row>
    <row r="1303" spans="2:10">
      <c r="B1303" s="130" t="s">
        <v>1509</v>
      </c>
      <c r="C1303" s="130" t="s">
        <v>1558</v>
      </c>
      <c r="D1303" s="130" t="s">
        <v>1577</v>
      </c>
      <c r="E1303" s="130" t="s">
        <v>1524</v>
      </c>
      <c r="F1303" s="129"/>
      <c r="G1303" s="130" t="s">
        <v>1509</v>
      </c>
      <c r="H1303" s="130" t="s">
        <v>1558</v>
      </c>
      <c r="I1303" s="130" t="s">
        <v>1577</v>
      </c>
      <c r="J1303" s="130" t="s">
        <v>1524</v>
      </c>
    </row>
    <row r="1304" spans="2:10">
      <c r="B1304" s="130" t="s">
        <v>1509</v>
      </c>
      <c r="C1304" s="130" t="s">
        <v>1558</v>
      </c>
      <c r="D1304" s="130" t="s">
        <v>1578</v>
      </c>
      <c r="E1304" s="130" t="s">
        <v>1524</v>
      </c>
      <c r="F1304" s="129"/>
      <c r="G1304" s="130" t="s">
        <v>1509</v>
      </c>
      <c r="H1304" s="130" t="s">
        <v>1558</v>
      </c>
      <c r="I1304" s="130" t="s">
        <v>1578</v>
      </c>
      <c r="J1304" s="130" t="s">
        <v>1524</v>
      </c>
    </row>
    <row r="1305" spans="2:10">
      <c r="B1305" s="130" t="s">
        <v>1509</v>
      </c>
      <c r="C1305" s="130" t="s">
        <v>1558</v>
      </c>
      <c r="D1305" s="130" t="s">
        <v>1579</v>
      </c>
      <c r="E1305" s="130" t="s">
        <v>1524</v>
      </c>
      <c r="F1305" s="129"/>
      <c r="G1305" s="130" t="s">
        <v>1509</v>
      </c>
      <c r="H1305" s="130" t="s">
        <v>1558</v>
      </c>
      <c r="I1305" s="130" t="s">
        <v>1579</v>
      </c>
      <c r="J1305" s="130" t="s">
        <v>1524</v>
      </c>
    </row>
    <row r="1306" spans="2:10">
      <c r="B1306" s="130" t="s">
        <v>1509</v>
      </c>
      <c r="C1306" s="130" t="s">
        <v>1558</v>
      </c>
      <c r="D1306" s="130" t="s">
        <v>1580</v>
      </c>
      <c r="E1306" s="130" t="s">
        <v>1524</v>
      </c>
      <c r="F1306" s="129"/>
      <c r="G1306" s="130" t="s">
        <v>1509</v>
      </c>
      <c r="H1306" s="130" t="s">
        <v>1558</v>
      </c>
      <c r="I1306" s="130" t="s">
        <v>1580</v>
      </c>
      <c r="J1306" s="130" t="s">
        <v>1524</v>
      </c>
    </row>
    <row r="1307" spans="2:10">
      <c r="B1307" s="130" t="s">
        <v>1509</v>
      </c>
      <c r="C1307" s="130" t="s">
        <v>1558</v>
      </c>
      <c r="D1307" s="130" t="s">
        <v>1581</v>
      </c>
      <c r="E1307" s="130" t="s">
        <v>1524</v>
      </c>
      <c r="F1307" s="129"/>
      <c r="G1307" s="130" t="s">
        <v>1509</v>
      </c>
      <c r="H1307" s="130" t="s">
        <v>1558</v>
      </c>
      <c r="I1307" s="130" t="s">
        <v>1581</v>
      </c>
      <c r="J1307" s="130" t="s">
        <v>1524</v>
      </c>
    </row>
    <row r="1308" spans="2:10">
      <c r="B1308" s="130" t="s">
        <v>1509</v>
      </c>
      <c r="C1308" s="130" t="s">
        <v>1558</v>
      </c>
      <c r="D1308" s="130" t="s">
        <v>1582</v>
      </c>
      <c r="E1308" s="130" t="s">
        <v>1524</v>
      </c>
      <c r="F1308" s="129"/>
      <c r="G1308" s="130" t="s">
        <v>1509</v>
      </c>
      <c r="H1308" s="130" t="s">
        <v>1558</v>
      </c>
      <c r="I1308" s="130" t="s">
        <v>1582</v>
      </c>
      <c r="J1308" s="130" t="s">
        <v>1524</v>
      </c>
    </row>
    <row r="1309" spans="2:10">
      <c r="B1309" s="130" t="s">
        <v>1509</v>
      </c>
      <c r="C1309" s="130" t="s">
        <v>1558</v>
      </c>
      <c r="D1309" s="130" t="s">
        <v>1583</v>
      </c>
      <c r="E1309" s="130" t="s">
        <v>1524</v>
      </c>
      <c r="F1309" s="129"/>
      <c r="G1309" s="130" t="s">
        <v>1509</v>
      </c>
      <c r="H1309" s="130" t="s">
        <v>1558</v>
      </c>
      <c r="I1309" s="130" t="s">
        <v>1583</v>
      </c>
      <c r="J1309" s="130" t="s">
        <v>1524</v>
      </c>
    </row>
    <row r="1310" spans="2:10">
      <c r="B1310" s="130" t="s">
        <v>1509</v>
      </c>
      <c r="C1310" s="130" t="s">
        <v>1558</v>
      </c>
      <c r="D1310" s="130" t="s">
        <v>1584</v>
      </c>
      <c r="E1310" s="130" t="s">
        <v>1524</v>
      </c>
      <c r="F1310" s="129"/>
      <c r="G1310" s="130" t="s">
        <v>1509</v>
      </c>
      <c r="H1310" s="130" t="s">
        <v>1558</v>
      </c>
      <c r="I1310" s="130" t="s">
        <v>1584</v>
      </c>
      <c r="J1310" s="130" t="s">
        <v>1524</v>
      </c>
    </row>
    <row r="1311" spans="2:10">
      <c r="B1311" s="130" t="s">
        <v>1509</v>
      </c>
      <c r="C1311" s="130" t="s">
        <v>1558</v>
      </c>
      <c r="D1311" s="130" t="s">
        <v>1585</v>
      </c>
      <c r="E1311" s="130" t="s">
        <v>1524</v>
      </c>
      <c r="F1311" s="129"/>
      <c r="G1311" s="130" t="s">
        <v>1509</v>
      </c>
      <c r="H1311" s="130" t="s">
        <v>1558</v>
      </c>
      <c r="I1311" s="130" t="s">
        <v>1585</v>
      </c>
      <c r="J1311" s="130" t="s">
        <v>1524</v>
      </c>
    </row>
    <row r="1312" spans="2:10">
      <c r="B1312" s="130" t="s">
        <v>1509</v>
      </c>
      <c r="C1312" s="130" t="s">
        <v>1558</v>
      </c>
      <c r="D1312" s="130" t="s">
        <v>1586</v>
      </c>
      <c r="E1312" s="130" t="s">
        <v>1524</v>
      </c>
      <c r="F1312" s="129"/>
      <c r="G1312" s="130" t="s">
        <v>1509</v>
      </c>
      <c r="H1312" s="130" t="s">
        <v>1558</v>
      </c>
      <c r="I1312" s="130" t="s">
        <v>1586</v>
      </c>
      <c r="J1312" s="130" t="s">
        <v>1524</v>
      </c>
    </row>
    <row r="1313" spans="2:10">
      <c r="B1313" s="130" t="s">
        <v>1509</v>
      </c>
      <c r="C1313" s="130" t="s">
        <v>1558</v>
      </c>
      <c r="D1313" s="130" t="s">
        <v>1587</v>
      </c>
      <c r="E1313" s="130" t="s">
        <v>1524</v>
      </c>
      <c r="F1313" s="129"/>
      <c r="G1313" s="130" t="s">
        <v>1509</v>
      </c>
      <c r="H1313" s="130" t="s">
        <v>1558</v>
      </c>
      <c r="I1313" s="130" t="s">
        <v>1587</v>
      </c>
      <c r="J1313" s="130" t="s">
        <v>1524</v>
      </c>
    </row>
    <row r="1314" spans="2:10">
      <c r="B1314" s="130" t="s">
        <v>1509</v>
      </c>
      <c r="C1314" s="130" t="s">
        <v>1558</v>
      </c>
      <c r="D1314" s="130" t="s">
        <v>1588</v>
      </c>
      <c r="E1314" s="130" t="s">
        <v>1524</v>
      </c>
      <c r="F1314" s="129"/>
      <c r="G1314" s="130" t="s">
        <v>1509</v>
      </c>
      <c r="H1314" s="130" t="s">
        <v>1558</v>
      </c>
      <c r="I1314" s="130" t="s">
        <v>1588</v>
      </c>
      <c r="J1314" s="130" t="s">
        <v>1524</v>
      </c>
    </row>
    <row r="1315" spans="2:10">
      <c r="B1315" s="130" t="s">
        <v>1509</v>
      </c>
      <c r="C1315" s="130" t="s">
        <v>1558</v>
      </c>
      <c r="D1315" s="130" t="s">
        <v>1589</v>
      </c>
      <c r="E1315" s="130" t="s">
        <v>1524</v>
      </c>
      <c r="F1315" s="129"/>
      <c r="G1315" s="130" t="s">
        <v>1509</v>
      </c>
      <c r="H1315" s="130" t="s">
        <v>1558</v>
      </c>
      <c r="I1315" s="130" t="s">
        <v>1589</v>
      </c>
      <c r="J1315" s="130" t="s">
        <v>1524</v>
      </c>
    </row>
    <row r="1316" spans="2:10">
      <c r="B1316" s="130" t="s">
        <v>1509</v>
      </c>
      <c r="C1316" s="130" t="s">
        <v>1558</v>
      </c>
      <c r="D1316" s="130" t="s">
        <v>1590</v>
      </c>
      <c r="E1316" s="130" t="s">
        <v>1524</v>
      </c>
      <c r="F1316" s="129"/>
      <c r="G1316" s="130" t="s">
        <v>1509</v>
      </c>
      <c r="H1316" s="130" t="s">
        <v>1558</v>
      </c>
      <c r="I1316" s="130" t="s">
        <v>1590</v>
      </c>
      <c r="J1316" s="130" t="s">
        <v>1524</v>
      </c>
    </row>
    <row r="1317" spans="2:10">
      <c r="B1317" s="130" t="s">
        <v>1509</v>
      </c>
      <c r="C1317" s="130" t="s">
        <v>1558</v>
      </c>
      <c r="D1317" s="130" t="s">
        <v>1591</v>
      </c>
      <c r="E1317" s="130" t="s">
        <v>1524</v>
      </c>
      <c r="F1317" s="129"/>
      <c r="G1317" s="130" t="s">
        <v>1509</v>
      </c>
      <c r="H1317" s="130" t="s">
        <v>1558</v>
      </c>
      <c r="I1317" s="130" t="s">
        <v>1591</v>
      </c>
      <c r="J1317" s="130" t="s">
        <v>1524</v>
      </c>
    </row>
    <row r="1318" spans="2:10">
      <c r="B1318" s="130" t="s">
        <v>1509</v>
      </c>
      <c r="C1318" s="130" t="s">
        <v>1558</v>
      </c>
      <c r="D1318" s="130" t="s">
        <v>1592</v>
      </c>
      <c r="E1318" s="130" t="s">
        <v>1524</v>
      </c>
      <c r="F1318" s="129"/>
      <c r="G1318" s="130" t="s">
        <v>1509</v>
      </c>
      <c r="H1318" s="130" t="s">
        <v>1558</v>
      </c>
      <c r="I1318" s="130" t="s">
        <v>1592</v>
      </c>
      <c r="J1318" s="130" t="s">
        <v>1524</v>
      </c>
    </row>
    <row r="1319" spans="2:10">
      <c r="B1319" s="130" t="s">
        <v>1509</v>
      </c>
      <c r="C1319" s="130" t="s">
        <v>1558</v>
      </c>
      <c r="D1319" s="130" t="s">
        <v>1593</v>
      </c>
      <c r="E1319" s="130" t="s">
        <v>1524</v>
      </c>
      <c r="F1319" s="129"/>
      <c r="G1319" s="130" t="s">
        <v>1509</v>
      </c>
      <c r="H1319" s="130" t="s">
        <v>1558</v>
      </c>
      <c r="I1319" s="130" t="s">
        <v>1593</v>
      </c>
      <c r="J1319" s="130" t="s">
        <v>1524</v>
      </c>
    </row>
    <row r="1320" spans="2:10">
      <c r="B1320" s="130" t="s">
        <v>1509</v>
      </c>
      <c r="C1320" s="130" t="s">
        <v>1558</v>
      </c>
      <c r="D1320" s="130" t="s">
        <v>1594</v>
      </c>
      <c r="E1320" s="130" t="s">
        <v>1524</v>
      </c>
      <c r="F1320" s="129"/>
      <c r="G1320" s="130" t="s">
        <v>1509</v>
      </c>
      <c r="H1320" s="130" t="s">
        <v>1558</v>
      </c>
      <c r="I1320" s="130" t="s">
        <v>1594</v>
      </c>
      <c r="J1320" s="130" t="s">
        <v>1524</v>
      </c>
    </row>
    <row r="1321" spans="2:10">
      <c r="B1321" s="130" t="s">
        <v>1509</v>
      </c>
      <c r="C1321" s="130" t="s">
        <v>1558</v>
      </c>
      <c r="D1321" s="130" t="s">
        <v>1595</v>
      </c>
      <c r="E1321" s="130" t="s">
        <v>1524</v>
      </c>
      <c r="F1321" s="129"/>
      <c r="G1321" s="130" t="s">
        <v>1509</v>
      </c>
      <c r="H1321" s="130" t="s">
        <v>1558</v>
      </c>
      <c r="I1321" s="130" t="s">
        <v>1595</v>
      </c>
      <c r="J1321" s="130" t="s">
        <v>1524</v>
      </c>
    </row>
    <row r="1322" spans="2:10">
      <c r="B1322" s="130" t="s">
        <v>1509</v>
      </c>
      <c r="C1322" s="130" t="s">
        <v>1558</v>
      </c>
      <c r="D1322" s="130" t="s">
        <v>1596</v>
      </c>
      <c r="E1322" s="130" t="s">
        <v>1524</v>
      </c>
      <c r="F1322" s="129"/>
      <c r="G1322" s="130" t="s">
        <v>1509</v>
      </c>
      <c r="H1322" s="130" t="s">
        <v>1558</v>
      </c>
      <c r="I1322" s="130" t="s">
        <v>1596</v>
      </c>
      <c r="J1322" s="130" t="s">
        <v>1524</v>
      </c>
    </row>
    <row r="1323" spans="2:10">
      <c r="B1323" s="130" t="s">
        <v>1509</v>
      </c>
      <c r="C1323" s="130" t="s">
        <v>1558</v>
      </c>
      <c r="D1323" s="130" t="s">
        <v>1597</v>
      </c>
      <c r="E1323" s="130" t="s">
        <v>1524</v>
      </c>
      <c r="F1323" s="129"/>
      <c r="G1323" s="130" t="s">
        <v>1509</v>
      </c>
      <c r="H1323" s="130" t="s">
        <v>1558</v>
      </c>
      <c r="I1323" s="130" t="s">
        <v>1597</v>
      </c>
      <c r="J1323" s="130" t="s">
        <v>1524</v>
      </c>
    </row>
    <row r="1324" spans="2:10">
      <c r="B1324" s="130" t="s">
        <v>1509</v>
      </c>
      <c r="C1324" s="130" t="s">
        <v>1558</v>
      </c>
      <c r="D1324" s="130" t="s">
        <v>1598</v>
      </c>
      <c r="E1324" s="130" t="s">
        <v>1524</v>
      </c>
      <c r="F1324" s="129"/>
      <c r="G1324" s="130" t="s">
        <v>1509</v>
      </c>
      <c r="H1324" s="130" t="s">
        <v>1558</v>
      </c>
      <c r="I1324" s="130" t="s">
        <v>1598</v>
      </c>
      <c r="J1324" s="130" t="s">
        <v>1524</v>
      </c>
    </row>
    <row r="1325" spans="2:10">
      <c r="B1325" s="130" t="s">
        <v>1509</v>
      </c>
      <c r="C1325" s="130" t="s">
        <v>1558</v>
      </c>
      <c r="D1325" s="130" t="s">
        <v>1599</v>
      </c>
      <c r="E1325" s="130" t="s">
        <v>1524</v>
      </c>
      <c r="F1325" s="129"/>
      <c r="G1325" s="130" t="s">
        <v>1509</v>
      </c>
      <c r="H1325" s="130" t="s">
        <v>1558</v>
      </c>
      <c r="I1325" s="130" t="s">
        <v>1599</v>
      </c>
      <c r="J1325" s="130" t="s">
        <v>1524</v>
      </c>
    </row>
    <row r="1326" spans="2:10">
      <c r="B1326" s="130" t="s">
        <v>1298</v>
      </c>
      <c r="C1326" s="130" t="s">
        <v>1600</v>
      </c>
      <c r="D1326" s="130" t="s">
        <v>1601</v>
      </c>
      <c r="E1326" s="130" t="s">
        <v>1602</v>
      </c>
      <c r="F1326" s="129"/>
      <c r="G1326" s="130" t="s">
        <v>1298</v>
      </c>
      <c r="H1326" s="130" t="s">
        <v>1600</v>
      </c>
      <c r="I1326" s="130" t="s">
        <v>1601</v>
      </c>
      <c r="J1326" s="130" t="s">
        <v>1602</v>
      </c>
    </row>
    <row r="1327" spans="2:10">
      <c r="B1327" s="130" t="s">
        <v>97</v>
      </c>
      <c r="C1327" s="130" t="s">
        <v>1603</v>
      </c>
      <c r="D1327" s="130" t="s">
        <v>535</v>
      </c>
      <c r="E1327" s="130" t="s">
        <v>1604</v>
      </c>
      <c r="F1327" s="129"/>
      <c r="G1327" s="130" t="s">
        <v>97</v>
      </c>
      <c r="H1327" s="130" t="s">
        <v>1603</v>
      </c>
      <c r="I1327" s="130" t="s">
        <v>535</v>
      </c>
      <c r="J1327" s="130" t="s">
        <v>1604</v>
      </c>
    </row>
    <row r="1328" spans="2:10">
      <c r="B1328" s="130" t="s">
        <v>100</v>
      </c>
      <c r="C1328" s="130" t="s">
        <v>1243</v>
      </c>
      <c r="D1328" s="130" t="s">
        <v>464</v>
      </c>
      <c r="E1328" s="130" t="s">
        <v>1244</v>
      </c>
      <c r="F1328" s="129"/>
      <c r="G1328" s="130" t="s">
        <v>100</v>
      </c>
      <c r="H1328" s="130" t="s">
        <v>1243</v>
      </c>
      <c r="I1328" s="130" t="s">
        <v>464</v>
      </c>
      <c r="J1328" s="130" t="s">
        <v>1244</v>
      </c>
    </row>
    <row r="1329" spans="2:10">
      <c r="B1329" s="130" t="s">
        <v>100</v>
      </c>
      <c r="C1329" s="130" t="s">
        <v>1243</v>
      </c>
      <c r="D1329" s="130" t="s">
        <v>535</v>
      </c>
      <c r="E1329" s="130" t="s">
        <v>1605</v>
      </c>
      <c r="F1329" s="129"/>
      <c r="G1329" s="130" t="s">
        <v>100</v>
      </c>
      <c r="H1329" s="130" t="s">
        <v>1243</v>
      </c>
      <c r="I1329" s="130" t="s">
        <v>535</v>
      </c>
      <c r="J1329" s="130" t="s">
        <v>1605</v>
      </c>
    </row>
    <row r="1330" spans="2:10">
      <c r="B1330" s="130" t="s">
        <v>100</v>
      </c>
      <c r="C1330" s="130" t="s">
        <v>1243</v>
      </c>
      <c r="D1330" s="130" t="s">
        <v>370</v>
      </c>
      <c r="E1330" s="130" t="s">
        <v>1605</v>
      </c>
      <c r="F1330" s="129"/>
      <c r="G1330" s="130" t="s">
        <v>100</v>
      </c>
      <c r="H1330" s="130" t="s">
        <v>1243</v>
      </c>
      <c r="I1330" s="130" t="s">
        <v>370</v>
      </c>
      <c r="J1330" s="130" t="s">
        <v>1605</v>
      </c>
    </row>
    <row r="1331" spans="2:10">
      <c r="B1331" s="130" t="s">
        <v>100</v>
      </c>
      <c r="C1331" s="130" t="s">
        <v>1243</v>
      </c>
      <c r="D1331" s="130" t="s">
        <v>381</v>
      </c>
      <c r="E1331" s="130" t="s">
        <v>1605</v>
      </c>
      <c r="F1331" s="129"/>
      <c r="G1331" s="130" t="s">
        <v>100</v>
      </c>
      <c r="H1331" s="130" t="s">
        <v>1243</v>
      </c>
      <c r="I1331" s="130" t="s">
        <v>381</v>
      </c>
      <c r="J1331" s="130" t="s">
        <v>1605</v>
      </c>
    </row>
    <row r="1332" spans="2:10">
      <c r="B1332" s="130" t="s">
        <v>97</v>
      </c>
      <c r="C1332" s="130" t="s">
        <v>1231</v>
      </c>
      <c r="D1332" s="130" t="s">
        <v>373</v>
      </c>
      <c r="E1332" s="130"/>
      <c r="F1332" s="129"/>
      <c r="G1332" s="130" t="s">
        <v>97</v>
      </c>
      <c r="H1332" s="130" t="s">
        <v>1231</v>
      </c>
      <c r="I1332" s="130" t="s">
        <v>373</v>
      </c>
      <c r="J1332" s="130"/>
    </row>
    <row r="1333" spans="2:10">
      <c r="B1333" s="130" t="s">
        <v>97</v>
      </c>
      <c r="C1333" s="130" t="s">
        <v>1231</v>
      </c>
      <c r="D1333" s="130" t="s">
        <v>670</v>
      </c>
      <c r="E1333" s="130" t="s">
        <v>1606</v>
      </c>
      <c r="F1333" s="129"/>
      <c r="G1333" s="130" t="s">
        <v>97</v>
      </c>
      <c r="H1333" s="130" t="s">
        <v>1231</v>
      </c>
      <c r="I1333" s="130" t="s">
        <v>670</v>
      </c>
      <c r="J1333" s="130" t="s">
        <v>1606</v>
      </c>
    </row>
    <row r="1334" spans="2:10">
      <c r="B1334" s="130" t="s">
        <v>98</v>
      </c>
      <c r="C1334" s="130" t="s">
        <v>883</v>
      </c>
      <c r="D1334" s="130" t="s">
        <v>947</v>
      </c>
      <c r="E1334" s="130" t="s">
        <v>1607</v>
      </c>
      <c r="F1334" s="129"/>
      <c r="G1334" s="130" t="s">
        <v>98</v>
      </c>
      <c r="H1334" s="130" t="s">
        <v>883</v>
      </c>
      <c r="I1334" s="130" t="s">
        <v>947</v>
      </c>
      <c r="J1334" s="130" t="s">
        <v>1607</v>
      </c>
    </row>
    <row r="1335" spans="2:10">
      <c r="B1335" s="130" t="s">
        <v>98</v>
      </c>
      <c r="C1335" s="130" t="s">
        <v>883</v>
      </c>
      <c r="D1335" s="130" t="s">
        <v>957</v>
      </c>
      <c r="E1335" s="130" t="s">
        <v>1255</v>
      </c>
      <c r="F1335" s="129"/>
      <c r="G1335" s="130" t="s">
        <v>98</v>
      </c>
      <c r="H1335" s="130" t="s">
        <v>883</v>
      </c>
      <c r="I1335" s="130" t="s">
        <v>957</v>
      </c>
      <c r="J1335" s="130" t="s">
        <v>1255</v>
      </c>
    </row>
    <row r="1336" spans="2:10">
      <c r="B1336" s="130" t="s">
        <v>93</v>
      </c>
      <c r="C1336" s="130" t="s">
        <v>639</v>
      </c>
      <c r="D1336" s="130" t="s">
        <v>555</v>
      </c>
      <c r="E1336" s="130" t="s">
        <v>1608</v>
      </c>
      <c r="F1336" s="129"/>
      <c r="G1336" s="130" t="s">
        <v>93</v>
      </c>
      <c r="H1336" s="130" t="s">
        <v>639</v>
      </c>
      <c r="I1336" s="130" t="s">
        <v>555</v>
      </c>
      <c r="J1336" s="130" t="s">
        <v>1608</v>
      </c>
    </row>
    <row r="1337" spans="2:10">
      <c r="B1337" s="130" t="s">
        <v>1509</v>
      </c>
      <c r="C1337" s="130" t="s">
        <v>380</v>
      </c>
      <c r="D1337" s="130" t="s">
        <v>1609</v>
      </c>
      <c r="E1337" s="130" t="s">
        <v>1524</v>
      </c>
      <c r="F1337" s="129"/>
      <c r="G1337" s="130" t="s">
        <v>1509</v>
      </c>
      <c r="H1337" s="130" t="s">
        <v>380</v>
      </c>
      <c r="I1337" s="130" t="s">
        <v>1609</v>
      </c>
      <c r="J1337" s="130" t="s">
        <v>1524</v>
      </c>
    </row>
    <row r="1338" spans="2:10">
      <c r="B1338" s="130" t="s">
        <v>1509</v>
      </c>
      <c r="C1338" s="130" t="s">
        <v>380</v>
      </c>
      <c r="D1338" s="130" t="s">
        <v>1610</v>
      </c>
      <c r="E1338" s="130" t="s">
        <v>1524</v>
      </c>
      <c r="F1338" s="129"/>
      <c r="G1338" s="130" t="s">
        <v>1509</v>
      </c>
      <c r="H1338" s="130" t="s">
        <v>380</v>
      </c>
      <c r="I1338" s="130" t="s">
        <v>1610</v>
      </c>
      <c r="J1338" s="130" t="s">
        <v>1524</v>
      </c>
    </row>
    <row r="1339" spans="2:10">
      <c r="B1339" s="130" t="s">
        <v>1509</v>
      </c>
      <c r="C1339" s="130" t="s">
        <v>380</v>
      </c>
      <c r="D1339" s="130" t="s">
        <v>1611</v>
      </c>
      <c r="E1339" s="130" t="s">
        <v>1524</v>
      </c>
      <c r="F1339" s="129"/>
      <c r="G1339" s="130" t="s">
        <v>1509</v>
      </c>
      <c r="H1339" s="130" t="s">
        <v>380</v>
      </c>
      <c r="I1339" s="130" t="s">
        <v>1611</v>
      </c>
      <c r="J1339" s="130" t="s">
        <v>1524</v>
      </c>
    </row>
    <row r="1340" spans="2:10">
      <c r="B1340" s="130" t="s">
        <v>1509</v>
      </c>
      <c r="C1340" s="130" t="s">
        <v>380</v>
      </c>
      <c r="D1340" s="130" t="s">
        <v>1612</v>
      </c>
      <c r="E1340" s="130" t="s">
        <v>1524</v>
      </c>
      <c r="F1340" s="129"/>
      <c r="G1340" s="130" t="s">
        <v>1509</v>
      </c>
      <c r="H1340" s="130" t="s">
        <v>380</v>
      </c>
      <c r="I1340" s="130" t="s">
        <v>1612</v>
      </c>
      <c r="J1340" s="130" t="s">
        <v>1524</v>
      </c>
    </row>
    <row r="1341" spans="2:10">
      <c r="B1341" s="130" t="s">
        <v>1509</v>
      </c>
      <c r="C1341" s="130" t="s">
        <v>380</v>
      </c>
      <c r="D1341" s="130" t="s">
        <v>1613</v>
      </c>
      <c r="E1341" s="130" t="s">
        <v>1524</v>
      </c>
      <c r="F1341" s="129"/>
      <c r="G1341" s="130" t="s">
        <v>1509</v>
      </c>
      <c r="H1341" s="130" t="s">
        <v>380</v>
      </c>
      <c r="I1341" s="130" t="s">
        <v>1613</v>
      </c>
      <c r="J1341" s="130" t="s">
        <v>1524</v>
      </c>
    </row>
    <row r="1342" spans="2:10">
      <c r="B1342" s="130" t="s">
        <v>1509</v>
      </c>
      <c r="C1342" s="130" t="s">
        <v>380</v>
      </c>
      <c r="D1342" s="130" t="s">
        <v>1614</v>
      </c>
      <c r="E1342" s="130" t="s">
        <v>1524</v>
      </c>
      <c r="F1342" s="129"/>
      <c r="G1342" s="130" t="s">
        <v>1509</v>
      </c>
      <c r="H1342" s="130" t="s">
        <v>380</v>
      </c>
      <c r="I1342" s="130" t="s">
        <v>1614</v>
      </c>
      <c r="J1342" s="130" t="s">
        <v>1524</v>
      </c>
    </row>
    <row r="1343" spans="2:10">
      <c r="B1343" s="130" t="s">
        <v>1509</v>
      </c>
      <c r="C1343" s="130" t="s">
        <v>380</v>
      </c>
      <c r="D1343" s="130" t="s">
        <v>1615</v>
      </c>
      <c r="E1343" s="130" t="s">
        <v>1524</v>
      </c>
      <c r="F1343" s="129"/>
      <c r="G1343" s="130" t="s">
        <v>1509</v>
      </c>
      <c r="H1343" s="130" t="s">
        <v>380</v>
      </c>
      <c r="I1343" s="130" t="s">
        <v>1615</v>
      </c>
      <c r="J1343" s="130" t="s">
        <v>1524</v>
      </c>
    </row>
    <row r="1344" spans="2:10">
      <c r="B1344" s="130" t="s">
        <v>1509</v>
      </c>
      <c r="C1344" s="130" t="s">
        <v>380</v>
      </c>
      <c r="D1344" s="130" t="s">
        <v>1616</v>
      </c>
      <c r="E1344" s="130" t="s">
        <v>1524</v>
      </c>
      <c r="F1344" s="129"/>
      <c r="G1344" s="130" t="s">
        <v>1509</v>
      </c>
      <c r="H1344" s="130" t="s">
        <v>380</v>
      </c>
      <c r="I1344" s="130" t="s">
        <v>1616</v>
      </c>
      <c r="J1344" s="130" t="s">
        <v>1524</v>
      </c>
    </row>
    <row r="1345" spans="2:10">
      <c r="B1345" s="130" t="s">
        <v>1509</v>
      </c>
      <c r="C1345" s="130" t="s">
        <v>380</v>
      </c>
      <c r="D1345" s="130" t="s">
        <v>1617</v>
      </c>
      <c r="E1345" s="130" t="s">
        <v>1524</v>
      </c>
      <c r="F1345" s="129"/>
      <c r="G1345" s="130" t="s">
        <v>1509</v>
      </c>
      <c r="H1345" s="130" t="s">
        <v>380</v>
      </c>
      <c r="I1345" s="130" t="s">
        <v>1617</v>
      </c>
      <c r="J1345" s="130" t="s">
        <v>1524</v>
      </c>
    </row>
    <row r="1346" spans="2:10">
      <c r="B1346" s="130" t="s">
        <v>1509</v>
      </c>
      <c r="C1346" s="130" t="s">
        <v>380</v>
      </c>
      <c r="D1346" s="130" t="s">
        <v>1618</v>
      </c>
      <c r="E1346" s="130" t="s">
        <v>1524</v>
      </c>
      <c r="F1346" s="129"/>
      <c r="G1346" s="130" t="s">
        <v>1509</v>
      </c>
      <c r="H1346" s="130" t="s">
        <v>380</v>
      </c>
      <c r="I1346" s="130" t="s">
        <v>1618</v>
      </c>
      <c r="J1346" s="130" t="s">
        <v>1524</v>
      </c>
    </row>
    <row r="1347" spans="2:10">
      <c r="B1347" s="130" t="s">
        <v>1509</v>
      </c>
      <c r="C1347" s="130" t="s">
        <v>380</v>
      </c>
      <c r="D1347" s="130" t="s">
        <v>1619</v>
      </c>
      <c r="E1347" s="130" t="s">
        <v>1524</v>
      </c>
      <c r="F1347" s="129"/>
      <c r="G1347" s="130" t="s">
        <v>1509</v>
      </c>
      <c r="H1347" s="130" t="s">
        <v>380</v>
      </c>
      <c r="I1347" s="130" t="s">
        <v>1619</v>
      </c>
      <c r="J1347" s="130" t="s">
        <v>1524</v>
      </c>
    </row>
    <row r="1348" spans="2:10">
      <c r="B1348" s="130" t="s">
        <v>1509</v>
      </c>
      <c r="C1348" s="130" t="s">
        <v>380</v>
      </c>
      <c r="D1348" s="130" t="s">
        <v>1502</v>
      </c>
      <c r="E1348" s="130" t="s">
        <v>1524</v>
      </c>
      <c r="F1348" s="129"/>
      <c r="G1348" s="130" t="s">
        <v>1509</v>
      </c>
      <c r="H1348" s="130" t="s">
        <v>380</v>
      </c>
      <c r="I1348" s="130" t="s">
        <v>1502</v>
      </c>
      <c r="J1348" s="130" t="s">
        <v>1524</v>
      </c>
    </row>
    <row r="1349" spans="2:10">
      <c r="B1349" s="130" t="s">
        <v>1509</v>
      </c>
      <c r="C1349" s="130" t="s">
        <v>380</v>
      </c>
      <c r="D1349" s="130" t="s">
        <v>1620</v>
      </c>
      <c r="E1349" s="130" t="s">
        <v>1524</v>
      </c>
      <c r="F1349" s="129"/>
      <c r="G1349" s="130" t="s">
        <v>1509</v>
      </c>
      <c r="H1349" s="130" t="s">
        <v>380</v>
      </c>
      <c r="I1349" s="130" t="s">
        <v>1620</v>
      </c>
      <c r="J1349" s="130" t="s">
        <v>1524</v>
      </c>
    </row>
    <row r="1350" spans="2:10">
      <c r="B1350" s="130" t="s">
        <v>1509</v>
      </c>
      <c r="C1350" s="130" t="s">
        <v>380</v>
      </c>
      <c r="D1350" s="130" t="s">
        <v>1621</v>
      </c>
      <c r="E1350" s="130" t="s">
        <v>1524</v>
      </c>
      <c r="F1350" s="129"/>
      <c r="G1350" s="130" t="s">
        <v>1509</v>
      </c>
      <c r="H1350" s="130" t="s">
        <v>380</v>
      </c>
      <c r="I1350" s="130" t="s">
        <v>1621</v>
      </c>
      <c r="J1350" s="130" t="s">
        <v>1524</v>
      </c>
    </row>
    <row r="1351" spans="2:10">
      <c r="B1351" s="130" t="s">
        <v>1509</v>
      </c>
      <c r="C1351" s="130" t="s">
        <v>380</v>
      </c>
      <c r="D1351" s="130" t="s">
        <v>1622</v>
      </c>
      <c r="E1351" s="130" t="s">
        <v>1524</v>
      </c>
      <c r="F1351" s="129"/>
      <c r="G1351" s="130" t="s">
        <v>1509</v>
      </c>
      <c r="H1351" s="130" t="s">
        <v>380</v>
      </c>
      <c r="I1351" s="130" t="s">
        <v>1622</v>
      </c>
      <c r="J1351" s="130" t="s">
        <v>1524</v>
      </c>
    </row>
    <row r="1352" spans="2:10">
      <c r="B1352" s="130" t="s">
        <v>1509</v>
      </c>
      <c r="C1352" s="130" t="s">
        <v>380</v>
      </c>
      <c r="D1352" s="130" t="s">
        <v>1623</v>
      </c>
      <c r="E1352" s="130" t="s">
        <v>1524</v>
      </c>
      <c r="F1352" s="129"/>
      <c r="G1352" s="130" t="s">
        <v>1509</v>
      </c>
      <c r="H1352" s="130" t="s">
        <v>380</v>
      </c>
      <c r="I1352" s="130" t="s">
        <v>1623</v>
      </c>
      <c r="J1352" s="130" t="s">
        <v>1524</v>
      </c>
    </row>
    <row r="1353" spans="2:10">
      <c r="B1353" s="130" t="s">
        <v>1509</v>
      </c>
      <c r="C1353" s="130" t="s">
        <v>380</v>
      </c>
      <c r="D1353" s="130" t="s">
        <v>1624</v>
      </c>
      <c r="E1353" s="130" t="s">
        <v>1524</v>
      </c>
      <c r="F1353" s="129"/>
      <c r="G1353" s="130" t="s">
        <v>1509</v>
      </c>
      <c r="H1353" s="130" t="s">
        <v>380</v>
      </c>
      <c r="I1353" s="130" t="s">
        <v>1624</v>
      </c>
      <c r="J1353" s="130" t="s">
        <v>1524</v>
      </c>
    </row>
    <row r="1354" spans="2:10">
      <c r="B1354" s="130" t="s">
        <v>1509</v>
      </c>
      <c r="C1354" s="130" t="s">
        <v>380</v>
      </c>
      <c r="D1354" s="130" t="s">
        <v>1625</v>
      </c>
      <c r="E1354" s="130" t="s">
        <v>1524</v>
      </c>
      <c r="F1354" s="129"/>
      <c r="G1354" s="130" t="s">
        <v>1509</v>
      </c>
      <c r="H1354" s="130" t="s">
        <v>380</v>
      </c>
      <c r="I1354" s="130" t="s">
        <v>1625</v>
      </c>
      <c r="J1354" s="130" t="s">
        <v>1524</v>
      </c>
    </row>
    <row r="1355" spans="2:10">
      <c r="B1355" s="130" t="s">
        <v>1509</v>
      </c>
      <c r="C1355" s="130" t="s">
        <v>380</v>
      </c>
      <c r="D1355" s="130" t="s">
        <v>1626</v>
      </c>
      <c r="E1355" s="130" t="s">
        <v>1524</v>
      </c>
      <c r="F1355" s="129"/>
      <c r="G1355" s="130" t="s">
        <v>1509</v>
      </c>
      <c r="H1355" s="130" t="s">
        <v>380</v>
      </c>
      <c r="I1355" s="130" t="s">
        <v>1626</v>
      </c>
      <c r="J1355" s="130" t="s">
        <v>1524</v>
      </c>
    </row>
    <row r="1356" spans="2:10">
      <c r="B1356" s="130" t="s">
        <v>1509</v>
      </c>
      <c r="C1356" s="130" t="s">
        <v>380</v>
      </c>
      <c r="D1356" s="130" t="s">
        <v>1627</v>
      </c>
      <c r="E1356" s="130" t="s">
        <v>1524</v>
      </c>
      <c r="F1356" s="129"/>
      <c r="G1356" s="130" t="s">
        <v>1509</v>
      </c>
      <c r="H1356" s="130" t="s">
        <v>380</v>
      </c>
      <c r="I1356" s="130" t="s">
        <v>1627</v>
      </c>
      <c r="J1356" s="130" t="s">
        <v>1524</v>
      </c>
    </row>
    <row r="1357" spans="2:10">
      <c r="B1357" s="130" t="s">
        <v>1509</v>
      </c>
      <c r="C1357" s="130" t="s">
        <v>380</v>
      </c>
      <c r="D1357" s="130" t="s">
        <v>1628</v>
      </c>
      <c r="E1357" s="130" t="s">
        <v>1524</v>
      </c>
      <c r="F1357" s="129"/>
      <c r="G1357" s="130" t="s">
        <v>1509</v>
      </c>
      <c r="H1357" s="130" t="s">
        <v>380</v>
      </c>
      <c r="I1357" s="130" t="s">
        <v>1628</v>
      </c>
      <c r="J1357" s="130" t="s">
        <v>1524</v>
      </c>
    </row>
    <row r="1358" spans="2:10">
      <c r="B1358" s="130" t="s">
        <v>1509</v>
      </c>
      <c r="C1358" s="130" t="s">
        <v>380</v>
      </c>
      <c r="D1358" s="130" t="s">
        <v>1629</v>
      </c>
      <c r="E1358" s="130" t="s">
        <v>1524</v>
      </c>
      <c r="F1358" s="129"/>
      <c r="G1358" s="130" t="s">
        <v>1509</v>
      </c>
      <c r="H1358" s="130" t="s">
        <v>380</v>
      </c>
      <c r="I1358" s="130" t="s">
        <v>1629</v>
      </c>
      <c r="J1358" s="130" t="s">
        <v>1524</v>
      </c>
    </row>
    <row r="1359" spans="2:10">
      <c r="B1359" s="130" t="s">
        <v>1509</v>
      </c>
      <c r="C1359" s="130" t="s">
        <v>380</v>
      </c>
      <c r="D1359" s="130" t="s">
        <v>1630</v>
      </c>
      <c r="E1359" s="130" t="s">
        <v>1524</v>
      </c>
      <c r="F1359" s="129"/>
      <c r="G1359" s="130" t="s">
        <v>1509</v>
      </c>
      <c r="H1359" s="130" t="s">
        <v>380</v>
      </c>
      <c r="I1359" s="130" t="s">
        <v>1630</v>
      </c>
      <c r="J1359" s="130" t="s">
        <v>1524</v>
      </c>
    </row>
    <row r="1360" spans="2:10">
      <c r="B1360" s="130" t="s">
        <v>1509</v>
      </c>
      <c r="C1360" s="130" t="s">
        <v>380</v>
      </c>
      <c r="D1360" s="130" t="s">
        <v>1631</v>
      </c>
      <c r="E1360" s="130" t="s">
        <v>1524</v>
      </c>
      <c r="F1360" s="129"/>
      <c r="G1360" s="130" t="s">
        <v>1509</v>
      </c>
      <c r="H1360" s="130" t="s">
        <v>380</v>
      </c>
      <c r="I1360" s="130" t="s">
        <v>1631</v>
      </c>
      <c r="J1360" s="130" t="s">
        <v>1524</v>
      </c>
    </row>
    <row r="1361" spans="2:10">
      <c r="B1361" s="130" t="s">
        <v>1509</v>
      </c>
      <c r="C1361" s="130" t="s">
        <v>380</v>
      </c>
      <c r="D1361" s="130" t="s">
        <v>1632</v>
      </c>
      <c r="E1361" s="130" t="s">
        <v>1524</v>
      </c>
      <c r="F1361" s="129"/>
      <c r="G1361" s="130" t="s">
        <v>1509</v>
      </c>
      <c r="H1361" s="130" t="s">
        <v>380</v>
      </c>
      <c r="I1361" s="130" t="s">
        <v>1632</v>
      </c>
      <c r="J1361" s="130" t="s">
        <v>1524</v>
      </c>
    </row>
    <row r="1362" spans="2:10">
      <c r="B1362" s="130" t="s">
        <v>1509</v>
      </c>
      <c r="C1362" s="130" t="s">
        <v>380</v>
      </c>
      <c r="D1362" s="130" t="s">
        <v>1633</v>
      </c>
      <c r="E1362" s="130" t="s">
        <v>1524</v>
      </c>
      <c r="F1362" s="129"/>
      <c r="G1362" s="130" t="s">
        <v>1509</v>
      </c>
      <c r="H1362" s="130" t="s">
        <v>380</v>
      </c>
      <c r="I1362" s="130" t="s">
        <v>1633</v>
      </c>
      <c r="J1362" s="130" t="s">
        <v>1524</v>
      </c>
    </row>
    <row r="1363" spans="2:10">
      <c r="B1363" s="130" t="s">
        <v>1509</v>
      </c>
      <c r="C1363" s="130" t="s">
        <v>380</v>
      </c>
      <c r="D1363" s="130" t="s">
        <v>1634</v>
      </c>
      <c r="E1363" s="130" t="s">
        <v>1524</v>
      </c>
      <c r="F1363" s="129"/>
      <c r="G1363" s="130" t="s">
        <v>1509</v>
      </c>
      <c r="H1363" s="130" t="s">
        <v>380</v>
      </c>
      <c r="I1363" s="130" t="s">
        <v>1634</v>
      </c>
      <c r="J1363" s="130" t="s">
        <v>1524</v>
      </c>
    </row>
    <row r="1364" spans="2:10">
      <c r="B1364" s="130" t="s">
        <v>1509</v>
      </c>
      <c r="C1364" s="130" t="s">
        <v>380</v>
      </c>
      <c r="D1364" s="130" t="s">
        <v>1635</v>
      </c>
      <c r="E1364" s="130" t="s">
        <v>1524</v>
      </c>
      <c r="F1364" s="129"/>
      <c r="G1364" s="130" t="s">
        <v>1509</v>
      </c>
      <c r="H1364" s="130" t="s">
        <v>380</v>
      </c>
      <c r="I1364" s="130" t="s">
        <v>1635</v>
      </c>
      <c r="J1364" s="130" t="s">
        <v>1524</v>
      </c>
    </row>
    <row r="1365" spans="2:10">
      <c r="B1365" s="130" t="s">
        <v>1509</v>
      </c>
      <c r="C1365" s="130" t="s">
        <v>380</v>
      </c>
      <c r="D1365" s="130" t="s">
        <v>1636</v>
      </c>
      <c r="E1365" s="130" t="s">
        <v>1524</v>
      </c>
      <c r="F1365" s="129"/>
      <c r="G1365" s="130" t="s">
        <v>1509</v>
      </c>
      <c r="H1365" s="130" t="s">
        <v>380</v>
      </c>
      <c r="I1365" s="130" t="s">
        <v>1636</v>
      </c>
      <c r="J1365" s="130" t="s">
        <v>1524</v>
      </c>
    </row>
    <row r="1366" spans="2:10">
      <c r="B1366" s="130" t="s">
        <v>1509</v>
      </c>
      <c r="C1366" s="130" t="s">
        <v>380</v>
      </c>
      <c r="D1366" s="130" t="s">
        <v>1637</v>
      </c>
      <c r="E1366" s="130" t="s">
        <v>1524</v>
      </c>
      <c r="F1366" s="129"/>
      <c r="G1366" s="130" t="s">
        <v>1509</v>
      </c>
      <c r="H1366" s="130" t="s">
        <v>380</v>
      </c>
      <c r="I1366" s="130" t="s">
        <v>1637</v>
      </c>
      <c r="J1366" s="130" t="s">
        <v>1524</v>
      </c>
    </row>
    <row r="1367" spans="2:10">
      <c r="B1367" s="130" t="s">
        <v>1509</v>
      </c>
      <c r="C1367" s="130" t="s">
        <v>380</v>
      </c>
      <c r="D1367" s="130" t="s">
        <v>1638</v>
      </c>
      <c r="E1367" s="130" t="s">
        <v>1524</v>
      </c>
      <c r="F1367" s="129"/>
      <c r="G1367" s="130" t="s">
        <v>1509</v>
      </c>
      <c r="H1367" s="130" t="s">
        <v>380</v>
      </c>
      <c r="I1367" s="130" t="s">
        <v>1638</v>
      </c>
      <c r="J1367" s="130" t="s">
        <v>1524</v>
      </c>
    </row>
    <row r="1368" spans="2:10">
      <c r="B1368" s="130" t="s">
        <v>1509</v>
      </c>
      <c r="C1368" s="130" t="s">
        <v>380</v>
      </c>
      <c r="D1368" s="130" t="s">
        <v>1639</v>
      </c>
      <c r="E1368" s="130" t="s">
        <v>1524</v>
      </c>
      <c r="F1368" s="129"/>
      <c r="G1368" s="130" t="s">
        <v>1509</v>
      </c>
      <c r="H1368" s="130" t="s">
        <v>380</v>
      </c>
      <c r="I1368" s="130" t="s">
        <v>1639</v>
      </c>
      <c r="J1368" s="130" t="s">
        <v>1524</v>
      </c>
    </row>
    <row r="1369" spans="2:10">
      <c r="B1369" s="130" t="s">
        <v>1509</v>
      </c>
      <c r="C1369" s="130" t="s">
        <v>380</v>
      </c>
      <c r="D1369" s="130" t="s">
        <v>1640</v>
      </c>
      <c r="E1369" s="130" t="s">
        <v>1524</v>
      </c>
      <c r="F1369" s="129"/>
      <c r="G1369" s="130" t="s">
        <v>1509</v>
      </c>
      <c r="H1369" s="130" t="s">
        <v>380</v>
      </c>
      <c r="I1369" s="130" t="s">
        <v>1640</v>
      </c>
      <c r="J1369" s="130" t="s">
        <v>1524</v>
      </c>
    </row>
    <row r="1370" spans="2:10">
      <c r="B1370" s="130" t="s">
        <v>1509</v>
      </c>
      <c r="C1370" s="130" t="s">
        <v>380</v>
      </c>
      <c r="D1370" s="130" t="s">
        <v>1641</v>
      </c>
      <c r="E1370" s="130" t="s">
        <v>1524</v>
      </c>
      <c r="F1370" s="129"/>
      <c r="G1370" s="130" t="s">
        <v>1509</v>
      </c>
      <c r="H1370" s="130" t="s">
        <v>380</v>
      </c>
      <c r="I1370" s="130" t="s">
        <v>1641</v>
      </c>
      <c r="J1370" s="130" t="s">
        <v>1524</v>
      </c>
    </row>
    <row r="1371" spans="2:10">
      <c r="B1371" s="130" t="s">
        <v>1509</v>
      </c>
      <c r="C1371" s="130" t="s">
        <v>380</v>
      </c>
      <c r="D1371" s="130" t="s">
        <v>1642</v>
      </c>
      <c r="E1371" s="130" t="s">
        <v>1524</v>
      </c>
      <c r="F1371" s="129"/>
      <c r="G1371" s="130" t="s">
        <v>1509</v>
      </c>
      <c r="H1371" s="130" t="s">
        <v>380</v>
      </c>
      <c r="I1371" s="130" t="s">
        <v>1642</v>
      </c>
      <c r="J1371" s="130" t="s">
        <v>1524</v>
      </c>
    </row>
    <row r="1372" spans="2:10">
      <c r="B1372" s="130" t="s">
        <v>1509</v>
      </c>
      <c r="C1372" s="130" t="s">
        <v>380</v>
      </c>
      <c r="D1372" s="130" t="s">
        <v>1643</v>
      </c>
      <c r="E1372" s="130" t="s">
        <v>1524</v>
      </c>
      <c r="F1372" s="129"/>
      <c r="G1372" s="130" t="s">
        <v>1509</v>
      </c>
      <c r="H1372" s="130" t="s">
        <v>380</v>
      </c>
      <c r="I1372" s="130" t="s">
        <v>1643</v>
      </c>
      <c r="J1372" s="130" t="s">
        <v>1524</v>
      </c>
    </row>
    <row r="1373" spans="2:10">
      <c r="B1373" s="130" t="s">
        <v>1509</v>
      </c>
      <c r="C1373" s="130" t="s">
        <v>380</v>
      </c>
      <c r="D1373" s="130" t="s">
        <v>1644</v>
      </c>
      <c r="E1373" s="130" t="s">
        <v>1524</v>
      </c>
      <c r="F1373" s="129"/>
      <c r="G1373" s="130" t="s">
        <v>1509</v>
      </c>
      <c r="H1373" s="130" t="s">
        <v>380</v>
      </c>
      <c r="I1373" s="130" t="s">
        <v>1644</v>
      </c>
      <c r="J1373" s="130" t="s">
        <v>1524</v>
      </c>
    </row>
    <row r="1374" spans="2:10">
      <c r="B1374" s="130" t="s">
        <v>1509</v>
      </c>
      <c r="C1374" s="130" t="s">
        <v>380</v>
      </c>
      <c r="D1374" s="130" t="s">
        <v>1645</v>
      </c>
      <c r="E1374" s="130" t="s">
        <v>1524</v>
      </c>
      <c r="F1374" s="129"/>
      <c r="G1374" s="130" t="s">
        <v>1509</v>
      </c>
      <c r="H1374" s="130" t="s">
        <v>380</v>
      </c>
      <c r="I1374" s="130" t="s">
        <v>1645</v>
      </c>
      <c r="J1374" s="130" t="s">
        <v>1524</v>
      </c>
    </row>
    <row r="1375" spans="2:10">
      <c r="B1375" s="130" t="s">
        <v>1509</v>
      </c>
      <c r="C1375" s="130" t="s">
        <v>380</v>
      </c>
      <c r="D1375" s="130" t="s">
        <v>1646</v>
      </c>
      <c r="E1375" s="130" t="s">
        <v>1524</v>
      </c>
      <c r="F1375" s="129"/>
      <c r="G1375" s="130" t="s">
        <v>1509</v>
      </c>
      <c r="H1375" s="130" t="s">
        <v>380</v>
      </c>
      <c r="I1375" s="130" t="s">
        <v>1646</v>
      </c>
      <c r="J1375" s="130" t="s">
        <v>1524</v>
      </c>
    </row>
    <row r="1376" spans="2:10">
      <c r="B1376" s="130" t="s">
        <v>1509</v>
      </c>
      <c r="C1376" s="130" t="s">
        <v>380</v>
      </c>
      <c r="D1376" s="130" t="s">
        <v>1647</v>
      </c>
      <c r="E1376" s="130" t="s">
        <v>1524</v>
      </c>
      <c r="F1376" s="129"/>
      <c r="G1376" s="130" t="s">
        <v>1509</v>
      </c>
      <c r="H1376" s="130" t="s">
        <v>380</v>
      </c>
      <c r="I1376" s="130" t="s">
        <v>1647</v>
      </c>
      <c r="J1376" s="130" t="s">
        <v>1524</v>
      </c>
    </row>
    <row r="1377" spans="2:10">
      <c r="B1377" s="130" t="s">
        <v>1509</v>
      </c>
      <c r="C1377" s="130" t="s">
        <v>380</v>
      </c>
      <c r="D1377" s="130" t="s">
        <v>1648</v>
      </c>
      <c r="E1377" s="130" t="s">
        <v>1524</v>
      </c>
      <c r="F1377" s="129"/>
      <c r="G1377" s="130" t="s">
        <v>1509</v>
      </c>
      <c r="H1377" s="130" t="s">
        <v>380</v>
      </c>
      <c r="I1377" s="130" t="s">
        <v>1648</v>
      </c>
      <c r="J1377" s="130" t="s">
        <v>1524</v>
      </c>
    </row>
    <row r="1378" spans="2:10">
      <c r="B1378" s="130" t="s">
        <v>1509</v>
      </c>
      <c r="C1378" s="130" t="s">
        <v>380</v>
      </c>
      <c r="D1378" s="130" t="s">
        <v>1649</v>
      </c>
      <c r="E1378" s="130" t="s">
        <v>1524</v>
      </c>
      <c r="F1378" s="129"/>
      <c r="G1378" s="130" t="s">
        <v>1509</v>
      </c>
      <c r="H1378" s="130" t="s">
        <v>380</v>
      </c>
      <c r="I1378" s="130" t="s">
        <v>1649</v>
      </c>
      <c r="J1378" s="130" t="s">
        <v>1524</v>
      </c>
    </row>
    <row r="1379" spans="2:10">
      <c r="B1379" s="130" t="s">
        <v>1509</v>
      </c>
      <c r="C1379" s="130" t="s">
        <v>380</v>
      </c>
      <c r="D1379" s="130" t="s">
        <v>1650</v>
      </c>
      <c r="E1379" s="130" t="s">
        <v>1524</v>
      </c>
      <c r="F1379" s="129"/>
      <c r="G1379" s="130" t="s">
        <v>1509</v>
      </c>
      <c r="H1379" s="130" t="s">
        <v>380</v>
      </c>
      <c r="I1379" s="130" t="s">
        <v>1650</v>
      </c>
      <c r="J1379" s="130" t="s">
        <v>1524</v>
      </c>
    </row>
    <row r="1380" spans="2:10">
      <c r="B1380" s="130" t="s">
        <v>1509</v>
      </c>
      <c r="C1380" s="130" t="s">
        <v>380</v>
      </c>
      <c r="D1380" s="130" t="s">
        <v>1651</v>
      </c>
      <c r="E1380" s="130" t="s">
        <v>1524</v>
      </c>
      <c r="F1380" s="129"/>
      <c r="G1380" s="130" t="s">
        <v>1509</v>
      </c>
      <c r="H1380" s="130" t="s">
        <v>380</v>
      </c>
      <c r="I1380" s="130" t="s">
        <v>1651</v>
      </c>
      <c r="J1380" s="130" t="s">
        <v>1524</v>
      </c>
    </row>
    <row r="1381" spans="2:10">
      <c r="B1381" s="130" t="s">
        <v>1509</v>
      </c>
      <c r="C1381" s="130" t="s">
        <v>380</v>
      </c>
      <c r="D1381" s="130" t="s">
        <v>1652</v>
      </c>
      <c r="E1381" s="130" t="s">
        <v>1524</v>
      </c>
      <c r="F1381" s="129"/>
      <c r="G1381" s="130" t="s">
        <v>1509</v>
      </c>
      <c r="H1381" s="130" t="s">
        <v>380</v>
      </c>
      <c r="I1381" s="130" t="s">
        <v>1652</v>
      </c>
      <c r="J1381" s="130" t="s">
        <v>1524</v>
      </c>
    </row>
    <row r="1382" spans="2:10">
      <c r="B1382" s="130" t="s">
        <v>609</v>
      </c>
      <c r="C1382" s="130" t="s">
        <v>620</v>
      </c>
      <c r="D1382" s="130" t="s">
        <v>405</v>
      </c>
      <c r="E1382" s="130" t="s">
        <v>1077</v>
      </c>
      <c r="F1382" s="129"/>
      <c r="G1382" s="130" t="s">
        <v>609</v>
      </c>
      <c r="H1382" s="130" t="s">
        <v>620</v>
      </c>
      <c r="I1382" s="130" t="s">
        <v>405</v>
      </c>
      <c r="J1382" s="130" t="s">
        <v>1077</v>
      </c>
    </row>
    <row r="1383" spans="2:10">
      <c r="B1383" s="130" t="s">
        <v>609</v>
      </c>
      <c r="C1383" s="130" t="s">
        <v>620</v>
      </c>
      <c r="D1383" s="130" t="s">
        <v>376</v>
      </c>
      <c r="E1383" s="130" t="s">
        <v>1653</v>
      </c>
      <c r="F1383" s="129"/>
      <c r="G1383" s="130" t="s">
        <v>609</v>
      </c>
      <c r="H1383" s="130" t="s">
        <v>620</v>
      </c>
      <c r="I1383" s="130" t="s">
        <v>376</v>
      </c>
      <c r="J1383" s="130" t="s">
        <v>1653</v>
      </c>
    </row>
    <row r="1384" spans="2:10">
      <c r="B1384" s="130" t="s">
        <v>609</v>
      </c>
      <c r="C1384" s="130" t="s">
        <v>620</v>
      </c>
      <c r="D1384" s="130" t="s">
        <v>670</v>
      </c>
      <c r="E1384" s="130" t="s">
        <v>1654</v>
      </c>
      <c r="F1384" s="129"/>
      <c r="G1384" s="130" t="s">
        <v>609</v>
      </c>
      <c r="H1384" s="130" t="s">
        <v>620</v>
      </c>
      <c r="I1384" s="130" t="s">
        <v>670</v>
      </c>
      <c r="J1384" s="130" t="s">
        <v>1654</v>
      </c>
    </row>
    <row r="1385" spans="2:10">
      <c r="B1385" s="130" t="s">
        <v>91</v>
      </c>
      <c r="C1385" s="130" t="s">
        <v>1655</v>
      </c>
      <c r="D1385" s="130" t="s">
        <v>1129</v>
      </c>
      <c r="E1385" s="130" t="s">
        <v>1656</v>
      </c>
      <c r="F1385" s="129"/>
      <c r="G1385" s="130" t="s">
        <v>91</v>
      </c>
      <c r="H1385" s="130" t="s">
        <v>1655</v>
      </c>
      <c r="I1385" s="130" t="s">
        <v>1129</v>
      </c>
      <c r="J1385" s="130" t="s">
        <v>1656</v>
      </c>
    </row>
    <row r="1386" spans="2:10">
      <c r="B1386" s="130" t="s">
        <v>91</v>
      </c>
      <c r="C1386" s="130" t="s">
        <v>1655</v>
      </c>
      <c r="D1386" s="130" t="s">
        <v>1322</v>
      </c>
      <c r="E1386" s="130" t="s">
        <v>1657</v>
      </c>
      <c r="F1386" s="129"/>
      <c r="G1386" s="130" t="s">
        <v>91</v>
      </c>
      <c r="H1386" s="130" t="s">
        <v>1655</v>
      </c>
      <c r="I1386" s="130" t="s">
        <v>1322</v>
      </c>
      <c r="J1386" s="130" t="s">
        <v>1657</v>
      </c>
    </row>
    <row r="1387" spans="2:10">
      <c r="B1387" s="130" t="s">
        <v>91</v>
      </c>
      <c r="C1387" s="130" t="s">
        <v>1655</v>
      </c>
      <c r="D1387" s="130" t="s">
        <v>889</v>
      </c>
      <c r="E1387" s="130" t="s">
        <v>1658</v>
      </c>
      <c r="F1387" s="129"/>
      <c r="G1387" s="130" t="s">
        <v>91</v>
      </c>
      <c r="H1387" s="130" t="s">
        <v>1655</v>
      </c>
      <c r="I1387" s="130" t="s">
        <v>889</v>
      </c>
      <c r="J1387" s="130" t="s">
        <v>1658</v>
      </c>
    </row>
    <row r="1388" spans="2:10">
      <c r="B1388" s="130" t="s">
        <v>609</v>
      </c>
      <c r="C1388" s="130" t="s">
        <v>620</v>
      </c>
      <c r="D1388" s="130" t="s">
        <v>515</v>
      </c>
      <c r="E1388" s="130" t="s">
        <v>1659</v>
      </c>
      <c r="F1388" s="129"/>
      <c r="G1388" s="130" t="s">
        <v>609</v>
      </c>
      <c r="H1388" s="130" t="s">
        <v>620</v>
      </c>
      <c r="I1388" s="130" t="s">
        <v>515</v>
      </c>
      <c r="J1388" s="130" t="s">
        <v>1659</v>
      </c>
    </row>
    <row r="1389" spans="2:10">
      <c r="B1389" s="130" t="s">
        <v>98</v>
      </c>
      <c r="C1389" s="130" t="s">
        <v>885</v>
      </c>
      <c r="D1389" s="130" t="s">
        <v>535</v>
      </c>
      <c r="E1389" s="130" t="s">
        <v>1660</v>
      </c>
      <c r="F1389" s="129"/>
      <c r="G1389" s="130" t="s">
        <v>98</v>
      </c>
      <c r="H1389" s="130" t="s">
        <v>885</v>
      </c>
      <c r="I1389" s="130" t="s">
        <v>535</v>
      </c>
      <c r="J1389" s="130" t="s">
        <v>1660</v>
      </c>
    </row>
    <row r="1390" spans="2:10">
      <c r="B1390" s="130" t="s">
        <v>98</v>
      </c>
      <c r="C1390" s="130" t="s">
        <v>885</v>
      </c>
      <c r="D1390" s="130" t="s">
        <v>393</v>
      </c>
      <c r="E1390" s="130" t="s">
        <v>1661</v>
      </c>
      <c r="F1390" s="129"/>
      <c r="G1390" s="130" t="s">
        <v>98</v>
      </c>
      <c r="H1390" s="130" t="s">
        <v>885</v>
      </c>
      <c r="I1390" s="130" t="s">
        <v>393</v>
      </c>
      <c r="J1390" s="130" t="s">
        <v>1661</v>
      </c>
    </row>
    <row r="1391" spans="2:10">
      <c r="B1391" s="130" t="s">
        <v>269</v>
      </c>
      <c r="C1391" s="130" t="s">
        <v>806</v>
      </c>
      <c r="D1391" s="130" t="s">
        <v>429</v>
      </c>
      <c r="E1391" s="130" t="s">
        <v>1662</v>
      </c>
      <c r="F1391" s="129"/>
      <c r="G1391" s="130" t="s">
        <v>269</v>
      </c>
      <c r="H1391" s="130" t="s">
        <v>806</v>
      </c>
      <c r="I1391" s="130" t="s">
        <v>429</v>
      </c>
      <c r="J1391" s="130" t="s">
        <v>1662</v>
      </c>
    </row>
    <row r="1392" spans="2:10">
      <c r="B1392" s="130" t="s">
        <v>91</v>
      </c>
      <c r="C1392" s="130" t="s">
        <v>1663</v>
      </c>
      <c r="D1392" s="130" t="s">
        <v>390</v>
      </c>
      <c r="E1392" s="130" t="s">
        <v>1664</v>
      </c>
      <c r="F1392" s="129"/>
      <c r="G1392" s="130" t="s">
        <v>91</v>
      </c>
      <c r="H1392" s="130" t="s">
        <v>1663</v>
      </c>
      <c r="I1392" s="130" t="s">
        <v>390</v>
      </c>
      <c r="J1392" s="130" t="s">
        <v>1664</v>
      </c>
    </row>
    <row r="1393" spans="2:10">
      <c r="B1393" s="130" t="s">
        <v>1509</v>
      </c>
      <c r="C1393" s="130" t="s">
        <v>1665</v>
      </c>
      <c r="D1393" s="130" t="s">
        <v>1666</v>
      </c>
      <c r="E1393" s="130" t="s">
        <v>917</v>
      </c>
      <c r="F1393" s="129"/>
      <c r="G1393" s="130" t="s">
        <v>1509</v>
      </c>
      <c r="H1393" s="130" t="s">
        <v>1665</v>
      </c>
      <c r="I1393" s="130" t="s">
        <v>1666</v>
      </c>
      <c r="J1393" s="130" t="s">
        <v>917</v>
      </c>
    </row>
    <row r="1394" spans="2:10">
      <c r="B1394" s="130" t="s">
        <v>1509</v>
      </c>
      <c r="C1394" s="130" t="s">
        <v>1665</v>
      </c>
      <c r="D1394" s="130" t="s">
        <v>1667</v>
      </c>
      <c r="E1394" s="130" t="s">
        <v>917</v>
      </c>
      <c r="F1394" s="129"/>
      <c r="G1394" s="130" t="s">
        <v>1509</v>
      </c>
      <c r="H1394" s="130" t="s">
        <v>1665</v>
      </c>
      <c r="I1394" s="130" t="s">
        <v>1667</v>
      </c>
      <c r="J1394" s="130" t="s">
        <v>917</v>
      </c>
    </row>
    <row r="1395" spans="2:10">
      <c r="B1395" s="130" t="s">
        <v>1509</v>
      </c>
      <c r="C1395" s="130" t="s">
        <v>1665</v>
      </c>
      <c r="D1395" s="130" t="s">
        <v>1668</v>
      </c>
      <c r="E1395" s="130" t="s">
        <v>917</v>
      </c>
      <c r="F1395" s="129"/>
      <c r="G1395" s="130" t="s">
        <v>1509</v>
      </c>
      <c r="H1395" s="130" t="s">
        <v>1665</v>
      </c>
      <c r="I1395" s="130" t="s">
        <v>1668</v>
      </c>
      <c r="J1395" s="130" t="s">
        <v>917</v>
      </c>
    </row>
    <row r="1396" spans="2:10">
      <c r="B1396" s="130" t="s">
        <v>1509</v>
      </c>
      <c r="C1396" s="130" t="s">
        <v>1665</v>
      </c>
      <c r="D1396" s="130" t="s">
        <v>1669</v>
      </c>
      <c r="E1396" s="130" t="s">
        <v>917</v>
      </c>
      <c r="F1396" s="129"/>
      <c r="G1396" s="130" t="s">
        <v>1509</v>
      </c>
      <c r="H1396" s="130" t="s">
        <v>1665</v>
      </c>
      <c r="I1396" s="130" t="s">
        <v>1669</v>
      </c>
      <c r="J1396" s="130" t="s">
        <v>917</v>
      </c>
    </row>
    <row r="1397" spans="2:10">
      <c r="B1397" s="130" t="s">
        <v>1509</v>
      </c>
      <c r="C1397" s="130" t="s">
        <v>1665</v>
      </c>
      <c r="D1397" s="130" t="s">
        <v>1670</v>
      </c>
      <c r="E1397" s="130" t="s">
        <v>917</v>
      </c>
      <c r="F1397" s="129"/>
      <c r="G1397" s="130" t="s">
        <v>1509</v>
      </c>
      <c r="H1397" s="130" t="s">
        <v>1665</v>
      </c>
      <c r="I1397" s="130" t="s">
        <v>1670</v>
      </c>
      <c r="J1397" s="130" t="s">
        <v>917</v>
      </c>
    </row>
    <row r="1398" spans="2:10">
      <c r="B1398" s="130" t="s">
        <v>1509</v>
      </c>
      <c r="C1398" s="130" t="s">
        <v>1665</v>
      </c>
      <c r="D1398" s="130" t="s">
        <v>1671</v>
      </c>
      <c r="E1398" s="130" t="s">
        <v>917</v>
      </c>
      <c r="F1398" s="129"/>
      <c r="G1398" s="130" t="s">
        <v>1509</v>
      </c>
      <c r="H1398" s="130" t="s">
        <v>1665</v>
      </c>
      <c r="I1398" s="130" t="s">
        <v>1671</v>
      </c>
      <c r="J1398" s="130" t="s">
        <v>917</v>
      </c>
    </row>
    <row r="1399" spans="2:10">
      <c r="B1399" s="130" t="s">
        <v>1509</v>
      </c>
      <c r="C1399" s="130" t="s">
        <v>1665</v>
      </c>
      <c r="D1399" s="130" t="s">
        <v>1672</v>
      </c>
      <c r="E1399" s="130" t="s">
        <v>917</v>
      </c>
      <c r="F1399" s="129"/>
      <c r="G1399" s="130" t="s">
        <v>1509</v>
      </c>
      <c r="H1399" s="130" t="s">
        <v>1665</v>
      </c>
      <c r="I1399" s="130" t="s">
        <v>1672</v>
      </c>
      <c r="J1399" s="130" t="s">
        <v>917</v>
      </c>
    </row>
    <row r="1400" spans="2:10">
      <c r="B1400" s="130" t="s">
        <v>1509</v>
      </c>
      <c r="C1400" s="130" t="s">
        <v>1665</v>
      </c>
      <c r="D1400" s="130" t="s">
        <v>1673</v>
      </c>
      <c r="E1400" s="130" t="s">
        <v>917</v>
      </c>
      <c r="F1400" s="129"/>
      <c r="G1400" s="130" t="s">
        <v>1509</v>
      </c>
      <c r="H1400" s="130" t="s">
        <v>1665</v>
      </c>
      <c r="I1400" s="130" t="s">
        <v>1673</v>
      </c>
      <c r="J1400" s="130" t="s">
        <v>917</v>
      </c>
    </row>
    <row r="1401" spans="2:10">
      <c r="B1401" s="130" t="s">
        <v>1509</v>
      </c>
      <c r="C1401" s="130" t="s">
        <v>1665</v>
      </c>
      <c r="D1401" s="130" t="s">
        <v>1674</v>
      </c>
      <c r="E1401" s="130" t="s">
        <v>917</v>
      </c>
      <c r="F1401" s="129"/>
      <c r="G1401" s="130" t="s">
        <v>1509</v>
      </c>
      <c r="H1401" s="130" t="s">
        <v>1665</v>
      </c>
      <c r="I1401" s="130" t="s">
        <v>1674</v>
      </c>
      <c r="J1401" s="130" t="s">
        <v>917</v>
      </c>
    </row>
    <row r="1402" spans="2:10">
      <c r="B1402" s="130" t="s">
        <v>1509</v>
      </c>
      <c r="C1402" s="130" t="s">
        <v>1665</v>
      </c>
      <c r="D1402" s="130" t="s">
        <v>1675</v>
      </c>
      <c r="E1402" s="130" t="s">
        <v>917</v>
      </c>
      <c r="F1402" s="129"/>
      <c r="G1402" s="130" t="s">
        <v>1509</v>
      </c>
      <c r="H1402" s="130" t="s">
        <v>1665</v>
      </c>
      <c r="I1402" s="130" t="s">
        <v>1675</v>
      </c>
      <c r="J1402" s="130" t="s">
        <v>917</v>
      </c>
    </row>
    <row r="1403" spans="2:10">
      <c r="B1403" s="130" t="s">
        <v>1509</v>
      </c>
      <c r="C1403" s="130" t="s">
        <v>1665</v>
      </c>
      <c r="D1403" s="130" t="s">
        <v>1676</v>
      </c>
      <c r="E1403" s="130" t="s">
        <v>917</v>
      </c>
      <c r="F1403" s="129"/>
      <c r="G1403" s="130" t="s">
        <v>1509</v>
      </c>
      <c r="H1403" s="130" t="s">
        <v>1665</v>
      </c>
      <c r="I1403" s="130" t="s">
        <v>1676</v>
      </c>
      <c r="J1403" s="130" t="s">
        <v>917</v>
      </c>
    </row>
    <row r="1404" spans="2:10">
      <c r="B1404" s="130" t="s">
        <v>1509</v>
      </c>
      <c r="C1404" s="130" t="s">
        <v>1665</v>
      </c>
      <c r="D1404" s="130" t="s">
        <v>1677</v>
      </c>
      <c r="E1404" s="130" t="s">
        <v>917</v>
      </c>
      <c r="F1404" s="129"/>
      <c r="G1404" s="130" t="s">
        <v>1509</v>
      </c>
      <c r="H1404" s="130" t="s">
        <v>1665</v>
      </c>
      <c r="I1404" s="130" t="s">
        <v>1677</v>
      </c>
      <c r="J1404" s="130" t="s">
        <v>917</v>
      </c>
    </row>
    <row r="1405" spans="2:10">
      <c r="B1405" s="130" t="s">
        <v>1509</v>
      </c>
      <c r="C1405" s="130" t="s">
        <v>1665</v>
      </c>
      <c r="D1405" s="130" t="s">
        <v>1678</v>
      </c>
      <c r="E1405" s="130" t="s">
        <v>917</v>
      </c>
      <c r="F1405" s="129"/>
      <c r="G1405" s="130" t="s">
        <v>1509</v>
      </c>
      <c r="H1405" s="130" t="s">
        <v>1665</v>
      </c>
      <c r="I1405" s="130" t="s">
        <v>1678</v>
      </c>
      <c r="J1405" s="130" t="s">
        <v>917</v>
      </c>
    </row>
    <row r="1406" spans="2:10">
      <c r="B1406" s="130" t="s">
        <v>1509</v>
      </c>
      <c r="C1406" s="130" t="s">
        <v>1665</v>
      </c>
      <c r="D1406" s="130" t="s">
        <v>1679</v>
      </c>
      <c r="E1406" s="130" t="s">
        <v>917</v>
      </c>
      <c r="F1406" s="129"/>
      <c r="G1406" s="130" t="s">
        <v>1509</v>
      </c>
      <c r="H1406" s="130" t="s">
        <v>1665</v>
      </c>
      <c r="I1406" s="130" t="s">
        <v>1679</v>
      </c>
      <c r="J1406" s="130" t="s">
        <v>917</v>
      </c>
    </row>
    <row r="1407" spans="2:10">
      <c r="B1407" s="130" t="s">
        <v>1509</v>
      </c>
      <c r="C1407" s="130" t="s">
        <v>1665</v>
      </c>
      <c r="D1407" s="130" t="s">
        <v>1680</v>
      </c>
      <c r="E1407" s="130" t="s">
        <v>917</v>
      </c>
      <c r="F1407" s="129"/>
      <c r="G1407" s="130" t="s">
        <v>1509</v>
      </c>
      <c r="H1407" s="130" t="s">
        <v>1665</v>
      </c>
      <c r="I1407" s="130" t="s">
        <v>1680</v>
      </c>
      <c r="J1407" s="130" t="s">
        <v>917</v>
      </c>
    </row>
    <row r="1408" spans="2:10">
      <c r="B1408" s="130" t="s">
        <v>1509</v>
      </c>
      <c r="C1408" s="130" t="s">
        <v>1665</v>
      </c>
      <c r="D1408" s="130" t="s">
        <v>1681</v>
      </c>
      <c r="E1408" s="130" t="s">
        <v>917</v>
      </c>
      <c r="F1408" s="129"/>
      <c r="G1408" s="130" t="s">
        <v>1509</v>
      </c>
      <c r="H1408" s="130" t="s">
        <v>1665</v>
      </c>
      <c r="I1408" s="130" t="s">
        <v>1681</v>
      </c>
      <c r="J1408" s="130" t="s">
        <v>917</v>
      </c>
    </row>
    <row r="1409" spans="2:10">
      <c r="B1409" s="130" t="s">
        <v>1509</v>
      </c>
      <c r="C1409" s="130" t="s">
        <v>1665</v>
      </c>
      <c r="D1409" s="130" t="s">
        <v>1682</v>
      </c>
      <c r="E1409" s="130" t="s">
        <v>917</v>
      </c>
      <c r="F1409" s="129"/>
      <c r="G1409" s="130" t="s">
        <v>1509</v>
      </c>
      <c r="H1409" s="130" t="s">
        <v>1665</v>
      </c>
      <c r="I1409" s="130" t="s">
        <v>1682</v>
      </c>
      <c r="J1409" s="130" t="s">
        <v>917</v>
      </c>
    </row>
    <row r="1410" spans="2:10">
      <c r="B1410" s="130" t="s">
        <v>1509</v>
      </c>
      <c r="C1410" s="130" t="s">
        <v>1665</v>
      </c>
      <c r="D1410" s="130" t="s">
        <v>1683</v>
      </c>
      <c r="E1410" s="130" t="s">
        <v>917</v>
      </c>
      <c r="F1410" s="129"/>
      <c r="G1410" s="130" t="s">
        <v>1509</v>
      </c>
      <c r="H1410" s="130" t="s">
        <v>1665</v>
      </c>
      <c r="I1410" s="130" t="s">
        <v>1683</v>
      </c>
      <c r="J1410" s="130" t="s">
        <v>917</v>
      </c>
    </row>
    <row r="1411" spans="2:10">
      <c r="B1411" s="130" t="s">
        <v>1509</v>
      </c>
      <c r="C1411" s="130" t="s">
        <v>1665</v>
      </c>
      <c r="D1411" s="130" t="s">
        <v>1684</v>
      </c>
      <c r="E1411" s="130" t="s">
        <v>917</v>
      </c>
      <c r="F1411" s="129"/>
      <c r="G1411" s="130" t="s">
        <v>1509</v>
      </c>
      <c r="H1411" s="130" t="s">
        <v>1665</v>
      </c>
      <c r="I1411" s="130" t="s">
        <v>1684</v>
      </c>
      <c r="J1411" s="130" t="s">
        <v>917</v>
      </c>
    </row>
    <row r="1412" spans="2:10">
      <c r="B1412" s="130" t="s">
        <v>1509</v>
      </c>
      <c r="C1412" s="130" t="s">
        <v>1665</v>
      </c>
      <c r="D1412" s="130" t="s">
        <v>1685</v>
      </c>
      <c r="E1412" s="130" t="s">
        <v>917</v>
      </c>
      <c r="F1412" s="129"/>
      <c r="G1412" s="130" t="s">
        <v>1509</v>
      </c>
      <c r="H1412" s="130" t="s">
        <v>1665</v>
      </c>
      <c r="I1412" s="130" t="s">
        <v>1685</v>
      </c>
      <c r="J1412" s="130" t="s">
        <v>917</v>
      </c>
    </row>
    <row r="1413" spans="2:10">
      <c r="B1413" s="130" t="s">
        <v>1509</v>
      </c>
      <c r="C1413" s="130" t="s">
        <v>1665</v>
      </c>
      <c r="D1413" s="130" t="s">
        <v>1686</v>
      </c>
      <c r="E1413" s="130" t="s">
        <v>917</v>
      </c>
      <c r="F1413" s="129"/>
      <c r="G1413" s="130" t="s">
        <v>1509</v>
      </c>
      <c r="H1413" s="130" t="s">
        <v>1665</v>
      </c>
      <c r="I1413" s="130" t="s">
        <v>1686</v>
      </c>
      <c r="J1413" s="130" t="s">
        <v>917</v>
      </c>
    </row>
    <row r="1414" spans="2:10">
      <c r="B1414" s="130" t="s">
        <v>1509</v>
      </c>
      <c r="C1414" s="130" t="s">
        <v>1665</v>
      </c>
      <c r="D1414" s="130" t="s">
        <v>1687</v>
      </c>
      <c r="E1414" s="130" t="s">
        <v>917</v>
      </c>
      <c r="F1414" s="129"/>
      <c r="G1414" s="130" t="s">
        <v>1509</v>
      </c>
      <c r="H1414" s="130" t="s">
        <v>1665</v>
      </c>
      <c r="I1414" s="130" t="s">
        <v>1687</v>
      </c>
      <c r="J1414" s="130" t="s">
        <v>917</v>
      </c>
    </row>
    <row r="1415" spans="2:10">
      <c r="B1415" s="130" t="s">
        <v>1509</v>
      </c>
      <c r="C1415" s="130" t="s">
        <v>1665</v>
      </c>
      <c r="D1415" s="130" t="s">
        <v>1688</v>
      </c>
      <c r="E1415" s="130" t="s">
        <v>917</v>
      </c>
      <c r="F1415" s="129"/>
      <c r="G1415" s="130" t="s">
        <v>1509</v>
      </c>
      <c r="H1415" s="130" t="s">
        <v>1665</v>
      </c>
      <c r="I1415" s="130" t="s">
        <v>1688</v>
      </c>
      <c r="J1415" s="130" t="s">
        <v>917</v>
      </c>
    </row>
    <row r="1416" spans="2:10">
      <c r="B1416" s="130" t="s">
        <v>1509</v>
      </c>
      <c r="C1416" s="130" t="s">
        <v>1665</v>
      </c>
      <c r="D1416" s="130" t="s">
        <v>1689</v>
      </c>
      <c r="E1416" s="130" t="s">
        <v>917</v>
      </c>
      <c r="F1416" s="129"/>
      <c r="G1416" s="130" t="s">
        <v>1509</v>
      </c>
      <c r="H1416" s="130" t="s">
        <v>1665</v>
      </c>
      <c r="I1416" s="130" t="s">
        <v>1689</v>
      </c>
      <c r="J1416" s="130" t="s">
        <v>917</v>
      </c>
    </row>
    <row r="1417" spans="2:10">
      <c r="B1417" s="130" t="s">
        <v>1509</v>
      </c>
      <c r="C1417" s="130" t="s">
        <v>1665</v>
      </c>
      <c r="D1417" s="130" t="s">
        <v>1690</v>
      </c>
      <c r="E1417" s="130" t="s">
        <v>917</v>
      </c>
      <c r="F1417" s="129"/>
      <c r="G1417" s="130" t="s">
        <v>1509</v>
      </c>
      <c r="H1417" s="130" t="s">
        <v>1665</v>
      </c>
      <c r="I1417" s="130" t="s">
        <v>1690</v>
      </c>
      <c r="J1417" s="130" t="s">
        <v>917</v>
      </c>
    </row>
    <row r="1418" spans="2:10">
      <c r="B1418" s="130" t="s">
        <v>1509</v>
      </c>
      <c r="C1418" s="130" t="s">
        <v>1665</v>
      </c>
      <c r="D1418" s="130" t="s">
        <v>1691</v>
      </c>
      <c r="E1418" s="130" t="s">
        <v>917</v>
      </c>
      <c r="F1418" s="129"/>
      <c r="G1418" s="130" t="s">
        <v>1509</v>
      </c>
      <c r="H1418" s="130" t="s">
        <v>1665</v>
      </c>
      <c r="I1418" s="130" t="s">
        <v>1691</v>
      </c>
      <c r="J1418" s="130" t="s">
        <v>917</v>
      </c>
    </row>
    <row r="1419" spans="2:10">
      <c r="B1419" s="130" t="s">
        <v>1509</v>
      </c>
      <c r="C1419" s="130" t="s">
        <v>1665</v>
      </c>
      <c r="D1419" s="130" t="s">
        <v>1692</v>
      </c>
      <c r="E1419" s="130" t="s">
        <v>917</v>
      </c>
      <c r="F1419" s="129"/>
      <c r="G1419" s="130" t="s">
        <v>1509</v>
      </c>
      <c r="H1419" s="130" t="s">
        <v>1665</v>
      </c>
      <c r="I1419" s="130" t="s">
        <v>1692</v>
      </c>
      <c r="J1419" s="130" t="s">
        <v>917</v>
      </c>
    </row>
    <row r="1420" spans="2:10">
      <c r="B1420" s="130" t="s">
        <v>1509</v>
      </c>
      <c r="C1420" s="130" t="s">
        <v>1665</v>
      </c>
      <c r="D1420" s="130" t="s">
        <v>1693</v>
      </c>
      <c r="E1420" s="130" t="s">
        <v>917</v>
      </c>
      <c r="F1420" s="129"/>
      <c r="G1420" s="130" t="s">
        <v>1509</v>
      </c>
      <c r="H1420" s="130" t="s">
        <v>1665</v>
      </c>
      <c r="I1420" s="130" t="s">
        <v>1693</v>
      </c>
      <c r="J1420" s="130" t="s">
        <v>917</v>
      </c>
    </row>
    <row r="1421" spans="2:10">
      <c r="B1421" s="130" t="s">
        <v>1509</v>
      </c>
      <c r="C1421" s="130" t="s">
        <v>1665</v>
      </c>
      <c r="D1421" s="130" t="s">
        <v>1694</v>
      </c>
      <c r="E1421" s="130" t="s">
        <v>917</v>
      </c>
      <c r="F1421" s="129"/>
      <c r="G1421" s="130" t="s">
        <v>1509</v>
      </c>
      <c r="H1421" s="130" t="s">
        <v>1665</v>
      </c>
      <c r="I1421" s="130" t="s">
        <v>1694</v>
      </c>
      <c r="J1421" s="130" t="s">
        <v>917</v>
      </c>
    </row>
    <row r="1422" spans="2:10">
      <c r="B1422" s="130" t="s">
        <v>1509</v>
      </c>
      <c r="C1422" s="130" t="s">
        <v>1665</v>
      </c>
      <c r="D1422" s="130" t="s">
        <v>1695</v>
      </c>
      <c r="E1422" s="130" t="s">
        <v>917</v>
      </c>
      <c r="F1422" s="129"/>
      <c r="G1422" s="130" t="s">
        <v>1509</v>
      </c>
      <c r="H1422" s="130" t="s">
        <v>1665</v>
      </c>
      <c r="I1422" s="130" t="s">
        <v>1695</v>
      </c>
      <c r="J1422" s="130" t="s">
        <v>917</v>
      </c>
    </row>
    <row r="1423" spans="2:10">
      <c r="B1423" s="130" t="s">
        <v>1509</v>
      </c>
      <c r="C1423" s="130" t="s">
        <v>1665</v>
      </c>
      <c r="D1423" s="130" t="s">
        <v>1696</v>
      </c>
      <c r="E1423" s="130" t="s">
        <v>917</v>
      </c>
      <c r="F1423" s="129"/>
      <c r="G1423" s="130" t="s">
        <v>1509</v>
      </c>
      <c r="H1423" s="130" t="s">
        <v>1665</v>
      </c>
      <c r="I1423" s="130" t="s">
        <v>1696</v>
      </c>
      <c r="J1423" s="130" t="s">
        <v>917</v>
      </c>
    </row>
    <row r="1424" spans="2:10">
      <c r="B1424" s="130" t="s">
        <v>1509</v>
      </c>
      <c r="C1424" s="130" t="s">
        <v>1665</v>
      </c>
      <c r="D1424" s="130" t="s">
        <v>1697</v>
      </c>
      <c r="E1424" s="130" t="s">
        <v>917</v>
      </c>
      <c r="F1424" s="129"/>
      <c r="G1424" s="130" t="s">
        <v>1509</v>
      </c>
      <c r="H1424" s="130" t="s">
        <v>1665</v>
      </c>
      <c r="I1424" s="130" t="s">
        <v>1697</v>
      </c>
      <c r="J1424" s="130" t="s">
        <v>917</v>
      </c>
    </row>
    <row r="1425" spans="2:10">
      <c r="B1425" s="130" t="s">
        <v>1509</v>
      </c>
      <c r="C1425" s="130" t="s">
        <v>1665</v>
      </c>
      <c r="D1425" s="130" t="s">
        <v>1698</v>
      </c>
      <c r="E1425" s="130" t="s">
        <v>917</v>
      </c>
      <c r="F1425" s="129"/>
      <c r="G1425" s="130" t="s">
        <v>1509</v>
      </c>
      <c r="H1425" s="130" t="s">
        <v>1665</v>
      </c>
      <c r="I1425" s="130" t="s">
        <v>1698</v>
      </c>
      <c r="J1425" s="130" t="s">
        <v>917</v>
      </c>
    </row>
    <row r="1426" spans="2:10">
      <c r="B1426" s="130" t="s">
        <v>1509</v>
      </c>
      <c r="C1426" s="130" t="s">
        <v>1665</v>
      </c>
      <c r="D1426" s="130" t="s">
        <v>1699</v>
      </c>
      <c r="E1426" s="130" t="s">
        <v>917</v>
      </c>
      <c r="F1426" s="129"/>
      <c r="G1426" s="130" t="s">
        <v>1509</v>
      </c>
      <c r="H1426" s="130" t="s">
        <v>1665</v>
      </c>
      <c r="I1426" s="130" t="s">
        <v>1699</v>
      </c>
      <c r="J1426" s="130" t="s">
        <v>917</v>
      </c>
    </row>
    <row r="1427" spans="2:10">
      <c r="B1427" s="130" t="s">
        <v>1509</v>
      </c>
      <c r="C1427" s="130" t="s">
        <v>1665</v>
      </c>
      <c r="D1427" s="130" t="s">
        <v>1700</v>
      </c>
      <c r="E1427" s="130" t="s">
        <v>917</v>
      </c>
      <c r="F1427" s="129"/>
      <c r="G1427" s="130" t="s">
        <v>1509</v>
      </c>
      <c r="H1427" s="130" t="s">
        <v>1665</v>
      </c>
      <c r="I1427" s="130" t="s">
        <v>1700</v>
      </c>
      <c r="J1427" s="130" t="s">
        <v>917</v>
      </c>
    </row>
    <row r="1428" spans="2:10">
      <c r="B1428" s="130" t="s">
        <v>1509</v>
      </c>
      <c r="C1428" s="130" t="s">
        <v>1665</v>
      </c>
      <c r="D1428" s="130" t="s">
        <v>1701</v>
      </c>
      <c r="E1428" s="130" t="s">
        <v>917</v>
      </c>
      <c r="F1428" s="129"/>
      <c r="G1428" s="130" t="s">
        <v>1509</v>
      </c>
      <c r="H1428" s="130" t="s">
        <v>1665</v>
      </c>
      <c r="I1428" s="130" t="s">
        <v>1701</v>
      </c>
      <c r="J1428" s="130" t="s">
        <v>917</v>
      </c>
    </row>
    <row r="1429" spans="2:10">
      <c r="B1429" s="130" t="s">
        <v>97</v>
      </c>
      <c r="C1429" s="130" t="s">
        <v>1702</v>
      </c>
      <c r="D1429" s="130" t="s">
        <v>384</v>
      </c>
      <c r="E1429" s="130" t="s">
        <v>1703</v>
      </c>
      <c r="F1429" s="129"/>
      <c r="G1429" s="130" t="s">
        <v>97</v>
      </c>
      <c r="H1429" s="130" t="s">
        <v>1702</v>
      </c>
      <c r="I1429" s="130" t="s">
        <v>384</v>
      </c>
      <c r="J1429" s="130" t="s">
        <v>1703</v>
      </c>
    </row>
    <row r="1430" spans="2:10">
      <c r="B1430" s="130" t="s">
        <v>500</v>
      </c>
      <c r="C1430" s="130" t="s">
        <v>1704</v>
      </c>
      <c r="D1430" s="130" t="s">
        <v>670</v>
      </c>
      <c r="E1430" s="130" t="s">
        <v>1705</v>
      </c>
      <c r="F1430" s="129"/>
      <c r="G1430" s="130" t="s">
        <v>500</v>
      </c>
      <c r="H1430" s="130" t="s">
        <v>1704</v>
      </c>
      <c r="I1430" s="130" t="s">
        <v>670</v>
      </c>
      <c r="J1430" s="130" t="s">
        <v>1705</v>
      </c>
    </row>
    <row r="1431" spans="2:10">
      <c r="B1431" s="130" t="s">
        <v>1258</v>
      </c>
      <c r="C1431" s="130" t="s">
        <v>1259</v>
      </c>
      <c r="D1431" s="130" t="s">
        <v>464</v>
      </c>
      <c r="E1431" s="130" t="s">
        <v>1260</v>
      </c>
      <c r="F1431" s="129"/>
      <c r="G1431" s="130" t="s">
        <v>1258</v>
      </c>
      <c r="H1431" s="130" t="s">
        <v>1259</v>
      </c>
      <c r="I1431" s="130" t="s">
        <v>464</v>
      </c>
      <c r="J1431" s="130" t="s">
        <v>1260</v>
      </c>
    </row>
    <row r="1432" spans="2:10">
      <c r="B1432" s="130" t="s">
        <v>1258</v>
      </c>
      <c r="C1432" s="130" t="s">
        <v>1259</v>
      </c>
      <c r="D1432" s="130" t="s">
        <v>367</v>
      </c>
      <c r="E1432" s="130" t="s">
        <v>1260</v>
      </c>
      <c r="F1432" s="129"/>
      <c r="G1432" s="130" t="s">
        <v>1258</v>
      </c>
      <c r="H1432" s="130" t="s">
        <v>1259</v>
      </c>
      <c r="I1432" s="130" t="s">
        <v>367</v>
      </c>
      <c r="J1432" s="130" t="s">
        <v>1260</v>
      </c>
    </row>
    <row r="1433" spans="2:10">
      <c r="B1433" s="130" t="s">
        <v>1298</v>
      </c>
      <c r="C1433" s="130" t="s">
        <v>1299</v>
      </c>
      <c r="D1433" s="130" t="s">
        <v>426</v>
      </c>
      <c r="E1433" s="130" t="s">
        <v>1706</v>
      </c>
      <c r="F1433" s="129"/>
      <c r="G1433" s="130" t="s">
        <v>1298</v>
      </c>
      <c r="H1433" s="130" t="s">
        <v>1299</v>
      </c>
      <c r="I1433" s="130" t="s">
        <v>426</v>
      </c>
      <c r="J1433" s="130" t="s">
        <v>1706</v>
      </c>
    </row>
    <row r="1434" spans="2:10">
      <c r="B1434" s="130" t="s">
        <v>1298</v>
      </c>
      <c r="C1434" s="130" t="s">
        <v>1299</v>
      </c>
      <c r="D1434" s="130" t="s">
        <v>393</v>
      </c>
      <c r="E1434" s="130" t="s">
        <v>1707</v>
      </c>
      <c r="F1434" s="129"/>
      <c r="G1434" s="130" t="s">
        <v>1298</v>
      </c>
      <c r="H1434" s="130" t="s">
        <v>1299</v>
      </c>
      <c r="I1434" s="130" t="s">
        <v>393</v>
      </c>
      <c r="J1434" s="130" t="s">
        <v>1707</v>
      </c>
    </row>
    <row r="1435" spans="2:10">
      <c r="B1435" s="130" t="s">
        <v>1298</v>
      </c>
      <c r="C1435" s="130" t="s">
        <v>1299</v>
      </c>
      <c r="D1435" s="130" t="s">
        <v>443</v>
      </c>
      <c r="E1435" s="130" t="s">
        <v>1708</v>
      </c>
      <c r="F1435" s="129"/>
      <c r="G1435" s="130" t="s">
        <v>1298</v>
      </c>
      <c r="H1435" s="130" t="s">
        <v>1299</v>
      </c>
      <c r="I1435" s="130" t="s">
        <v>443</v>
      </c>
      <c r="J1435" s="130" t="s">
        <v>1708</v>
      </c>
    </row>
    <row r="1436" spans="2:10">
      <c r="B1436" s="130" t="s">
        <v>1298</v>
      </c>
      <c r="C1436" s="130" t="s">
        <v>1299</v>
      </c>
      <c r="D1436" s="130" t="s">
        <v>1689</v>
      </c>
      <c r="E1436" s="130" t="s">
        <v>1709</v>
      </c>
      <c r="F1436" s="129"/>
      <c r="G1436" s="130" t="s">
        <v>1298</v>
      </c>
      <c r="H1436" s="130" t="s">
        <v>1299</v>
      </c>
      <c r="I1436" s="130" t="s">
        <v>1689</v>
      </c>
      <c r="J1436" s="130" t="s">
        <v>1709</v>
      </c>
    </row>
    <row r="1437" spans="2:10">
      <c r="B1437" s="130" t="s">
        <v>1298</v>
      </c>
      <c r="C1437" s="130" t="s">
        <v>1299</v>
      </c>
      <c r="D1437" s="130" t="s">
        <v>1710</v>
      </c>
      <c r="E1437" s="130" t="s">
        <v>1709</v>
      </c>
      <c r="F1437" s="129"/>
      <c r="G1437" s="130" t="s">
        <v>1298</v>
      </c>
      <c r="H1437" s="130" t="s">
        <v>1299</v>
      </c>
      <c r="I1437" s="130" t="s">
        <v>1710</v>
      </c>
      <c r="J1437" s="130" t="s">
        <v>1709</v>
      </c>
    </row>
    <row r="1438" spans="2:10">
      <c r="B1438" s="130" t="s">
        <v>901</v>
      </c>
      <c r="C1438" s="130" t="s">
        <v>1168</v>
      </c>
      <c r="D1438" s="130" t="s">
        <v>535</v>
      </c>
      <c r="E1438" s="130" t="s">
        <v>1711</v>
      </c>
      <c r="F1438" s="129"/>
      <c r="G1438" s="130" t="s">
        <v>901</v>
      </c>
      <c r="H1438" s="130" t="s">
        <v>1168</v>
      </c>
      <c r="I1438" s="130" t="s">
        <v>535</v>
      </c>
      <c r="J1438" s="130" t="s">
        <v>1711</v>
      </c>
    </row>
    <row r="1439" spans="2:10">
      <c r="B1439" s="130" t="s">
        <v>901</v>
      </c>
      <c r="C1439" s="130" t="s">
        <v>1168</v>
      </c>
      <c r="D1439" s="130" t="s">
        <v>443</v>
      </c>
      <c r="E1439" s="130" t="s">
        <v>1712</v>
      </c>
      <c r="F1439" s="129"/>
      <c r="G1439" s="130" t="s">
        <v>901</v>
      </c>
      <c r="H1439" s="130" t="s">
        <v>1168</v>
      </c>
      <c r="I1439" s="130" t="s">
        <v>443</v>
      </c>
      <c r="J1439" s="130" t="s">
        <v>1712</v>
      </c>
    </row>
    <row r="1440" spans="2:10">
      <c r="B1440" s="130" t="s">
        <v>901</v>
      </c>
      <c r="C1440" s="130" t="s">
        <v>1168</v>
      </c>
      <c r="D1440" s="130" t="s">
        <v>426</v>
      </c>
      <c r="E1440" s="130" t="s">
        <v>1713</v>
      </c>
      <c r="F1440" s="129"/>
      <c r="G1440" s="130" t="s">
        <v>901</v>
      </c>
      <c r="H1440" s="130" t="s">
        <v>1168</v>
      </c>
      <c r="I1440" s="130" t="s">
        <v>426</v>
      </c>
      <c r="J1440" s="130" t="s">
        <v>1713</v>
      </c>
    </row>
    <row r="1441" spans="2:10">
      <c r="B1441" s="130" t="s">
        <v>901</v>
      </c>
      <c r="C1441" s="130" t="s">
        <v>1168</v>
      </c>
      <c r="D1441" s="130" t="s">
        <v>453</v>
      </c>
      <c r="E1441" s="130" t="s">
        <v>1713</v>
      </c>
      <c r="F1441" s="129"/>
      <c r="G1441" s="130" t="s">
        <v>901</v>
      </c>
      <c r="H1441" s="130" t="s">
        <v>1168</v>
      </c>
      <c r="I1441" s="130" t="s">
        <v>453</v>
      </c>
      <c r="J1441" s="130" t="s">
        <v>1713</v>
      </c>
    </row>
    <row r="1442" spans="2:10">
      <c r="B1442" s="130" t="s">
        <v>100</v>
      </c>
      <c r="C1442" s="130" t="s">
        <v>720</v>
      </c>
      <c r="D1442" s="130" t="s">
        <v>535</v>
      </c>
      <c r="E1442" s="130" t="s">
        <v>1714</v>
      </c>
      <c r="F1442" s="129"/>
      <c r="G1442" s="130" t="s">
        <v>100</v>
      </c>
      <c r="H1442" s="130" t="s">
        <v>720</v>
      </c>
      <c r="I1442" s="130" t="s">
        <v>535</v>
      </c>
      <c r="J1442" s="130" t="s">
        <v>1714</v>
      </c>
    </row>
    <row r="1443" spans="2:10">
      <c r="B1443" s="130" t="s">
        <v>100</v>
      </c>
      <c r="C1443" s="130" t="s">
        <v>720</v>
      </c>
      <c r="D1443" s="130" t="s">
        <v>373</v>
      </c>
      <c r="E1443" s="130" t="s">
        <v>721</v>
      </c>
      <c r="F1443" s="129"/>
      <c r="G1443" s="130" t="s">
        <v>100</v>
      </c>
      <c r="H1443" s="130" t="s">
        <v>720</v>
      </c>
      <c r="I1443" s="130" t="s">
        <v>373</v>
      </c>
      <c r="J1443" s="130" t="s">
        <v>721</v>
      </c>
    </row>
    <row r="1444" spans="2:10">
      <c r="B1444" s="130" t="s">
        <v>100</v>
      </c>
      <c r="C1444" s="130" t="s">
        <v>720</v>
      </c>
      <c r="D1444" s="130" t="s">
        <v>466</v>
      </c>
      <c r="E1444" s="130" t="s">
        <v>1715</v>
      </c>
      <c r="F1444" s="129"/>
      <c r="G1444" s="130" t="s">
        <v>100</v>
      </c>
      <c r="H1444" s="130" t="s">
        <v>720</v>
      </c>
      <c r="I1444" s="130" t="s">
        <v>466</v>
      </c>
      <c r="J1444" s="130" t="s">
        <v>1715</v>
      </c>
    </row>
    <row r="1445" spans="2:10">
      <c r="B1445" s="130" t="s">
        <v>100</v>
      </c>
      <c r="C1445" s="130" t="s">
        <v>720</v>
      </c>
      <c r="D1445" s="130" t="s">
        <v>429</v>
      </c>
      <c r="E1445" s="130" t="s">
        <v>1715</v>
      </c>
      <c r="F1445" s="129"/>
      <c r="G1445" s="130" t="s">
        <v>100</v>
      </c>
      <c r="H1445" s="130" t="s">
        <v>720</v>
      </c>
      <c r="I1445" s="130" t="s">
        <v>429</v>
      </c>
      <c r="J1445" s="130" t="s">
        <v>1715</v>
      </c>
    </row>
    <row r="1446" spans="2:10">
      <c r="B1446" s="130" t="s">
        <v>1509</v>
      </c>
      <c r="C1446" s="130" t="s">
        <v>1716</v>
      </c>
      <c r="D1446" s="130" t="s">
        <v>464</v>
      </c>
      <c r="E1446" s="130" t="s">
        <v>1717</v>
      </c>
      <c r="F1446" s="129"/>
      <c r="G1446" s="130" t="s">
        <v>1509</v>
      </c>
      <c r="H1446" s="130" t="s">
        <v>1716</v>
      </c>
      <c r="I1446" s="130" t="s">
        <v>464</v>
      </c>
      <c r="J1446" s="130" t="s">
        <v>1717</v>
      </c>
    </row>
    <row r="1447" spans="2:10">
      <c r="B1447" s="130" t="s">
        <v>1509</v>
      </c>
      <c r="C1447" s="130" t="s">
        <v>1716</v>
      </c>
      <c r="D1447" s="130" t="s">
        <v>483</v>
      </c>
      <c r="E1447" s="130" t="s">
        <v>1718</v>
      </c>
      <c r="F1447" s="129"/>
      <c r="G1447" s="130" t="s">
        <v>1509</v>
      </c>
      <c r="H1447" s="130" t="s">
        <v>1716</v>
      </c>
      <c r="I1447" s="130" t="s">
        <v>483</v>
      </c>
      <c r="J1447" s="130" t="s">
        <v>1718</v>
      </c>
    </row>
    <row r="1448" spans="2:10">
      <c r="B1448" s="130" t="s">
        <v>177</v>
      </c>
      <c r="C1448" s="130" t="s">
        <v>810</v>
      </c>
      <c r="D1448" s="130" t="s">
        <v>403</v>
      </c>
      <c r="E1448" s="130" t="s">
        <v>576</v>
      </c>
      <c r="F1448" s="129"/>
      <c r="G1448" s="130" t="s">
        <v>177</v>
      </c>
      <c r="H1448" s="130" t="s">
        <v>810</v>
      </c>
      <c r="I1448" s="130" t="s">
        <v>403</v>
      </c>
      <c r="J1448" s="130" t="s">
        <v>576</v>
      </c>
    </row>
    <row r="1449" spans="2:10">
      <c r="B1449" s="130" t="s">
        <v>91</v>
      </c>
      <c r="C1449" s="130" t="s">
        <v>1380</v>
      </c>
      <c r="D1449" s="130" t="s">
        <v>440</v>
      </c>
      <c r="E1449" s="130" t="s">
        <v>1381</v>
      </c>
      <c r="F1449" s="129"/>
      <c r="G1449" s="130" t="s">
        <v>91</v>
      </c>
      <c r="H1449" s="130" t="s">
        <v>1380</v>
      </c>
      <c r="I1449" s="130" t="s">
        <v>440</v>
      </c>
      <c r="J1449" s="130" t="s">
        <v>1381</v>
      </c>
    </row>
    <row r="1450" spans="2:10">
      <c r="B1450" s="130" t="s">
        <v>97</v>
      </c>
      <c r="C1450" s="130" t="s">
        <v>1719</v>
      </c>
      <c r="D1450" s="130" t="s">
        <v>464</v>
      </c>
      <c r="E1450" s="130" t="s">
        <v>1720</v>
      </c>
      <c r="F1450" s="129"/>
      <c r="G1450" s="130" t="s">
        <v>97</v>
      </c>
      <c r="H1450" s="130" t="s">
        <v>1719</v>
      </c>
      <c r="I1450" s="130" t="s">
        <v>464</v>
      </c>
      <c r="J1450" s="130" t="s">
        <v>1720</v>
      </c>
    </row>
    <row r="1451" spans="2:10">
      <c r="B1451" s="130" t="s">
        <v>177</v>
      </c>
      <c r="C1451" s="130" t="s">
        <v>1721</v>
      </c>
      <c r="D1451" s="130" t="s">
        <v>373</v>
      </c>
      <c r="E1451" s="130" t="s">
        <v>1394</v>
      </c>
      <c r="F1451" s="129"/>
      <c r="G1451" s="130" t="s">
        <v>177</v>
      </c>
      <c r="H1451" s="130" t="s">
        <v>1721</v>
      </c>
      <c r="I1451" s="130" t="s">
        <v>373</v>
      </c>
      <c r="J1451" s="130" t="s">
        <v>1394</v>
      </c>
    </row>
    <row r="1452" spans="2:10">
      <c r="B1452" s="130" t="s">
        <v>97</v>
      </c>
      <c r="C1452" s="130" t="s">
        <v>490</v>
      </c>
      <c r="D1452" s="130" t="s">
        <v>445</v>
      </c>
      <c r="E1452" s="130" t="s">
        <v>1722</v>
      </c>
      <c r="F1452" s="129"/>
      <c r="G1452" s="130" t="s">
        <v>97</v>
      </c>
      <c r="H1452" s="130" t="s">
        <v>490</v>
      </c>
      <c r="I1452" s="130" t="s">
        <v>445</v>
      </c>
      <c r="J1452" s="130" t="s">
        <v>1722</v>
      </c>
    </row>
    <row r="1453" spans="2:10">
      <c r="B1453" s="130" t="s">
        <v>97</v>
      </c>
      <c r="C1453" s="130" t="s">
        <v>490</v>
      </c>
      <c r="D1453" s="130" t="s">
        <v>483</v>
      </c>
      <c r="E1453" s="130" t="s">
        <v>1722</v>
      </c>
      <c r="F1453" s="129"/>
      <c r="G1453" s="130" t="s">
        <v>97</v>
      </c>
      <c r="H1453" s="130" t="s">
        <v>490</v>
      </c>
      <c r="I1453" s="130" t="s">
        <v>483</v>
      </c>
      <c r="J1453" s="130" t="s">
        <v>1722</v>
      </c>
    </row>
    <row r="1454" spans="2:10">
      <c r="B1454" s="130" t="s">
        <v>97</v>
      </c>
      <c r="C1454" s="130" t="s">
        <v>1719</v>
      </c>
      <c r="D1454" s="130" t="s">
        <v>367</v>
      </c>
      <c r="E1454" s="130" t="s">
        <v>1720</v>
      </c>
      <c r="F1454" s="129"/>
      <c r="G1454" s="130" t="s">
        <v>97</v>
      </c>
      <c r="H1454" s="130" t="s">
        <v>1719</v>
      </c>
      <c r="I1454" s="130" t="s">
        <v>367</v>
      </c>
      <c r="J1454" s="130" t="s">
        <v>1720</v>
      </c>
    </row>
    <row r="1455" spans="2:10">
      <c r="B1455" s="130" t="s">
        <v>97</v>
      </c>
      <c r="C1455" s="130" t="s">
        <v>1719</v>
      </c>
      <c r="D1455" s="130" t="s">
        <v>370</v>
      </c>
      <c r="E1455" s="130" t="s">
        <v>1723</v>
      </c>
      <c r="F1455" s="129"/>
      <c r="G1455" s="130" t="s">
        <v>97</v>
      </c>
      <c r="H1455" s="130" t="s">
        <v>1719</v>
      </c>
      <c r="I1455" s="130" t="s">
        <v>370</v>
      </c>
      <c r="J1455" s="130" t="s">
        <v>1723</v>
      </c>
    </row>
    <row r="1456" spans="2:10">
      <c r="B1456" s="130" t="s">
        <v>177</v>
      </c>
      <c r="C1456" s="130" t="s">
        <v>1721</v>
      </c>
      <c r="D1456" s="130" t="s">
        <v>440</v>
      </c>
      <c r="E1456" s="130" t="s">
        <v>1394</v>
      </c>
      <c r="F1456" s="129"/>
      <c r="G1456" s="130" t="s">
        <v>177</v>
      </c>
      <c r="H1456" s="130" t="s">
        <v>1721</v>
      </c>
      <c r="I1456" s="130" t="s">
        <v>440</v>
      </c>
      <c r="J1456" s="130" t="s">
        <v>1394</v>
      </c>
    </row>
    <row r="1457" spans="2:10">
      <c r="B1457" s="130" t="s">
        <v>1509</v>
      </c>
      <c r="C1457" s="130" t="s">
        <v>1724</v>
      </c>
      <c r="D1457" s="130" t="s">
        <v>1725</v>
      </c>
      <c r="E1457" s="130" t="s">
        <v>1726</v>
      </c>
      <c r="F1457" s="129"/>
      <c r="G1457" s="130" t="s">
        <v>1509</v>
      </c>
      <c r="H1457" s="130" t="s">
        <v>1724</v>
      </c>
      <c r="I1457" s="130" t="s">
        <v>1725</v>
      </c>
      <c r="J1457" s="130" t="s">
        <v>1726</v>
      </c>
    </row>
    <row r="1458" spans="2:10">
      <c r="B1458" s="130" t="s">
        <v>97</v>
      </c>
      <c r="C1458" s="130" t="s">
        <v>706</v>
      </c>
      <c r="D1458" s="130" t="s">
        <v>726</v>
      </c>
      <c r="E1458" s="130" t="s">
        <v>1727</v>
      </c>
      <c r="F1458" s="129"/>
      <c r="G1458" s="130" t="s">
        <v>97</v>
      </c>
      <c r="H1458" s="130" t="s">
        <v>706</v>
      </c>
      <c r="I1458" s="130" t="s">
        <v>726</v>
      </c>
      <c r="J1458" s="130" t="s">
        <v>1727</v>
      </c>
    </row>
    <row r="1459" spans="2:10">
      <c r="B1459" s="130" t="s">
        <v>97</v>
      </c>
      <c r="C1459" s="130" t="s">
        <v>706</v>
      </c>
      <c r="D1459" s="130" t="s">
        <v>558</v>
      </c>
      <c r="E1459" s="130" t="s">
        <v>1727</v>
      </c>
      <c r="F1459" s="129"/>
      <c r="G1459" s="130" t="s">
        <v>97</v>
      </c>
      <c r="H1459" s="130" t="s">
        <v>706</v>
      </c>
      <c r="I1459" s="130" t="s">
        <v>558</v>
      </c>
      <c r="J1459" s="130" t="s">
        <v>1727</v>
      </c>
    </row>
    <row r="1460" spans="2:10">
      <c r="B1460" s="130" t="s">
        <v>97</v>
      </c>
      <c r="C1460" s="130" t="s">
        <v>706</v>
      </c>
      <c r="D1460" s="130" t="s">
        <v>14</v>
      </c>
      <c r="E1460" s="130" t="s">
        <v>1184</v>
      </c>
      <c r="F1460" s="129"/>
      <c r="G1460" s="130" t="s">
        <v>97</v>
      </c>
      <c r="H1460" s="130" t="s">
        <v>706</v>
      </c>
      <c r="I1460" s="130" t="s">
        <v>14</v>
      </c>
      <c r="J1460" s="130" t="s">
        <v>1184</v>
      </c>
    </row>
    <row r="1461" spans="2:10">
      <c r="B1461" s="130" t="s">
        <v>97</v>
      </c>
      <c r="C1461" s="130" t="s">
        <v>706</v>
      </c>
      <c r="D1461" s="130" t="s">
        <v>1728</v>
      </c>
      <c r="E1461" s="130" t="s">
        <v>708</v>
      </c>
      <c r="F1461" s="129"/>
      <c r="G1461" s="130" t="s">
        <v>97</v>
      </c>
      <c r="H1461" s="130" t="s">
        <v>706</v>
      </c>
      <c r="I1461" s="130" t="s">
        <v>1728</v>
      </c>
      <c r="J1461" s="130" t="s">
        <v>708</v>
      </c>
    </row>
    <row r="1462" spans="2:10">
      <c r="B1462" s="130" t="s">
        <v>97</v>
      </c>
      <c r="C1462" s="130" t="s">
        <v>1114</v>
      </c>
      <c r="D1462" s="130" t="s">
        <v>426</v>
      </c>
      <c r="E1462" s="130" t="s">
        <v>1729</v>
      </c>
      <c r="F1462" s="129"/>
      <c r="G1462" s="130" t="s">
        <v>97</v>
      </c>
      <c r="H1462" s="130" t="s">
        <v>1114</v>
      </c>
      <c r="I1462" s="130" t="s">
        <v>426</v>
      </c>
      <c r="J1462" s="130" t="s">
        <v>1729</v>
      </c>
    </row>
    <row r="1463" spans="2:10">
      <c r="B1463" s="130" t="s">
        <v>97</v>
      </c>
      <c r="C1463" s="130" t="s">
        <v>1114</v>
      </c>
      <c r="D1463" s="130" t="s">
        <v>384</v>
      </c>
      <c r="E1463" s="130" t="s">
        <v>1730</v>
      </c>
      <c r="F1463" s="129"/>
      <c r="G1463" s="130" t="s">
        <v>97</v>
      </c>
      <c r="H1463" s="130" t="s">
        <v>1114</v>
      </c>
      <c r="I1463" s="130" t="s">
        <v>384</v>
      </c>
      <c r="J1463" s="130" t="s">
        <v>1730</v>
      </c>
    </row>
    <row r="1464" spans="2:10">
      <c r="B1464" s="130" t="s">
        <v>97</v>
      </c>
      <c r="C1464" s="130" t="s">
        <v>1114</v>
      </c>
      <c r="D1464" s="130" t="s">
        <v>466</v>
      </c>
      <c r="E1464" s="130" t="s">
        <v>1730</v>
      </c>
      <c r="F1464" s="129"/>
      <c r="G1464" s="130" t="s">
        <v>97</v>
      </c>
      <c r="H1464" s="130" t="s">
        <v>1114</v>
      </c>
      <c r="I1464" s="130" t="s">
        <v>466</v>
      </c>
      <c r="J1464" s="130" t="s">
        <v>1730</v>
      </c>
    </row>
    <row r="1465" spans="2:10">
      <c r="B1465" s="130" t="s">
        <v>97</v>
      </c>
      <c r="C1465" s="130" t="s">
        <v>1194</v>
      </c>
      <c r="D1465" s="130" t="s">
        <v>381</v>
      </c>
      <c r="E1465" s="130" t="s">
        <v>1195</v>
      </c>
      <c r="F1465" s="129"/>
      <c r="G1465" s="130" t="s">
        <v>97</v>
      </c>
      <c r="H1465" s="130" t="s">
        <v>1194</v>
      </c>
      <c r="I1465" s="130" t="s">
        <v>381</v>
      </c>
      <c r="J1465" s="130" t="s">
        <v>1195</v>
      </c>
    </row>
    <row r="1466" spans="2:10">
      <c r="B1466" s="130" t="s">
        <v>97</v>
      </c>
      <c r="C1466" s="130" t="s">
        <v>1281</v>
      </c>
      <c r="D1466" s="130" t="s">
        <v>418</v>
      </c>
      <c r="E1466" s="130" t="s">
        <v>1731</v>
      </c>
      <c r="F1466" s="129"/>
      <c r="G1466" s="130" t="s">
        <v>97</v>
      </c>
      <c r="H1466" s="130" t="s">
        <v>1281</v>
      </c>
      <c r="I1466" s="130" t="s">
        <v>418</v>
      </c>
      <c r="J1466" s="130" t="s">
        <v>1731</v>
      </c>
    </row>
    <row r="1467" spans="2:10">
      <c r="B1467" s="130" t="s">
        <v>97</v>
      </c>
      <c r="C1467" s="130" t="s">
        <v>1281</v>
      </c>
      <c r="D1467" s="130" t="s">
        <v>535</v>
      </c>
      <c r="E1467" s="130" t="s">
        <v>1732</v>
      </c>
      <c r="F1467" s="129"/>
      <c r="G1467" s="130" t="s">
        <v>97</v>
      </c>
      <c r="H1467" s="130" t="s">
        <v>1281</v>
      </c>
      <c r="I1467" s="130" t="s">
        <v>535</v>
      </c>
      <c r="J1467" s="130" t="s">
        <v>1732</v>
      </c>
    </row>
    <row r="1468" spans="2:10">
      <c r="B1468" s="130" t="s">
        <v>97</v>
      </c>
      <c r="C1468" s="130" t="s">
        <v>685</v>
      </c>
      <c r="D1468" s="130" t="s">
        <v>445</v>
      </c>
      <c r="E1468" s="130" t="s">
        <v>686</v>
      </c>
      <c r="F1468" s="129"/>
      <c r="G1468" s="130" t="s">
        <v>97</v>
      </c>
      <c r="H1468" s="130" t="s">
        <v>685</v>
      </c>
      <c r="I1468" s="130" t="s">
        <v>445</v>
      </c>
      <c r="J1468" s="130" t="s">
        <v>686</v>
      </c>
    </row>
    <row r="1469" spans="2:10">
      <c r="B1469" s="130" t="s">
        <v>97</v>
      </c>
      <c r="C1469" s="130" t="s">
        <v>685</v>
      </c>
      <c r="D1469" s="130" t="s">
        <v>535</v>
      </c>
      <c r="E1469" s="130" t="s">
        <v>1105</v>
      </c>
      <c r="F1469" s="129"/>
      <c r="G1469" s="130" t="s">
        <v>97</v>
      </c>
      <c r="H1469" s="130" t="s">
        <v>685</v>
      </c>
      <c r="I1469" s="130" t="s">
        <v>535</v>
      </c>
      <c r="J1469" s="130" t="s">
        <v>1105</v>
      </c>
    </row>
    <row r="1470" spans="2:10">
      <c r="B1470" s="130" t="s">
        <v>97</v>
      </c>
      <c r="C1470" s="130" t="s">
        <v>478</v>
      </c>
      <c r="D1470" s="130" t="s">
        <v>387</v>
      </c>
      <c r="E1470" s="130" t="s">
        <v>1233</v>
      </c>
      <c r="F1470" s="129"/>
      <c r="G1470" s="130" t="s">
        <v>97</v>
      </c>
      <c r="H1470" s="130" t="s">
        <v>478</v>
      </c>
      <c r="I1470" s="130" t="s">
        <v>387</v>
      </c>
      <c r="J1470" s="130" t="s">
        <v>1233</v>
      </c>
    </row>
    <row r="1471" spans="2:10">
      <c r="B1471" s="130" t="s">
        <v>97</v>
      </c>
      <c r="C1471" s="130" t="s">
        <v>478</v>
      </c>
      <c r="D1471" s="130" t="s">
        <v>450</v>
      </c>
      <c r="E1471" s="130" t="s">
        <v>481</v>
      </c>
      <c r="F1471" s="129"/>
      <c r="G1471" s="130" t="s">
        <v>97</v>
      </c>
      <c r="H1471" s="130" t="s">
        <v>478</v>
      </c>
      <c r="I1471" s="130" t="s">
        <v>450</v>
      </c>
      <c r="J1471" s="130" t="s">
        <v>481</v>
      </c>
    </row>
    <row r="1472" spans="2:10">
      <c r="B1472" s="130" t="s">
        <v>97</v>
      </c>
      <c r="C1472" s="130" t="s">
        <v>478</v>
      </c>
      <c r="D1472" s="130" t="s">
        <v>535</v>
      </c>
      <c r="E1472" s="130" t="s">
        <v>481</v>
      </c>
      <c r="F1472" s="129"/>
      <c r="G1472" s="130" t="s">
        <v>97</v>
      </c>
      <c r="H1472" s="130" t="s">
        <v>478</v>
      </c>
      <c r="I1472" s="130" t="s">
        <v>535</v>
      </c>
      <c r="J1472" s="130" t="s">
        <v>481</v>
      </c>
    </row>
    <row r="1473" spans="2:10">
      <c r="B1473" s="130" t="s">
        <v>97</v>
      </c>
      <c r="C1473" s="130" t="s">
        <v>945</v>
      </c>
      <c r="D1473" s="130" t="s">
        <v>464</v>
      </c>
      <c r="E1473" s="130" t="s">
        <v>1025</v>
      </c>
      <c r="F1473" s="129"/>
      <c r="G1473" s="130" t="s">
        <v>97</v>
      </c>
      <c r="H1473" s="130" t="s">
        <v>945</v>
      </c>
      <c r="I1473" s="130" t="s">
        <v>464</v>
      </c>
      <c r="J1473" s="130" t="s">
        <v>1025</v>
      </c>
    </row>
    <row r="1474" spans="2:10">
      <c r="B1474" s="130" t="s">
        <v>97</v>
      </c>
      <c r="C1474" s="130" t="s">
        <v>945</v>
      </c>
      <c r="D1474" s="130" t="s">
        <v>466</v>
      </c>
      <c r="E1474" s="130" t="s">
        <v>946</v>
      </c>
      <c r="F1474" s="129"/>
      <c r="G1474" s="130" t="s">
        <v>97</v>
      </c>
      <c r="H1474" s="130" t="s">
        <v>945</v>
      </c>
      <c r="I1474" s="130" t="s">
        <v>466</v>
      </c>
      <c r="J1474" s="130" t="s">
        <v>946</v>
      </c>
    </row>
    <row r="1475" spans="2:10">
      <c r="B1475" s="130" t="s">
        <v>97</v>
      </c>
      <c r="C1475" s="130" t="s">
        <v>821</v>
      </c>
      <c r="D1475" s="130" t="s">
        <v>390</v>
      </c>
      <c r="E1475" s="130" t="s">
        <v>822</v>
      </c>
      <c r="F1475" s="129"/>
      <c r="G1475" s="130" t="s">
        <v>97</v>
      </c>
      <c r="H1475" s="130" t="s">
        <v>821</v>
      </c>
      <c r="I1475" s="130" t="s">
        <v>390</v>
      </c>
      <c r="J1475" s="130" t="s">
        <v>822</v>
      </c>
    </row>
    <row r="1476" spans="2:10">
      <c r="B1476" s="130" t="s">
        <v>269</v>
      </c>
      <c r="C1476" s="130" t="s">
        <v>658</v>
      </c>
      <c r="D1476" s="130" t="s">
        <v>418</v>
      </c>
      <c r="E1476" s="130" t="s">
        <v>1733</v>
      </c>
      <c r="F1476" s="129"/>
      <c r="G1476" s="130" t="s">
        <v>269</v>
      </c>
      <c r="H1476" s="130" t="s">
        <v>658</v>
      </c>
      <c r="I1476" s="130" t="s">
        <v>418</v>
      </c>
      <c r="J1476" s="130" t="s">
        <v>1733</v>
      </c>
    </row>
    <row r="1477" spans="2:10">
      <c r="B1477" s="130" t="s">
        <v>269</v>
      </c>
      <c r="C1477" s="130" t="s">
        <v>658</v>
      </c>
      <c r="D1477" s="130" t="s">
        <v>535</v>
      </c>
      <c r="E1477" s="130" t="s">
        <v>1734</v>
      </c>
      <c r="F1477" s="129"/>
      <c r="G1477" s="130" t="s">
        <v>269</v>
      </c>
      <c r="H1477" s="130" t="s">
        <v>658</v>
      </c>
      <c r="I1477" s="130" t="s">
        <v>535</v>
      </c>
      <c r="J1477" s="130" t="s">
        <v>1734</v>
      </c>
    </row>
    <row r="1478" spans="2:10">
      <c r="B1478" s="130" t="s">
        <v>269</v>
      </c>
      <c r="C1478" s="130" t="s">
        <v>658</v>
      </c>
      <c r="D1478" s="130" t="s">
        <v>483</v>
      </c>
      <c r="E1478" s="130" t="s">
        <v>1735</v>
      </c>
      <c r="F1478" s="129"/>
      <c r="G1478" s="130" t="s">
        <v>269</v>
      </c>
      <c r="H1478" s="130" t="s">
        <v>658</v>
      </c>
      <c r="I1478" s="130" t="s">
        <v>483</v>
      </c>
      <c r="J1478" s="130" t="s">
        <v>1735</v>
      </c>
    </row>
    <row r="1479" spans="2:10">
      <c r="B1479" s="130" t="s">
        <v>269</v>
      </c>
      <c r="C1479" s="130" t="s">
        <v>658</v>
      </c>
      <c r="D1479" s="130" t="s">
        <v>453</v>
      </c>
      <c r="E1479" s="130" t="s">
        <v>1735</v>
      </c>
      <c r="F1479" s="129"/>
      <c r="G1479" s="130" t="s">
        <v>269</v>
      </c>
      <c r="H1479" s="130" t="s">
        <v>658</v>
      </c>
      <c r="I1479" s="130" t="s">
        <v>453</v>
      </c>
      <c r="J1479" s="130" t="s">
        <v>1735</v>
      </c>
    </row>
    <row r="1480" spans="2:10">
      <c r="B1480" s="130" t="s">
        <v>269</v>
      </c>
      <c r="C1480" s="130" t="s">
        <v>658</v>
      </c>
      <c r="D1480" s="130" t="s">
        <v>670</v>
      </c>
      <c r="E1480" s="130" t="s">
        <v>1225</v>
      </c>
      <c r="F1480" s="129"/>
      <c r="G1480" s="130" t="s">
        <v>269</v>
      </c>
      <c r="H1480" s="130" t="s">
        <v>658</v>
      </c>
      <c r="I1480" s="130" t="s">
        <v>670</v>
      </c>
      <c r="J1480" s="130" t="s">
        <v>1225</v>
      </c>
    </row>
    <row r="1481" spans="2:10">
      <c r="B1481" s="130" t="s">
        <v>269</v>
      </c>
      <c r="C1481" s="130" t="s">
        <v>402</v>
      </c>
      <c r="D1481" s="130" t="s">
        <v>737</v>
      </c>
      <c r="E1481" s="130" t="s">
        <v>1123</v>
      </c>
      <c r="F1481" s="129"/>
      <c r="G1481" s="130" t="s">
        <v>269</v>
      </c>
      <c r="H1481" s="130" t="s">
        <v>402</v>
      </c>
      <c r="I1481" s="130" t="s">
        <v>737</v>
      </c>
      <c r="J1481" s="130" t="s">
        <v>1123</v>
      </c>
    </row>
    <row r="1482" spans="2:10">
      <c r="B1482" s="130" t="s">
        <v>98</v>
      </c>
      <c r="C1482" s="130" t="s">
        <v>979</v>
      </c>
      <c r="D1482" s="130" t="s">
        <v>445</v>
      </c>
      <c r="E1482" s="130" t="s">
        <v>1736</v>
      </c>
      <c r="F1482" s="129"/>
      <c r="G1482" s="130" t="s">
        <v>98</v>
      </c>
      <c r="H1482" s="130" t="s">
        <v>979</v>
      </c>
      <c r="I1482" s="130" t="s">
        <v>445</v>
      </c>
      <c r="J1482" s="130" t="s">
        <v>1736</v>
      </c>
    </row>
    <row r="1483" spans="2:10">
      <c r="B1483" s="130" t="s">
        <v>97</v>
      </c>
      <c r="C1483" s="130" t="s">
        <v>688</v>
      </c>
      <c r="D1483" s="130" t="s">
        <v>464</v>
      </c>
      <c r="E1483" s="130" t="s">
        <v>1737</v>
      </c>
      <c r="F1483" s="129"/>
      <c r="G1483" s="130" t="s">
        <v>97</v>
      </c>
      <c r="H1483" s="130" t="s">
        <v>688</v>
      </c>
      <c r="I1483" s="130" t="s">
        <v>464</v>
      </c>
      <c r="J1483" s="130" t="s">
        <v>1737</v>
      </c>
    </row>
    <row r="1484" spans="2:10">
      <c r="B1484" s="130" t="s">
        <v>97</v>
      </c>
      <c r="C1484" s="130" t="s">
        <v>688</v>
      </c>
      <c r="D1484" s="130" t="s">
        <v>942</v>
      </c>
      <c r="E1484" s="130" t="s">
        <v>910</v>
      </c>
      <c r="F1484" s="129"/>
      <c r="G1484" s="130" t="s">
        <v>97</v>
      </c>
      <c r="H1484" s="130" t="s">
        <v>688</v>
      </c>
      <c r="I1484" s="130" t="s">
        <v>942</v>
      </c>
      <c r="J1484" s="130" t="s">
        <v>910</v>
      </c>
    </row>
    <row r="1485" spans="2:10">
      <c r="B1485" s="130" t="s">
        <v>97</v>
      </c>
      <c r="C1485" s="130" t="s">
        <v>688</v>
      </c>
      <c r="D1485" s="130" t="s">
        <v>1511</v>
      </c>
      <c r="E1485" s="130" t="s">
        <v>1111</v>
      </c>
      <c r="F1485" s="129"/>
      <c r="G1485" s="130" t="s">
        <v>97</v>
      </c>
      <c r="H1485" s="130" t="s">
        <v>688</v>
      </c>
      <c r="I1485" s="130" t="s">
        <v>1511</v>
      </c>
      <c r="J1485" s="130" t="s">
        <v>1111</v>
      </c>
    </row>
    <row r="1486" spans="2:10">
      <c r="B1486" s="130" t="s">
        <v>93</v>
      </c>
      <c r="C1486" s="130" t="s">
        <v>1084</v>
      </c>
      <c r="D1486" s="130" t="s">
        <v>443</v>
      </c>
      <c r="E1486" s="130" t="s">
        <v>1085</v>
      </c>
      <c r="F1486" s="129"/>
      <c r="G1486" s="130" t="s">
        <v>93</v>
      </c>
      <c r="H1486" s="130" t="s">
        <v>1084</v>
      </c>
      <c r="I1486" s="130" t="s">
        <v>443</v>
      </c>
      <c r="J1486" s="130" t="s">
        <v>1085</v>
      </c>
    </row>
    <row r="1487" spans="2:10">
      <c r="B1487" s="130" t="s">
        <v>571</v>
      </c>
      <c r="C1487" s="130" t="s">
        <v>973</v>
      </c>
      <c r="D1487" s="130" t="s">
        <v>373</v>
      </c>
      <c r="E1487" s="130" t="s">
        <v>974</v>
      </c>
      <c r="F1487" s="129"/>
      <c r="G1487" s="130" t="s">
        <v>571</v>
      </c>
      <c r="H1487" s="130" t="s">
        <v>973</v>
      </c>
      <c r="I1487" s="130" t="s">
        <v>373</v>
      </c>
      <c r="J1487" s="130" t="s">
        <v>974</v>
      </c>
    </row>
    <row r="1488" spans="2:10">
      <c r="B1488" s="130" t="s">
        <v>98</v>
      </c>
      <c r="C1488" s="130" t="s">
        <v>566</v>
      </c>
      <c r="D1488" s="130" t="s">
        <v>1738</v>
      </c>
      <c r="E1488" s="130" t="s">
        <v>568</v>
      </c>
      <c r="F1488" s="129"/>
      <c r="G1488" s="130" t="s">
        <v>98</v>
      </c>
      <c r="H1488" s="130" t="s">
        <v>566</v>
      </c>
      <c r="I1488" s="130" t="s">
        <v>1738</v>
      </c>
      <c r="J1488" s="130" t="s">
        <v>568</v>
      </c>
    </row>
    <row r="1489" spans="2:10">
      <c r="B1489" s="130" t="s">
        <v>93</v>
      </c>
      <c r="C1489" s="130" t="s">
        <v>1739</v>
      </c>
      <c r="D1489" s="130" t="s">
        <v>14</v>
      </c>
      <c r="E1489" s="130" t="s">
        <v>1740</v>
      </c>
      <c r="F1489" s="129"/>
      <c r="G1489" s="130" t="s">
        <v>93</v>
      </c>
      <c r="H1489" s="130" t="s">
        <v>1739</v>
      </c>
      <c r="I1489" s="130" t="s">
        <v>14</v>
      </c>
      <c r="J1489" s="130" t="s">
        <v>1740</v>
      </c>
    </row>
    <row r="1490" spans="2:10">
      <c r="B1490" s="130" t="s">
        <v>93</v>
      </c>
      <c r="C1490" s="130" t="s">
        <v>1739</v>
      </c>
      <c r="D1490" s="130" t="s">
        <v>857</v>
      </c>
      <c r="E1490" s="130" t="s">
        <v>1741</v>
      </c>
      <c r="F1490" s="129"/>
      <c r="G1490" s="130" t="s">
        <v>93</v>
      </c>
      <c r="H1490" s="130" t="s">
        <v>1739</v>
      </c>
      <c r="I1490" s="130" t="s">
        <v>857</v>
      </c>
      <c r="J1490" s="130" t="s">
        <v>1741</v>
      </c>
    </row>
    <row r="1491" spans="2:10">
      <c r="B1491" s="130" t="s">
        <v>93</v>
      </c>
      <c r="C1491" s="130" t="s">
        <v>1739</v>
      </c>
      <c r="D1491" s="130" t="s">
        <v>737</v>
      </c>
      <c r="E1491" s="130" t="s">
        <v>1742</v>
      </c>
      <c r="F1491" s="129"/>
      <c r="G1491" s="130" t="s">
        <v>93</v>
      </c>
      <c r="H1491" s="130" t="s">
        <v>1739</v>
      </c>
      <c r="I1491" s="130" t="s">
        <v>737</v>
      </c>
      <c r="J1491" s="130" t="s">
        <v>1742</v>
      </c>
    </row>
    <row r="1492" spans="2:10">
      <c r="B1492" s="130" t="s">
        <v>500</v>
      </c>
      <c r="C1492" s="130" t="s">
        <v>378</v>
      </c>
      <c r="D1492" s="130" t="s">
        <v>421</v>
      </c>
      <c r="E1492" s="130" t="s">
        <v>1241</v>
      </c>
      <c r="F1492" s="129"/>
      <c r="G1492" s="130" t="s">
        <v>500</v>
      </c>
      <c r="H1492" s="130" t="s">
        <v>378</v>
      </c>
      <c r="I1492" s="130" t="s">
        <v>421</v>
      </c>
      <c r="J1492" s="130" t="s">
        <v>1241</v>
      </c>
    </row>
    <row r="1493" spans="2:10">
      <c r="B1493" s="130" t="s">
        <v>500</v>
      </c>
      <c r="C1493" s="130" t="s">
        <v>378</v>
      </c>
      <c r="D1493" s="130" t="s">
        <v>445</v>
      </c>
      <c r="E1493" s="130" t="s">
        <v>1743</v>
      </c>
      <c r="F1493" s="129"/>
      <c r="G1493" s="130" t="s">
        <v>500</v>
      </c>
      <c r="H1493" s="130" t="s">
        <v>378</v>
      </c>
      <c r="I1493" s="130" t="s">
        <v>445</v>
      </c>
      <c r="J1493" s="130" t="s">
        <v>1743</v>
      </c>
    </row>
    <row r="1494" spans="2:10">
      <c r="B1494" s="130" t="s">
        <v>571</v>
      </c>
      <c r="C1494" s="130" t="s">
        <v>103</v>
      </c>
      <c r="D1494" s="130" t="s">
        <v>521</v>
      </c>
      <c r="E1494" s="130" t="s">
        <v>1073</v>
      </c>
      <c r="F1494" s="129"/>
      <c r="G1494" s="130" t="s">
        <v>571</v>
      </c>
      <c r="H1494" s="130" t="s">
        <v>103</v>
      </c>
      <c r="I1494" s="130" t="s">
        <v>521</v>
      </c>
      <c r="J1494" s="130" t="s">
        <v>1073</v>
      </c>
    </row>
    <row r="1495" spans="2:10">
      <c r="B1495" s="130" t="s">
        <v>571</v>
      </c>
      <c r="C1495" s="130" t="s">
        <v>103</v>
      </c>
      <c r="D1495" s="130" t="s">
        <v>390</v>
      </c>
      <c r="E1495" s="130" t="s">
        <v>1073</v>
      </c>
      <c r="F1495" s="129"/>
      <c r="G1495" s="130" t="s">
        <v>571</v>
      </c>
      <c r="H1495" s="130" t="s">
        <v>103</v>
      </c>
      <c r="I1495" s="130" t="s">
        <v>390</v>
      </c>
      <c r="J1495" s="130" t="s">
        <v>1073</v>
      </c>
    </row>
    <row r="1496" spans="2:10">
      <c r="B1496" s="130" t="s">
        <v>97</v>
      </c>
      <c r="C1496" s="130" t="s">
        <v>833</v>
      </c>
      <c r="D1496" s="130" t="s">
        <v>535</v>
      </c>
      <c r="E1496" s="130" t="s">
        <v>1744</v>
      </c>
      <c r="F1496" s="129"/>
      <c r="G1496" s="130" t="s">
        <v>97</v>
      </c>
      <c r="H1496" s="130" t="s">
        <v>833</v>
      </c>
      <c r="I1496" s="130" t="s">
        <v>535</v>
      </c>
      <c r="J1496" s="130" t="s">
        <v>1744</v>
      </c>
    </row>
    <row r="1497" spans="2:10">
      <c r="B1497" s="130" t="s">
        <v>97</v>
      </c>
      <c r="C1497" s="130" t="s">
        <v>833</v>
      </c>
      <c r="D1497" s="130" t="s">
        <v>450</v>
      </c>
      <c r="E1497" s="130" t="s">
        <v>1745</v>
      </c>
      <c r="F1497" s="129"/>
      <c r="G1497" s="130" t="s">
        <v>97</v>
      </c>
      <c r="H1497" s="130" t="s">
        <v>833</v>
      </c>
      <c r="I1497" s="130" t="s">
        <v>450</v>
      </c>
      <c r="J1497" s="130" t="s">
        <v>1745</v>
      </c>
    </row>
    <row r="1498" spans="2:10">
      <c r="B1498" s="130" t="s">
        <v>97</v>
      </c>
      <c r="C1498" s="130" t="s">
        <v>833</v>
      </c>
      <c r="D1498" s="130" t="s">
        <v>373</v>
      </c>
      <c r="E1498" s="130" t="s">
        <v>1745</v>
      </c>
      <c r="F1498" s="129"/>
      <c r="G1498" s="130" t="s">
        <v>97</v>
      </c>
      <c r="H1498" s="130" t="s">
        <v>833</v>
      </c>
      <c r="I1498" s="130" t="s">
        <v>373</v>
      </c>
      <c r="J1498" s="130" t="s">
        <v>1745</v>
      </c>
    </row>
    <row r="1499" spans="2:10">
      <c r="B1499" s="130" t="s">
        <v>97</v>
      </c>
      <c r="C1499" s="130" t="s">
        <v>833</v>
      </c>
      <c r="D1499" s="130" t="s">
        <v>443</v>
      </c>
      <c r="E1499" s="130" t="s">
        <v>1201</v>
      </c>
      <c r="F1499" s="129"/>
      <c r="G1499" s="130" t="s">
        <v>97</v>
      </c>
      <c r="H1499" s="130" t="s">
        <v>833</v>
      </c>
      <c r="I1499" s="130" t="s">
        <v>443</v>
      </c>
      <c r="J1499" s="130" t="s">
        <v>1201</v>
      </c>
    </row>
    <row r="1500" spans="2:10">
      <c r="B1500" s="130" t="s">
        <v>97</v>
      </c>
      <c r="C1500" s="130" t="s">
        <v>1746</v>
      </c>
      <c r="D1500" s="130" t="s">
        <v>521</v>
      </c>
      <c r="E1500" s="130" t="s">
        <v>1741</v>
      </c>
      <c r="F1500" s="129"/>
      <c r="G1500" s="130" t="s">
        <v>97</v>
      </c>
      <c r="H1500" s="130" t="s">
        <v>1746</v>
      </c>
      <c r="I1500" s="130" t="s">
        <v>521</v>
      </c>
      <c r="J1500" s="130" t="s">
        <v>1741</v>
      </c>
    </row>
    <row r="1501" spans="2:10">
      <c r="B1501" s="130" t="s">
        <v>609</v>
      </c>
      <c r="C1501" s="130" t="s">
        <v>1171</v>
      </c>
      <c r="D1501" s="130" t="s">
        <v>735</v>
      </c>
      <c r="E1501" s="130" t="s">
        <v>1747</v>
      </c>
      <c r="F1501" s="129"/>
      <c r="G1501" s="130" t="s">
        <v>609</v>
      </c>
      <c r="H1501" s="130" t="s">
        <v>1171</v>
      </c>
      <c r="I1501" s="130" t="s">
        <v>735</v>
      </c>
      <c r="J1501" s="130" t="s">
        <v>1747</v>
      </c>
    </row>
    <row r="1502" spans="2:10">
      <c r="B1502" s="130" t="s">
        <v>609</v>
      </c>
      <c r="C1502" s="130" t="s">
        <v>1171</v>
      </c>
      <c r="D1502" s="130" t="s">
        <v>670</v>
      </c>
      <c r="E1502" s="130" t="s">
        <v>1747</v>
      </c>
      <c r="F1502" s="129"/>
      <c r="G1502" s="130" t="s">
        <v>609</v>
      </c>
      <c r="H1502" s="130" t="s">
        <v>1171</v>
      </c>
      <c r="I1502" s="130" t="s">
        <v>670</v>
      </c>
      <c r="J1502" s="130" t="s">
        <v>1747</v>
      </c>
    </row>
    <row r="1503" spans="2:10">
      <c r="B1503" s="130" t="s">
        <v>609</v>
      </c>
      <c r="C1503" s="130" t="s">
        <v>1171</v>
      </c>
      <c r="D1503" s="130" t="s">
        <v>893</v>
      </c>
      <c r="E1503" s="130" t="s">
        <v>1747</v>
      </c>
      <c r="F1503" s="129"/>
      <c r="G1503" s="130" t="s">
        <v>609</v>
      </c>
      <c r="H1503" s="130" t="s">
        <v>1171</v>
      </c>
      <c r="I1503" s="130" t="s">
        <v>893</v>
      </c>
      <c r="J1503" s="130" t="s">
        <v>1747</v>
      </c>
    </row>
    <row r="1504" spans="2:10">
      <c r="B1504" s="130" t="s">
        <v>609</v>
      </c>
      <c r="C1504" s="130" t="s">
        <v>1171</v>
      </c>
      <c r="D1504" s="130" t="s">
        <v>381</v>
      </c>
      <c r="E1504" s="130" t="s">
        <v>684</v>
      </c>
      <c r="F1504" s="129"/>
      <c r="G1504" s="130" t="s">
        <v>609</v>
      </c>
      <c r="H1504" s="130" t="s">
        <v>1171</v>
      </c>
      <c r="I1504" s="130" t="s">
        <v>381</v>
      </c>
      <c r="J1504" s="130" t="s">
        <v>684</v>
      </c>
    </row>
    <row r="1505" spans="2:10">
      <c r="B1505" s="130" t="s">
        <v>579</v>
      </c>
      <c r="C1505" s="130" t="s">
        <v>588</v>
      </c>
      <c r="D1505" s="130" t="s">
        <v>384</v>
      </c>
      <c r="E1505" s="130" t="s">
        <v>854</v>
      </c>
      <c r="F1505" s="129"/>
      <c r="G1505" s="130" t="s">
        <v>579</v>
      </c>
      <c r="H1505" s="130" t="s">
        <v>588</v>
      </c>
      <c r="I1505" s="130" t="s">
        <v>384</v>
      </c>
      <c r="J1505" s="130" t="s">
        <v>854</v>
      </c>
    </row>
    <row r="1506" spans="2:10">
      <c r="B1506" s="130" t="s">
        <v>579</v>
      </c>
      <c r="C1506" s="130" t="s">
        <v>588</v>
      </c>
      <c r="D1506" s="130" t="s">
        <v>466</v>
      </c>
      <c r="E1506" s="130" t="s">
        <v>854</v>
      </c>
      <c r="F1506" s="129"/>
      <c r="G1506" s="130" t="s">
        <v>579</v>
      </c>
      <c r="H1506" s="130" t="s">
        <v>588</v>
      </c>
      <c r="I1506" s="130" t="s">
        <v>466</v>
      </c>
      <c r="J1506" s="130" t="s">
        <v>854</v>
      </c>
    </row>
    <row r="1507" spans="2:10">
      <c r="B1507" s="130" t="s">
        <v>579</v>
      </c>
      <c r="C1507" s="130" t="s">
        <v>588</v>
      </c>
      <c r="D1507" s="130" t="s">
        <v>429</v>
      </c>
      <c r="E1507" s="130" t="s">
        <v>855</v>
      </c>
      <c r="F1507" s="129"/>
      <c r="G1507" s="130" t="s">
        <v>579</v>
      </c>
      <c r="H1507" s="130" t="s">
        <v>588</v>
      </c>
      <c r="I1507" s="130" t="s">
        <v>429</v>
      </c>
      <c r="J1507" s="130" t="s">
        <v>855</v>
      </c>
    </row>
    <row r="1508" spans="2:10">
      <c r="B1508" s="130" t="s">
        <v>579</v>
      </c>
      <c r="C1508" s="130" t="s">
        <v>588</v>
      </c>
      <c r="D1508" s="130" t="s">
        <v>521</v>
      </c>
      <c r="E1508" s="130" t="s">
        <v>589</v>
      </c>
      <c r="F1508" s="129"/>
      <c r="G1508" s="130" t="s">
        <v>579</v>
      </c>
      <c r="H1508" s="130" t="s">
        <v>588</v>
      </c>
      <c r="I1508" s="130" t="s">
        <v>521</v>
      </c>
      <c r="J1508" s="130" t="s">
        <v>589</v>
      </c>
    </row>
    <row r="1509" spans="2:10">
      <c r="B1509" s="130" t="s">
        <v>97</v>
      </c>
      <c r="C1509" s="130" t="s">
        <v>1748</v>
      </c>
      <c r="D1509" s="130" t="s">
        <v>373</v>
      </c>
      <c r="E1509" s="130" t="s">
        <v>1749</v>
      </c>
      <c r="F1509" s="129"/>
      <c r="G1509" s="130" t="s">
        <v>97</v>
      </c>
      <c r="H1509" s="130" t="s">
        <v>1748</v>
      </c>
      <c r="I1509" s="130" t="s">
        <v>373</v>
      </c>
      <c r="J1509" s="130" t="s">
        <v>1749</v>
      </c>
    </row>
    <row r="1510" spans="2:10">
      <c r="B1510" s="130" t="s">
        <v>101</v>
      </c>
      <c r="C1510" s="130" t="s">
        <v>646</v>
      </c>
      <c r="D1510" s="130" t="s">
        <v>479</v>
      </c>
      <c r="E1510" s="130" t="s">
        <v>647</v>
      </c>
      <c r="F1510" s="129"/>
      <c r="G1510" s="130" t="s">
        <v>101</v>
      </c>
      <c r="H1510" s="130" t="s">
        <v>646</v>
      </c>
      <c r="I1510" s="130" t="s">
        <v>479</v>
      </c>
      <c r="J1510" s="130" t="s">
        <v>647</v>
      </c>
    </row>
    <row r="1511" spans="2:10">
      <c r="B1511" s="130" t="s">
        <v>93</v>
      </c>
      <c r="C1511" s="130" t="s">
        <v>908</v>
      </c>
      <c r="D1511" s="130" t="s">
        <v>586</v>
      </c>
      <c r="E1511" s="130" t="s">
        <v>1750</v>
      </c>
      <c r="F1511" s="129"/>
      <c r="G1511" s="130" t="s">
        <v>93</v>
      </c>
      <c r="H1511" s="130" t="s">
        <v>908</v>
      </c>
      <c r="I1511" s="130" t="s">
        <v>586</v>
      </c>
      <c r="J1511" s="130" t="s">
        <v>1750</v>
      </c>
    </row>
    <row r="1512" spans="2:10">
      <c r="B1512" s="130" t="s">
        <v>93</v>
      </c>
      <c r="C1512" s="130" t="s">
        <v>908</v>
      </c>
      <c r="D1512" s="130" t="s">
        <v>612</v>
      </c>
      <c r="E1512" s="130" t="s">
        <v>1750</v>
      </c>
      <c r="F1512" s="129"/>
      <c r="G1512" s="130" t="s">
        <v>93</v>
      </c>
      <c r="H1512" s="130" t="s">
        <v>908</v>
      </c>
      <c r="I1512" s="130" t="s">
        <v>612</v>
      </c>
      <c r="J1512" s="130" t="s">
        <v>1750</v>
      </c>
    </row>
    <row r="1513" spans="2:10">
      <c r="B1513" s="130" t="s">
        <v>97</v>
      </c>
      <c r="C1513" s="130" t="s">
        <v>476</v>
      </c>
      <c r="D1513" s="130" t="s">
        <v>464</v>
      </c>
      <c r="E1513" s="130" t="s">
        <v>794</v>
      </c>
      <c r="F1513" s="129"/>
      <c r="G1513" s="130" t="s">
        <v>97</v>
      </c>
      <c r="H1513" s="130" t="s">
        <v>476</v>
      </c>
      <c r="I1513" s="130" t="s">
        <v>464</v>
      </c>
      <c r="J1513" s="130" t="s">
        <v>794</v>
      </c>
    </row>
    <row r="1514" spans="2:10">
      <c r="B1514" s="130" t="s">
        <v>97</v>
      </c>
      <c r="C1514" s="130" t="s">
        <v>476</v>
      </c>
      <c r="D1514" s="130" t="s">
        <v>535</v>
      </c>
      <c r="E1514" s="130" t="s">
        <v>477</v>
      </c>
      <c r="F1514" s="129"/>
      <c r="G1514" s="130" t="s">
        <v>97</v>
      </c>
      <c r="H1514" s="130" t="s">
        <v>476</v>
      </c>
      <c r="I1514" s="130" t="s">
        <v>535</v>
      </c>
      <c r="J1514" s="130" t="s">
        <v>477</v>
      </c>
    </row>
    <row r="1515" spans="2:10">
      <c r="B1515" s="130" t="s">
        <v>97</v>
      </c>
      <c r="C1515" s="130" t="s">
        <v>835</v>
      </c>
      <c r="D1515" s="130" t="s">
        <v>788</v>
      </c>
      <c r="E1515" s="130" t="s">
        <v>837</v>
      </c>
      <c r="F1515" s="129"/>
      <c r="G1515" s="130" t="s">
        <v>97</v>
      </c>
      <c r="H1515" s="130" t="s">
        <v>835</v>
      </c>
      <c r="I1515" s="130" t="s">
        <v>788</v>
      </c>
      <c r="J1515" s="130" t="s">
        <v>837</v>
      </c>
    </row>
    <row r="1516" spans="2:10">
      <c r="B1516" s="130" t="s">
        <v>97</v>
      </c>
      <c r="C1516" s="130" t="s">
        <v>1014</v>
      </c>
      <c r="D1516" s="130" t="s">
        <v>464</v>
      </c>
      <c r="E1516" s="130" t="s">
        <v>1015</v>
      </c>
      <c r="F1516" s="129"/>
      <c r="G1516" s="130" t="s">
        <v>97</v>
      </c>
      <c r="H1516" s="130" t="s">
        <v>1014</v>
      </c>
      <c r="I1516" s="130" t="s">
        <v>464</v>
      </c>
      <c r="J1516" s="130" t="s">
        <v>1015</v>
      </c>
    </row>
    <row r="1517" spans="2:10">
      <c r="B1517" s="130" t="s">
        <v>97</v>
      </c>
      <c r="C1517" s="130" t="s">
        <v>1014</v>
      </c>
      <c r="D1517" s="130" t="s">
        <v>429</v>
      </c>
      <c r="E1517" s="130" t="s">
        <v>1751</v>
      </c>
      <c r="F1517" s="129"/>
      <c r="G1517" s="130" t="s">
        <v>97</v>
      </c>
      <c r="H1517" s="130" t="s">
        <v>1014</v>
      </c>
      <c r="I1517" s="130" t="s">
        <v>429</v>
      </c>
      <c r="J1517" s="130" t="s">
        <v>1751</v>
      </c>
    </row>
    <row r="1518" spans="2:10">
      <c r="B1518" s="130" t="s">
        <v>269</v>
      </c>
      <c r="C1518" s="130" t="s">
        <v>1752</v>
      </c>
      <c r="D1518" s="130" t="s">
        <v>893</v>
      </c>
      <c r="E1518" s="130" t="s">
        <v>1753</v>
      </c>
      <c r="F1518" s="129"/>
      <c r="G1518" s="130" t="s">
        <v>269</v>
      </c>
      <c r="H1518" s="130" t="s">
        <v>1752</v>
      </c>
      <c r="I1518" s="130" t="s">
        <v>893</v>
      </c>
      <c r="J1518" s="130" t="s">
        <v>1753</v>
      </c>
    </row>
    <row r="1519" spans="2:10">
      <c r="B1519" s="130" t="s">
        <v>269</v>
      </c>
      <c r="C1519" s="130" t="s">
        <v>1752</v>
      </c>
      <c r="D1519" s="130" t="s">
        <v>586</v>
      </c>
      <c r="E1519" s="130" t="s">
        <v>1753</v>
      </c>
      <c r="F1519" s="129"/>
      <c r="G1519" s="130" t="s">
        <v>269</v>
      </c>
      <c r="H1519" s="130" t="s">
        <v>1752</v>
      </c>
      <c r="I1519" s="130" t="s">
        <v>586</v>
      </c>
      <c r="J1519" s="130" t="s">
        <v>1753</v>
      </c>
    </row>
    <row r="1520" spans="2:10">
      <c r="B1520" s="130" t="s">
        <v>93</v>
      </c>
      <c r="C1520" s="130" t="s">
        <v>790</v>
      </c>
      <c r="D1520" s="130" t="s">
        <v>461</v>
      </c>
      <c r="E1520" s="130" t="s">
        <v>1754</v>
      </c>
      <c r="F1520" s="129"/>
      <c r="G1520" s="130" t="s">
        <v>93</v>
      </c>
      <c r="H1520" s="130" t="s">
        <v>790</v>
      </c>
      <c r="I1520" s="130" t="s">
        <v>461</v>
      </c>
      <c r="J1520" s="130" t="s">
        <v>1754</v>
      </c>
    </row>
    <row r="1521" spans="2:10">
      <c r="B1521" s="130" t="s">
        <v>93</v>
      </c>
      <c r="C1521" s="130" t="s">
        <v>790</v>
      </c>
      <c r="D1521" s="130" t="s">
        <v>466</v>
      </c>
      <c r="E1521" s="130" t="s">
        <v>791</v>
      </c>
      <c r="F1521" s="129"/>
      <c r="G1521" s="130" t="s">
        <v>93</v>
      </c>
      <c r="H1521" s="130" t="s">
        <v>790</v>
      </c>
      <c r="I1521" s="130" t="s">
        <v>466</v>
      </c>
      <c r="J1521" s="130" t="s">
        <v>791</v>
      </c>
    </row>
    <row r="1522" spans="2:10">
      <c r="B1522" s="130" t="s">
        <v>901</v>
      </c>
      <c r="C1522" s="130" t="s">
        <v>902</v>
      </c>
      <c r="D1522" s="130" t="s">
        <v>493</v>
      </c>
      <c r="E1522" s="130" t="s">
        <v>904</v>
      </c>
      <c r="F1522" s="129"/>
      <c r="G1522" s="130" t="s">
        <v>901</v>
      </c>
      <c r="H1522" s="130" t="s">
        <v>902</v>
      </c>
      <c r="I1522" s="130" t="s">
        <v>493</v>
      </c>
      <c r="J1522" s="130" t="s">
        <v>904</v>
      </c>
    </row>
    <row r="1523" spans="2:10">
      <c r="B1523" s="130" t="s">
        <v>97</v>
      </c>
      <c r="C1523" s="130" t="s">
        <v>1755</v>
      </c>
      <c r="D1523" s="130" t="s">
        <v>636</v>
      </c>
      <c r="E1523" s="130" t="s">
        <v>1212</v>
      </c>
      <c r="F1523" s="129"/>
      <c r="G1523" s="130" t="s">
        <v>97</v>
      </c>
      <c r="H1523" s="130" t="s">
        <v>1755</v>
      </c>
      <c r="I1523" s="130" t="s">
        <v>636</v>
      </c>
      <c r="J1523" s="130" t="s">
        <v>1212</v>
      </c>
    </row>
    <row r="1524" spans="2:10">
      <c r="B1524" s="130" t="s">
        <v>97</v>
      </c>
      <c r="C1524" s="130" t="s">
        <v>468</v>
      </c>
      <c r="D1524" s="130" t="s">
        <v>586</v>
      </c>
      <c r="E1524" s="130" t="s">
        <v>469</v>
      </c>
      <c r="F1524" s="129"/>
      <c r="G1524" s="130" t="s">
        <v>97</v>
      </c>
      <c r="H1524" s="130" t="s">
        <v>468</v>
      </c>
      <c r="I1524" s="130" t="s">
        <v>586</v>
      </c>
      <c r="J1524" s="130" t="s">
        <v>469</v>
      </c>
    </row>
    <row r="1525" spans="2:10">
      <c r="B1525" s="130" t="s">
        <v>97</v>
      </c>
      <c r="C1525" s="130" t="s">
        <v>693</v>
      </c>
      <c r="D1525" s="130" t="s">
        <v>735</v>
      </c>
      <c r="E1525" s="130" t="s">
        <v>969</v>
      </c>
      <c r="F1525" s="129"/>
      <c r="G1525" s="130" t="s">
        <v>97</v>
      </c>
      <c r="H1525" s="130" t="s">
        <v>693</v>
      </c>
      <c r="I1525" s="130" t="s">
        <v>735</v>
      </c>
      <c r="J1525" s="130" t="s">
        <v>969</v>
      </c>
    </row>
    <row r="1526" spans="2:10">
      <c r="B1526" s="130" t="s">
        <v>177</v>
      </c>
      <c r="C1526" s="130" t="s">
        <v>693</v>
      </c>
      <c r="D1526" s="130" t="s">
        <v>981</v>
      </c>
      <c r="E1526" s="130" t="s">
        <v>1756</v>
      </c>
      <c r="F1526" s="129"/>
      <c r="G1526" s="130" t="s">
        <v>177</v>
      </c>
      <c r="H1526" s="130" t="s">
        <v>693</v>
      </c>
      <c r="I1526" s="130" t="s">
        <v>981</v>
      </c>
      <c r="J1526" s="130" t="s">
        <v>1756</v>
      </c>
    </row>
    <row r="1527" spans="2:10">
      <c r="B1527" s="130" t="s">
        <v>97</v>
      </c>
      <c r="C1527" s="130" t="s">
        <v>1005</v>
      </c>
      <c r="D1527" s="130" t="s">
        <v>387</v>
      </c>
      <c r="E1527" s="130" t="s">
        <v>1018</v>
      </c>
      <c r="F1527" s="129"/>
      <c r="G1527" s="130" t="s">
        <v>97</v>
      </c>
      <c r="H1527" s="130" t="s">
        <v>1005</v>
      </c>
      <c r="I1527" s="130" t="s">
        <v>387</v>
      </c>
      <c r="J1527" s="130" t="s">
        <v>1018</v>
      </c>
    </row>
    <row r="1528" spans="2:10">
      <c r="B1528" s="130" t="s">
        <v>269</v>
      </c>
      <c r="C1528" s="130" t="s">
        <v>369</v>
      </c>
      <c r="D1528" s="130" t="s">
        <v>384</v>
      </c>
      <c r="E1528" s="130" t="s">
        <v>799</v>
      </c>
      <c r="F1528" s="129"/>
      <c r="G1528" s="130" t="s">
        <v>269</v>
      </c>
      <c r="H1528" s="130" t="s">
        <v>369</v>
      </c>
      <c r="I1528" s="130" t="s">
        <v>384</v>
      </c>
      <c r="J1528" s="130" t="s">
        <v>799</v>
      </c>
    </row>
    <row r="1529" spans="2:10">
      <c r="B1529" s="130" t="s">
        <v>269</v>
      </c>
      <c r="C1529" s="130" t="s">
        <v>369</v>
      </c>
      <c r="D1529" s="130" t="s">
        <v>411</v>
      </c>
      <c r="E1529" s="130" t="s">
        <v>914</v>
      </c>
      <c r="F1529" s="129"/>
      <c r="G1529" s="130" t="s">
        <v>269</v>
      </c>
      <c r="H1529" s="130" t="s">
        <v>369</v>
      </c>
      <c r="I1529" s="130" t="s">
        <v>411</v>
      </c>
      <c r="J1529" s="130" t="s">
        <v>914</v>
      </c>
    </row>
    <row r="1530" spans="2:10">
      <c r="B1530" s="130" t="s">
        <v>269</v>
      </c>
      <c r="C1530" s="130" t="s">
        <v>369</v>
      </c>
      <c r="D1530" s="130" t="s">
        <v>521</v>
      </c>
      <c r="E1530" s="130" t="s">
        <v>371</v>
      </c>
      <c r="F1530" s="129"/>
      <c r="G1530" s="130" t="s">
        <v>269</v>
      </c>
      <c r="H1530" s="130" t="s">
        <v>369</v>
      </c>
      <c r="I1530" s="130" t="s">
        <v>521</v>
      </c>
      <c r="J1530" s="130" t="s">
        <v>371</v>
      </c>
    </row>
    <row r="1531" spans="2:10">
      <c r="B1531" s="130" t="s">
        <v>97</v>
      </c>
      <c r="C1531" s="130" t="s">
        <v>1757</v>
      </c>
      <c r="D1531" s="130" t="s">
        <v>464</v>
      </c>
      <c r="E1531" s="130" t="s">
        <v>1758</v>
      </c>
      <c r="F1531" s="129"/>
      <c r="G1531" s="130" t="s">
        <v>97</v>
      </c>
      <c r="H1531" s="130" t="s">
        <v>1757</v>
      </c>
      <c r="I1531" s="130" t="s">
        <v>464</v>
      </c>
      <c r="J1531" s="130" t="s">
        <v>1758</v>
      </c>
    </row>
    <row r="1532" spans="2:10">
      <c r="B1532" s="130" t="s">
        <v>98</v>
      </c>
      <c r="C1532" s="130" t="s">
        <v>1309</v>
      </c>
      <c r="D1532" s="130" t="s">
        <v>384</v>
      </c>
      <c r="E1532" s="130" t="s">
        <v>1310</v>
      </c>
      <c r="F1532" s="129"/>
      <c r="G1532" s="130" t="s">
        <v>98</v>
      </c>
      <c r="H1532" s="130" t="s">
        <v>1309</v>
      </c>
      <c r="I1532" s="130" t="s">
        <v>384</v>
      </c>
      <c r="J1532" s="130" t="s">
        <v>1310</v>
      </c>
    </row>
    <row r="1533" spans="2:10">
      <c r="B1533" s="130" t="s">
        <v>93</v>
      </c>
      <c r="C1533" s="130" t="s">
        <v>1087</v>
      </c>
      <c r="D1533" s="130" t="s">
        <v>461</v>
      </c>
      <c r="E1533" s="130" t="s">
        <v>1759</v>
      </c>
      <c r="F1533" s="129"/>
      <c r="G1533" s="130" t="s">
        <v>93</v>
      </c>
      <c r="H1533" s="130" t="s">
        <v>1087</v>
      </c>
      <c r="I1533" s="130" t="s">
        <v>461</v>
      </c>
      <c r="J1533" s="130" t="s">
        <v>1759</v>
      </c>
    </row>
    <row r="1534" spans="2:10">
      <c r="B1534" s="130" t="s">
        <v>93</v>
      </c>
      <c r="C1534" s="130" t="s">
        <v>1087</v>
      </c>
      <c r="D1534" s="130" t="s">
        <v>429</v>
      </c>
      <c r="E1534" s="130" t="s">
        <v>1760</v>
      </c>
      <c r="F1534" s="129"/>
      <c r="G1534" s="130" t="s">
        <v>93</v>
      </c>
      <c r="H1534" s="130" t="s">
        <v>1087</v>
      </c>
      <c r="I1534" s="130" t="s">
        <v>429</v>
      </c>
      <c r="J1534" s="130" t="s">
        <v>1760</v>
      </c>
    </row>
    <row r="1535" spans="2:10">
      <c r="B1535" s="130" t="s">
        <v>95</v>
      </c>
      <c r="C1535" s="130" t="s">
        <v>1044</v>
      </c>
      <c r="D1535" s="130" t="s">
        <v>1511</v>
      </c>
      <c r="E1535" s="130" t="s">
        <v>1761</v>
      </c>
      <c r="F1535" s="129"/>
      <c r="G1535" s="130" t="s">
        <v>95</v>
      </c>
      <c r="H1535" s="130" t="s">
        <v>1044</v>
      </c>
      <c r="I1535" s="130" t="s">
        <v>1511</v>
      </c>
      <c r="J1535" s="130" t="s">
        <v>1761</v>
      </c>
    </row>
    <row r="1536" spans="2:10">
      <c r="B1536" s="130" t="s">
        <v>95</v>
      </c>
      <c r="C1536" s="130" t="s">
        <v>1044</v>
      </c>
      <c r="D1536" s="130" t="s">
        <v>880</v>
      </c>
      <c r="E1536" s="130" t="s">
        <v>1762</v>
      </c>
      <c r="F1536" s="129"/>
      <c r="G1536" s="130" t="s">
        <v>95</v>
      </c>
      <c r="H1536" s="130" t="s">
        <v>1044</v>
      </c>
      <c r="I1536" s="130" t="s">
        <v>880</v>
      </c>
      <c r="J1536" s="130" t="s">
        <v>1762</v>
      </c>
    </row>
    <row r="1537" spans="2:10">
      <c r="B1537" s="130" t="s">
        <v>95</v>
      </c>
      <c r="C1537" s="130" t="s">
        <v>1044</v>
      </c>
      <c r="D1537" s="130" t="s">
        <v>1763</v>
      </c>
      <c r="E1537" s="130" t="s">
        <v>538</v>
      </c>
      <c r="F1537" s="129"/>
      <c r="G1537" s="130" t="s">
        <v>95</v>
      </c>
      <c r="H1537" s="130" t="s">
        <v>1044</v>
      </c>
      <c r="I1537" s="130" t="s">
        <v>1763</v>
      </c>
      <c r="J1537" s="130" t="s">
        <v>538</v>
      </c>
    </row>
    <row r="1538" spans="2:10">
      <c r="B1538" s="130" t="s">
        <v>95</v>
      </c>
      <c r="C1538" s="130" t="s">
        <v>1047</v>
      </c>
      <c r="D1538" s="130" t="s">
        <v>387</v>
      </c>
      <c r="E1538" s="130" t="s">
        <v>1764</v>
      </c>
      <c r="F1538" s="129"/>
      <c r="G1538" s="130" t="s">
        <v>95</v>
      </c>
      <c r="H1538" s="130" t="s">
        <v>1047</v>
      </c>
      <c r="I1538" s="130" t="s">
        <v>387</v>
      </c>
      <c r="J1538" s="130" t="s">
        <v>1764</v>
      </c>
    </row>
    <row r="1539" spans="2:10">
      <c r="B1539" s="130" t="s">
        <v>100</v>
      </c>
      <c r="C1539" s="130" t="s">
        <v>864</v>
      </c>
      <c r="D1539" s="130" t="s">
        <v>450</v>
      </c>
      <c r="E1539" s="130" t="s">
        <v>865</v>
      </c>
      <c r="F1539" s="129"/>
      <c r="G1539" s="130" t="s">
        <v>100</v>
      </c>
      <c r="H1539" s="130" t="s">
        <v>864</v>
      </c>
      <c r="I1539" s="130" t="s">
        <v>450</v>
      </c>
      <c r="J1539" s="130" t="s">
        <v>865</v>
      </c>
    </row>
    <row r="1540" spans="2:10">
      <c r="B1540" s="130" t="s">
        <v>100</v>
      </c>
      <c r="C1540" s="130" t="s">
        <v>864</v>
      </c>
      <c r="D1540" s="130" t="s">
        <v>373</v>
      </c>
      <c r="E1540" s="130" t="s">
        <v>865</v>
      </c>
      <c r="F1540" s="129"/>
      <c r="G1540" s="130" t="s">
        <v>100</v>
      </c>
      <c r="H1540" s="130" t="s">
        <v>864</v>
      </c>
      <c r="I1540" s="130" t="s">
        <v>373</v>
      </c>
      <c r="J1540" s="130" t="s">
        <v>865</v>
      </c>
    </row>
    <row r="1541" spans="2:10">
      <c r="B1541" s="130" t="s">
        <v>97</v>
      </c>
      <c r="C1541" s="130" t="s">
        <v>472</v>
      </c>
      <c r="D1541" s="130" t="s">
        <v>466</v>
      </c>
      <c r="E1541" s="130" t="s">
        <v>1765</v>
      </c>
      <c r="F1541" s="129"/>
      <c r="G1541" s="130" t="s">
        <v>97</v>
      </c>
      <c r="H1541" s="130" t="s">
        <v>472</v>
      </c>
      <c r="I1541" s="130" t="s">
        <v>466</v>
      </c>
      <c r="J1541" s="130" t="s">
        <v>1765</v>
      </c>
    </row>
    <row r="1542" spans="2:10">
      <c r="B1542" s="130" t="s">
        <v>97</v>
      </c>
      <c r="C1542" s="130" t="s">
        <v>472</v>
      </c>
      <c r="D1542" s="130" t="s">
        <v>418</v>
      </c>
      <c r="E1542" s="130" t="s">
        <v>473</v>
      </c>
      <c r="F1542" s="129"/>
      <c r="G1542" s="130" t="s">
        <v>97</v>
      </c>
      <c r="H1542" s="130" t="s">
        <v>472</v>
      </c>
      <c r="I1542" s="130" t="s">
        <v>418</v>
      </c>
      <c r="J1542" s="130" t="s">
        <v>473</v>
      </c>
    </row>
    <row r="1543" spans="2:10">
      <c r="B1543" s="130" t="s">
        <v>97</v>
      </c>
      <c r="C1543" s="130" t="s">
        <v>1022</v>
      </c>
      <c r="D1543" s="130" t="s">
        <v>387</v>
      </c>
      <c r="E1543" s="130" t="s">
        <v>1766</v>
      </c>
      <c r="F1543" s="129"/>
      <c r="G1543" s="130" t="s">
        <v>97</v>
      </c>
      <c r="H1543" s="130" t="s">
        <v>1022</v>
      </c>
      <c r="I1543" s="130" t="s">
        <v>387</v>
      </c>
      <c r="J1543" s="130" t="s">
        <v>1766</v>
      </c>
    </row>
    <row r="1544" spans="2:10">
      <c r="B1544" s="130" t="s">
        <v>1258</v>
      </c>
      <c r="C1544" s="130" t="s">
        <v>1767</v>
      </c>
      <c r="D1544" s="130" t="s">
        <v>535</v>
      </c>
      <c r="E1544" s="130" t="s">
        <v>1768</v>
      </c>
      <c r="F1544" s="129"/>
      <c r="G1544" s="130" t="s">
        <v>1258</v>
      </c>
      <c r="H1544" s="130" t="s">
        <v>1767</v>
      </c>
      <c r="I1544" s="130" t="s">
        <v>535</v>
      </c>
      <c r="J1544" s="130" t="s">
        <v>1768</v>
      </c>
    </row>
    <row r="1545" spans="2:10">
      <c r="B1545" s="130" t="s">
        <v>99</v>
      </c>
      <c r="C1545" s="130" t="s">
        <v>1202</v>
      </c>
      <c r="D1545" s="130" t="s">
        <v>367</v>
      </c>
      <c r="E1545" s="130" t="s">
        <v>1203</v>
      </c>
      <c r="F1545" s="129"/>
      <c r="G1545" s="130" t="s">
        <v>99</v>
      </c>
      <c r="H1545" s="130" t="s">
        <v>1202</v>
      </c>
      <c r="I1545" s="130" t="s">
        <v>367</v>
      </c>
      <c r="J1545" s="130" t="s">
        <v>1203</v>
      </c>
    </row>
    <row r="1546" spans="2:10">
      <c r="B1546" s="130" t="s">
        <v>93</v>
      </c>
      <c r="C1546" s="130" t="s">
        <v>562</v>
      </c>
      <c r="D1546" s="130" t="s">
        <v>493</v>
      </c>
      <c r="E1546" s="130" t="s">
        <v>1769</v>
      </c>
      <c r="F1546" s="129"/>
      <c r="G1546" s="130" t="s">
        <v>93</v>
      </c>
      <c r="H1546" s="130" t="s">
        <v>562</v>
      </c>
      <c r="I1546" s="130" t="s">
        <v>493</v>
      </c>
      <c r="J1546" s="130" t="s">
        <v>1769</v>
      </c>
    </row>
    <row r="1547" spans="2:10">
      <c r="B1547" s="130" t="s">
        <v>709</v>
      </c>
      <c r="C1547" s="130" t="s">
        <v>1034</v>
      </c>
      <c r="D1547" s="130" t="s">
        <v>370</v>
      </c>
      <c r="E1547" s="130" t="s">
        <v>1770</v>
      </c>
      <c r="F1547" s="129"/>
      <c r="G1547" s="130" t="s">
        <v>709</v>
      </c>
      <c r="H1547" s="130" t="s">
        <v>1034</v>
      </c>
      <c r="I1547" s="130" t="s">
        <v>370</v>
      </c>
      <c r="J1547" s="130" t="s">
        <v>1770</v>
      </c>
    </row>
    <row r="1548" spans="2:10">
      <c r="B1548" s="130" t="s">
        <v>709</v>
      </c>
      <c r="C1548" s="130" t="s">
        <v>1034</v>
      </c>
      <c r="D1548" s="130" t="s">
        <v>411</v>
      </c>
      <c r="E1548" s="130" t="s">
        <v>1770</v>
      </c>
      <c r="F1548" s="129"/>
      <c r="G1548" s="130" t="s">
        <v>709</v>
      </c>
      <c r="H1548" s="130" t="s">
        <v>1034</v>
      </c>
      <c r="I1548" s="130" t="s">
        <v>411</v>
      </c>
      <c r="J1548" s="130" t="s">
        <v>1770</v>
      </c>
    </row>
    <row r="1549" spans="2:10">
      <c r="B1549" s="130" t="s">
        <v>579</v>
      </c>
      <c r="C1549" s="130" t="s">
        <v>590</v>
      </c>
      <c r="D1549" s="130" t="s">
        <v>443</v>
      </c>
      <c r="E1549" s="130" t="s">
        <v>1771</v>
      </c>
      <c r="F1549" s="129"/>
      <c r="G1549" s="130" t="s">
        <v>579</v>
      </c>
      <c r="H1549" s="130" t="s">
        <v>590</v>
      </c>
      <c r="I1549" s="130" t="s">
        <v>443</v>
      </c>
      <c r="J1549" s="130" t="s">
        <v>1771</v>
      </c>
    </row>
    <row r="1550" spans="2:10">
      <c r="B1550" s="130" t="s">
        <v>579</v>
      </c>
      <c r="C1550" s="130" t="s">
        <v>590</v>
      </c>
      <c r="D1550" s="130" t="s">
        <v>381</v>
      </c>
      <c r="E1550" s="130" t="s">
        <v>591</v>
      </c>
      <c r="F1550" s="129"/>
      <c r="G1550" s="130" t="s">
        <v>579</v>
      </c>
      <c r="H1550" s="130" t="s">
        <v>590</v>
      </c>
      <c r="I1550" s="130" t="s">
        <v>381</v>
      </c>
      <c r="J1550" s="130" t="s">
        <v>591</v>
      </c>
    </row>
    <row r="1551" spans="2:10">
      <c r="B1551" s="130" t="s">
        <v>579</v>
      </c>
      <c r="C1551" s="130" t="s">
        <v>590</v>
      </c>
      <c r="D1551" s="130" t="s">
        <v>453</v>
      </c>
      <c r="E1551" s="130" t="s">
        <v>770</v>
      </c>
      <c r="F1551" s="129"/>
      <c r="G1551" s="130" t="s">
        <v>579</v>
      </c>
      <c r="H1551" s="130" t="s">
        <v>590</v>
      </c>
      <c r="I1551" s="130" t="s">
        <v>453</v>
      </c>
      <c r="J1551" s="130" t="s">
        <v>770</v>
      </c>
    </row>
    <row r="1552" spans="2:10">
      <c r="B1552" s="130" t="s">
        <v>98</v>
      </c>
      <c r="C1552" s="130" t="s">
        <v>736</v>
      </c>
      <c r="D1552" s="130" t="s">
        <v>1728</v>
      </c>
      <c r="E1552" s="130" t="s">
        <v>881</v>
      </c>
      <c r="F1552" s="129"/>
      <c r="G1552" s="130" t="s">
        <v>98</v>
      </c>
      <c r="H1552" s="130" t="s">
        <v>736</v>
      </c>
      <c r="I1552" s="130" t="s">
        <v>1728</v>
      </c>
      <c r="J1552" s="130" t="s">
        <v>881</v>
      </c>
    </row>
    <row r="1553" spans="2:10">
      <c r="B1553" s="130" t="s">
        <v>93</v>
      </c>
      <c r="C1553" s="130" t="s">
        <v>963</v>
      </c>
      <c r="D1553" s="130" t="s">
        <v>381</v>
      </c>
      <c r="E1553" s="130" t="s">
        <v>1772</v>
      </c>
      <c r="F1553" s="129"/>
      <c r="G1553" s="130" t="s">
        <v>93</v>
      </c>
      <c r="H1553" s="130" t="s">
        <v>963</v>
      </c>
      <c r="I1553" s="130" t="s">
        <v>381</v>
      </c>
      <c r="J1553" s="130" t="s">
        <v>1772</v>
      </c>
    </row>
    <row r="1554" spans="2:10">
      <c r="B1554" s="130" t="s">
        <v>100</v>
      </c>
      <c r="C1554" s="130" t="s">
        <v>963</v>
      </c>
      <c r="D1554" s="130" t="s">
        <v>512</v>
      </c>
      <c r="E1554" s="130" t="s">
        <v>964</v>
      </c>
      <c r="F1554" s="129"/>
      <c r="G1554" s="130" t="s">
        <v>100</v>
      </c>
      <c r="H1554" s="130" t="s">
        <v>963</v>
      </c>
      <c r="I1554" s="130" t="s">
        <v>512</v>
      </c>
      <c r="J1554" s="130" t="s">
        <v>964</v>
      </c>
    </row>
    <row r="1555" spans="2:10">
      <c r="B1555" s="130" t="s">
        <v>97</v>
      </c>
      <c r="C1555" s="130" t="s">
        <v>1026</v>
      </c>
      <c r="D1555" s="130" t="s">
        <v>393</v>
      </c>
      <c r="E1555" s="130" t="s">
        <v>1773</v>
      </c>
      <c r="F1555" s="129"/>
      <c r="G1555" s="130" t="s">
        <v>97</v>
      </c>
      <c r="H1555" s="130" t="s">
        <v>1026</v>
      </c>
      <c r="I1555" s="130" t="s">
        <v>393</v>
      </c>
      <c r="J1555" s="130" t="s">
        <v>1773</v>
      </c>
    </row>
    <row r="1556" spans="2:10">
      <c r="B1556" s="130" t="s">
        <v>97</v>
      </c>
      <c r="C1556" s="130" t="s">
        <v>1026</v>
      </c>
      <c r="D1556" s="130" t="s">
        <v>443</v>
      </c>
      <c r="E1556" s="130" t="s">
        <v>1166</v>
      </c>
      <c r="F1556" s="129"/>
      <c r="G1556" s="130" t="s">
        <v>97</v>
      </c>
      <c r="H1556" s="130" t="s">
        <v>1026</v>
      </c>
      <c r="I1556" s="130" t="s">
        <v>443</v>
      </c>
      <c r="J1556" s="130" t="s">
        <v>1166</v>
      </c>
    </row>
    <row r="1557" spans="2:10">
      <c r="B1557" s="130" t="s">
        <v>97</v>
      </c>
      <c r="C1557" s="130" t="s">
        <v>1026</v>
      </c>
      <c r="D1557" s="130" t="s">
        <v>426</v>
      </c>
      <c r="E1557" s="130" t="s">
        <v>1166</v>
      </c>
      <c r="F1557" s="129"/>
      <c r="G1557" s="130" t="s">
        <v>97</v>
      </c>
      <c r="H1557" s="130" t="s">
        <v>1026</v>
      </c>
      <c r="I1557" s="130" t="s">
        <v>426</v>
      </c>
      <c r="J1557" s="130" t="s">
        <v>1166</v>
      </c>
    </row>
    <row r="1558" spans="2:10">
      <c r="B1558" s="130" t="s">
        <v>97</v>
      </c>
      <c r="C1558" s="130" t="s">
        <v>1026</v>
      </c>
      <c r="D1558" s="130" t="s">
        <v>418</v>
      </c>
      <c r="E1558" s="130" t="s">
        <v>1774</v>
      </c>
      <c r="F1558" s="129"/>
      <c r="G1558" s="130" t="s">
        <v>97</v>
      </c>
      <c r="H1558" s="130" t="s">
        <v>1026</v>
      </c>
      <c r="I1558" s="130" t="s">
        <v>418</v>
      </c>
      <c r="J1558" s="130" t="s">
        <v>1774</v>
      </c>
    </row>
    <row r="1559" spans="2:10">
      <c r="B1559" s="130" t="s">
        <v>97</v>
      </c>
      <c r="C1559" s="130" t="s">
        <v>1775</v>
      </c>
      <c r="D1559" s="130" t="s">
        <v>450</v>
      </c>
      <c r="E1559" s="130" t="s">
        <v>613</v>
      </c>
      <c r="F1559" s="129"/>
      <c r="G1559" s="130" t="s">
        <v>97</v>
      </c>
      <c r="H1559" s="130" t="s">
        <v>1775</v>
      </c>
      <c r="I1559" s="130" t="s">
        <v>450</v>
      </c>
      <c r="J1559" s="130" t="s">
        <v>613</v>
      </c>
    </row>
    <row r="1560" spans="2:10">
      <c r="B1560" s="130" t="s">
        <v>100</v>
      </c>
      <c r="C1560" s="130" t="s">
        <v>102</v>
      </c>
      <c r="D1560" s="130" t="s">
        <v>445</v>
      </c>
      <c r="E1560" s="130" t="s">
        <v>718</v>
      </c>
      <c r="F1560" s="129"/>
      <c r="G1560" s="130" t="s">
        <v>100</v>
      </c>
      <c r="H1560" s="130" t="s">
        <v>102</v>
      </c>
      <c r="I1560" s="130" t="s">
        <v>445</v>
      </c>
      <c r="J1560" s="130" t="s">
        <v>718</v>
      </c>
    </row>
    <row r="1561" spans="2:10">
      <c r="B1561" s="130" t="s">
        <v>100</v>
      </c>
      <c r="C1561" s="130" t="s">
        <v>102</v>
      </c>
      <c r="D1561" s="130" t="s">
        <v>411</v>
      </c>
      <c r="E1561" s="130" t="s">
        <v>718</v>
      </c>
      <c r="F1561" s="129"/>
      <c r="G1561" s="130" t="s">
        <v>100</v>
      </c>
      <c r="H1561" s="130" t="s">
        <v>102</v>
      </c>
      <c r="I1561" s="130" t="s">
        <v>411</v>
      </c>
      <c r="J1561" s="130" t="s">
        <v>718</v>
      </c>
    </row>
    <row r="1562" spans="2:10">
      <c r="B1562" s="130" t="s">
        <v>100</v>
      </c>
      <c r="C1562" s="130" t="s">
        <v>102</v>
      </c>
      <c r="D1562" s="130" t="s">
        <v>464</v>
      </c>
      <c r="E1562" s="130" t="s">
        <v>962</v>
      </c>
      <c r="F1562" s="129"/>
      <c r="G1562" s="130" t="s">
        <v>100</v>
      </c>
      <c r="H1562" s="130" t="s">
        <v>102</v>
      </c>
      <c r="I1562" s="130" t="s">
        <v>464</v>
      </c>
      <c r="J1562" s="130" t="s">
        <v>962</v>
      </c>
    </row>
    <row r="1563" spans="2:10">
      <c r="B1563" s="130" t="s">
        <v>97</v>
      </c>
      <c r="C1563" s="130" t="s">
        <v>1024</v>
      </c>
      <c r="D1563" s="130" t="s">
        <v>418</v>
      </c>
      <c r="E1563" s="130" t="s">
        <v>1126</v>
      </c>
      <c r="F1563" s="129"/>
      <c r="G1563" s="130" t="s">
        <v>97</v>
      </c>
      <c r="H1563" s="130" t="s">
        <v>1024</v>
      </c>
      <c r="I1563" s="130" t="s">
        <v>418</v>
      </c>
      <c r="J1563" s="130" t="s">
        <v>1126</v>
      </c>
    </row>
    <row r="1564" spans="2:10">
      <c r="B1564" s="130" t="s">
        <v>97</v>
      </c>
      <c r="C1564" s="130" t="s">
        <v>1024</v>
      </c>
      <c r="D1564" s="130" t="s">
        <v>450</v>
      </c>
      <c r="E1564" s="130" t="s">
        <v>946</v>
      </c>
      <c r="F1564" s="129"/>
      <c r="G1564" s="130" t="s">
        <v>97</v>
      </c>
      <c r="H1564" s="130" t="s">
        <v>1024</v>
      </c>
      <c r="I1564" s="130" t="s">
        <v>450</v>
      </c>
      <c r="J1564" s="130" t="s">
        <v>946</v>
      </c>
    </row>
    <row r="1565" spans="2:10">
      <c r="B1565" s="130" t="s">
        <v>97</v>
      </c>
      <c r="C1565" s="130" t="s">
        <v>1024</v>
      </c>
      <c r="D1565" s="130" t="s">
        <v>466</v>
      </c>
      <c r="E1565" s="130" t="s">
        <v>946</v>
      </c>
      <c r="F1565" s="129"/>
      <c r="G1565" s="130" t="s">
        <v>97</v>
      </c>
      <c r="H1565" s="130" t="s">
        <v>1024</v>
      </c>
      <c r="I1565" s="130" t="s">
        <v>466</v>
      </c>
      <c r="J1565" s="130" t="s">
        <v>946</v>
      </c>
    </row>
    <row r="1566" spans="2:10">
      <c r="B1566" s="130" t="s">
        <v>99</v>
      </c>
      <c r="C1566" s="130" t="s">
        <v>1776</v>
      </c>
      <c r="D1566" s="130" t="s">
        <v>535</v>
      </c>
      <c r="E1566" s="130" t="s">
        <v>1777</v>
      </c>
      <c r="F1566" s="129"/>
      <c r="G1566" s="130" t="s">
        <v>99</v>
      </c>
      <c r="H1566" s="130" t="s">
        <v>1776</v>
      </c>
      <c r="I1566" s="130" t="s">
        <v>535</v>
      </c>
      <c r="J1566" s="130" t="s">
        <v>1777</v>
      </c>
    </row>
    <row r="1567" spans="2:10">
      <c r="B1567" s="130" t="s">
        <v>95</v>
      </c>
      <c r="C1567" s="130" t="s">
        <v>1452</v>
      </c>
      <c r="D1567" s="130" t="s">
        <v>367</v>
      </c>
      <c r="E1567" s="130" t="s">
        <v>1778</v>
      </c>
      <c r="F1567" s="129"/>
      <c r="G1567" s="130" t="s">
        <v>95</v>
      </c>
      <c r="H1567" s="130" t="s">
        <v>1452</v>
      </c>
      <c r="I1567" s="130" t="s">
        <v>367</v>
      </c>
      <c r="J1567" s="130" t="s">
        <v>1778</v>
      </c>
    </row>
    <row r="1568" spans="2:10">
      <c r="B1568" s="130" t="s">
        <v>95</v>
      </c>
      <c r="C1568" s="130" t="s">
        <v>1452</v>
      </c>
      <c r="D1568" s="130" t="s">
        <v>408</v>
      </c>
      <c r="E1568" s="130" t="s">
        <v>1779</v>
      </c>
      <c r="F1568" s="129"/>
      <c r="G1568" s="130" t="s">
        <v>95</v>
      </c>
      <c r="H1568" s="130" t="s">
        <v>1452</v>
      </c>
      <c r="I1568" s="130" t="s">
        <v>408</v>
      </c>
      <c r="J1568" s="130" t="s">
        <v>1779</v>
      </c>
    </row>
    <row r="1569" spans="2:10">
      <c r="B1569" s="130" t="s">
        <v>269</v>
      </c>
      <c r="C1569" s="130" t="s">
        <v>800</v>
      </c>
      <c r="D1569" s="130" t="s">
        <v>376</v>
      </c>
      <c r="E1569" s="130" t="s">
        <v>1226</v>
      </c>
      <c r="F1569" s="129"/>
      <c r="G1569" s="130" t="s">
        <v>269</v>
      </c>
      <c r="H1569" s="130" t="s">
        <v>800</v>
      </c>
      <c r="I1569" s="130" t="s">
        <v>376</v>
      </c>
      <c r="J1569" s="130" t="s">
        <v>1226</v>
      </c>
    </row>
    <row r="1570" spans="2:10">
      <c r="B1570" s="130" t="s">
        <v>269</v>
      </c>
      <c r="C1570" s="130" t="s">
        <v>800</v>
      </c>
      <c r="D1570" s="130" t="s">
        <v>387</v>
      </c>
      <c r="E1570" s="130" t="s">
        <v>1091</v>
      </c>
      <c r="F1570" s="129"/>
      <c r="G1570" s="130" t="s">
        <v>269</v>
      </c>
      <c r="H1570" s="130" t="s">
        <v>800</v>
      </c>
      <c r="I1570" s="130" t="s">
        <v>387</v>
      </c>
      <c r="J1570" s="130" t="s">
        <v>1091</v>
      </c>
    </row>
    <row r="1571" spans="2:10">
      <c r="B1571" s="130" t="s">
        <v>269</v>
      </c>
      <c r="C1571" s="130" t="s">
        <v>800</v>
      </c>
      <c r="D1571" s="130" t="s">
        <v>443</v>
      </c>
      <c r="E1571" s="130" t="s">
        <v>1091</v>
      </c>
      <c r="F1571" s="129"/>
      <c r="G1571" s="130" t="s">
        <v>269</v>
      </c>
      <c r="H1571" s="130" t="s">
        <v>800</v>
      </c>
      <c r="I1571" s="130" t="s">
        <v>443</v>
      </c>
      <c r="J1571" s="130" t="s">
        <v>1091</v>
      </c>
    </row>
    <row r="1572" spans="2:10">
      <c r="B1572" s="130" t="s">
        <v>99</v>
      </c>
      <c r="C1572" s="130" t="s">
        <v>1040</v>
      </c>
      <c r="D1572" s="130" t="s">
        <v>376</v>
      </c>
      <c r="E1572" s="130" t="s">
        <v>1041</v>
      </c>
      <c r="F1572" s="129"/>
      <c r="G1572" s="130" t="s">
        <v>99</v>
      </c>
      <c r="H1572" s="130" t="s">
        <v>1040</v>
      </c>
      <c r="I1572" s="130" t="s">
        <v>376</v>
      </c>
      <c r="J1572" s="130" t="s">
        <v>1041</v>
      </c>
    </row>
    <row r="1573" spans="2:10">
      <c r="B1573" s="130" t="s">
        <v>269</v>
      </c>
      <c r="C1573" s="130" t="s">
        <v>800</v>
      </c>
      <c r="D1573" s="130" t="s">
        <v>521</v>
      </c>
      <c r="E1573" s="130" t="s">
        <v>1091</v>
      </c>
      <c r="F1573" s="129"/>
      <c r="G1573" s="130" t="s">
        <v>269</v>
      </c>
      <c r="H1573" s="130" t="s">
        <v>800</v>
      </c>
      <c r="I1573" s="130" t="s">
        <v>521</v>
      </c>
      <c r="J1573" s="130" t="s">
        <v>1091</v>
      </c>
    </row>
    <row r="1574" spans="2:10">
      <c r="B1574" s="130" t="s">
        <v>269</v>
      </c>
      <c r="C1574" s="130" t="s">
        <v>800</v>
      </c>
      <c r="D1574" s="130" t="s">
        <v>426</v>
      </c>
      <c r="E1574" s="130" t="s">
        <v>1091</v>
      </c>
      <c r="F1574" s="129"/>
      <c r="G1574" s="130" t="s">
        <v>269</v>
      </c>
      <c r="H1574" s="130" t="s">
        <v>800</v>
      </c>
      <c r="I1574" s="130" t="s">
        <v>426</v>
      </c>
      <c r="J1574" s="130" t="s">
        <v>1091</v>
      </c>
    </row>
    <row r="1575" spans="2:10">
      <c r="B1575" s="130" t="s">
        <v>97</v>
      </c>
      <c r="C1575" s="130" t="s">
        <v>494</v>
      </c>
      <c r="D1575" s="130" t="s">
        <v>373</v>
      </c>
      <c r="E1575" s="130" t="s">
        <v>1780</v>
      </c>
      <c r="F1575" s="129"/>
      <c r="G1575" s="130" t="s">
        <v>97</v>
      </c>
      <c r="H1575" s="130" t="s">
        <v>494</v>
      </c>
      <c r="I1575" s="130" t="s">
        <v>373</v>
      </c>
      <c r="J1575" s="130" t="s">
        <v>1780</v>
      </c>
    </row>
    <row r="1576" spans="2:10">
      <c r="B1576" s="130" t="s">
        <v>97</v>
      </c>
      <c r="C1576" s="130" t="s">
        <v>494</v>
      </c>
      <c r="D1576" s="130" t="s">
        <v>367</v>
      </c>
      <c r="E1576" s="130" t="s">
        <v>697</v>
      </c>
      <c r="F1576" s="129"/>
      <c r="G1576" s="130" t="s">
        <v>97</v>
      </c>
      <c r="H1576" s="130" t="s">
        <v>494</v>
      </c>
      <c r="I1576" s="130" t="s">
        <v>367</v>
      </c>
      <c r="J1576" s="130" t="s">
        <v>697</v>
      </c>
    </row>
    <row r="1577" spans="2:10">
      <c r="B1577" s="130" t="s">
        <v>500</v>
      </c>
      <c r="C1577" s="130" t="s">
        <v>1079</v>
      </c>
      <c r="D1577" s="130" t="s">
        <v>521</v>
      </c>
      <c r="E1577" s="130" t="s">
        <v>1781</v>
      </c>
      <c r="F1577" s="129"/>
      <c r="G1577" s="130" t="s">
        <v>500</v>
      </c>
      <c r="H1577" s="130" t="s">
        <v>1079</v>
      </c>
      <c r="I1577" s="130" t="s">
        <v>521</v>
      </c>
      <c r="J1577" s="130" t="s">
        <v>1781</v>
      </c>
    </row>
    <row r="1578" spans="2:10">
      <c r="B1578" s="130" t="s">
        <v>609</v>
      </c>
      <c r="C1578" s="130" t="s">
        <v>1079</v>
      </c>
      <c r="D1578" s="130" t="s">
        <v>857</v>
      </c>
      <c r="E1578" s="130" t="s">
        <v>1080</v>
      </c>
      <c r="F1578" s="129"/>
      <c r="G1578" s="130" t="s">
        <v>609</v>
      </c>
      <c r="H1578" s="130" t="s">
        <v>1079</v>
      </c>
      <c r="I1578" s="130" t="s">
        <v>857</v>
      </c>
      <c r="J1578" s="130" t="s">
        <v>1080</v>
      </c>
    </row>
    <row r="1579" spans="2:10">
      <c r="B1579" s="130" t="s">
        <v>100</v>
      </c>
      <c r="C1579" s="130" t="s">
        <v>523</v>
      </c>
      <c r="D1579" s="130" t="s">
        <v>367</v>
      </c>
      <c r="E1579" s="130" t="s">
        <v>1782</v>
      </c>
      <c r="F1579" s="129"/>
      <c r="G1579" s="130" t="s">
        <v>100</v>
      </c>
      <c r="H1579" s="130" t="s">
        <v>523</v>
      </c>
      <c r="I1579" s="130" t="s">
        <v>367</v>
      </c>
      <c r="J1579" s="130" t="s">
        <v>1782</v>
      </c>
    </row>
    <row r="1580" spans="2:10">
      <c r="B1580" s="130" t="s">
        <v>100</v>
      </c>
      <c r="C1580" s="130" t="s">
        <v>523</v>
      </c>
      <c r="D1580" s="130" t="s">
        <v>466</v>
      </c>
      <c r="E1580" s="130" t="s">
        <v>1782</v>
      </c>
      <c r="F1580" s="129"/>
      <c r="G1580" s="130" t="s">
        <v>100</v>
      </c>
      <c r="H1580" s="130" t="s">
        <v>523</v>
      </c>
      <c r="I1580" s="130" t="s">
        <v>466</v>
      </c>
      <c r="J1580" s="130" t="s">
        <v>1782</v>
      </c>
    </row>
    <row r="1581" spans="2:10">
      <c r="B1581" s="130" t="s">
        <v>100</v>
      </c>
      <c r="C1581" s="130" t="s">
        <v>523</v>
      </c>
      <c r="D1581" s="130" t="s">
        <v>390</v>
      </c>
      <c r="E1581" s="130" t="s">
        <v>524</v>
      </c>
      <c r="F1581" s="129"/>
      <c r="G1581" s="130" t="s">
        <v>100</v>
      </c>
      <c r="H1581" s="130" t="s">
        <v>523</v>
      </c>
      <c r="I1581" s="130" t="s">
        <v>390</v>
      </c>
      <c r="J1581" s="130" t="s">
        <v>524</v>
      </c>
    </row>
    <row r="1582" spans="2:10">
      <c r="B1582" s="130" t="s">
        <v>100</v>
      </c>
      <c r="C1582" s="130" t="s">
        <v>523</v>
      </c>
      <c r="D1582" s="130" t="s">
        <v>429</v>
      </c>
      <c r="E1582" s="130" t="s">
        <v>524</v>
      </c>
      <c r="F1582" s="129"/>
      <c r="G1582" s="130" t="s">
        <v>100</v>
      </c>
      <c r="H1582" s="130" t="s">
        <v>523</v>
      </c>
      <c r="I1582" s="130" t="s">
        <v>429</v>
      </c>
      <c r="J1582" s="130" t="s">
        <v>524</v>
      </c>
    </row>
    <row r="1583" spans="2:10">
      <c r="B1583" s="130" t="s">
        <v>100</v>
      </c>
      <c r="C1583" s="130" t="s">
        <v>523</v>
      </c>
      <c r="D1583" s="130" t="s">
        <v>373</v>
      </c>
      <c r="E1583" s="130" t="s">
        <v>1783</v>
      </c>
      <c r="F1583" s="129"/>
      <c r="G1583" s="130" t="s">
        <v>100</v>
      </c>
      <c r="H1583" s="130" t="s">
        <v>523</v>
      </c>
      <c r="I1583" s="130" t="s">
        <v>373</v>
      </c>
      <c r="J1583" s="130" t="s">
        <v>1783</v>
      </c>
    </row>
    <row r="1584" spans="2:10">
      <c r="B1584" s="130" t="s">
        <v>571</v>
      </c>
      <c r="C1584" s="130" t="s">
        <v>543</v>
      </c>
      <c r="D1584" s="130" t="s">
        <v>384</v>
      </c>
      <c r="E1584" s="130" t="s">
        <v>814</v>
      </c>
      <c r="F1584" s="129"/>
      <c r="G1584" s="130" t="s">
        <v>571</v>
      </c>
      <c r="H1584" s="130" t="s">
        <v>543</v>
      </c>
      <c r="I1584" s="130" t="s">
        <v>384</v>
      </c>
      <c r="J1584" s="130" t="s">
        <v>814</v>
      </c>
    </row>
    <row r="1585" spans="2:10">
      <c r="B1585" s="130" t="s">
        <v>97</v>
      </c>
      <c r="C1585" s="130" t="s">
        <v>1016</v>
      </c>
      <c r="D1585" s="130" t="s">
        <v>390</v>
      </c>
      <c r="E1585" s="130" t="s">
        <v>1784</v>
      </c>
      <c r="F1585" s="129"/>
      <c r="G1585" s="130" t="s">
        <v>97</v>
      </c>
      <c r="H1585" s="130" t="s">
        <v>1016</v>
      </c>
      <c r="I1585" s="130" t="s">
        <v>390</v>
      </c>
      <c r="J1585" s="130" t="s">
        <v>1784</v>
      </c>
    </row>
    <row r="1586" spans="2:10">
      <c r="B1586" s="130" t="s">
        <v>98</v>
      </c>
      <c r="C1586" s="130" t="s">
        <v>1157</v>
      </c>
      <c r="D1586" s="130" t="s">
        <v>367</v>
      </c>
      <c r="E1586" s="130" t="s">
        <v>1158</v>
      </c>
      <c r="F1586" s="129"/>
      <c r="G1586" s="130" t="s">
        <v>98</v>
      </c>
      <c r="H1586" s="130" t="s">
        <v>1157</v>
      </c>
      <c r="I1586" s="130" t="s">
        <v>367</v>
      </c>
      <c r="J1586" s="130" t="s">
        <v>1158</v>
      </c>
    </row>
    <row r="1587" spans="2:10">
      <c r="B1587" s="130" t="s">
        <v>98</v>
      </c>
      <c r="C1587" s="130" t="s">
        <v>1157</v>
      </c>
      <c r="D1587" s="130" t="s">
        <v>893</v>
      </c>
      <c r="E1587" s="130" t="s">
        <v>1785</v>
      </c>
      <c r="F1587" s="129"/>
      <c r="G1587" s="130" t="s">
        <v>98</v>
      </c>
      <c r="H1587" s="130" t="s">
        <v>1157</v>
      </c>
      <c r="I1587" s="130" t="s">
        <v>893</v>
      </c>
      <c r="J1587" s="130" t="s">
        <v>1785</v>
      </c>
    </row>
    <row r="1588" spans="2:10">
      <c r="B1588" s="130" t="s">
        <v>97</v>
      </c>
      <c r="C1588" s="130" t="s">
        <v>1102</v>
      </c>
      <c r="D1588" s="130" t="s">
        <v>426</v>
      </c>
      <c r="E1588" s="130" t="s">
        <v>1103</v>
      </c>
      <c r="F1588" s="129"/>
      <c r="G1588" s="130" t="s">
        <v>97</v>
      </c>
      <c r="H1588" s="130" t="s">
        <v>1102</v>
      </c>
      <c r="I1588" s="130" t="s">
        <v>426</v>
      </c>
      <c r="J1588" s="130" t="s">
        <v>1103</v>
      </c>
    </row>
    <row r="1589" spans="2:10">
      <c r="B1589" s="130" t="s">
        <v>100</v>
      </c>
      <c r="C1589" s="130" t="s">
        <v>527</v>
      </c>
      <c r="D1589" s="130" t="s">
        <v>1786</v>
      </c>
      <c r="E1589" s="130" t="s">
        <v>1787</v>
      </c>
      <c r="F1589" s="129"/>
      <c r="G1589" s="130" t="s">
        <v>100</v>
      </c>
      <c r="H1589" s="130" t="s">
        <v>527</v>
      </c>
      <c r="I1589" s="130" t="s">
        <v>1786</v>
      </c>
      <c r="J1589" s="130" t="s">
        <v>1787</v>
      </c>
    </row>
    <row r="1590" spans="2:10">
      <c r="B1590" s="130" t="s">
        <v>100</v>
      </c>
      <c r="C1590" s="130" t="s">
        <v>527</v>
      </c>
      <c r="D1590" s="130" t="s">
        <v>1788</v>
      </c>
      <c r="E1590" s="130" t="s">
        <v>1787</v>
      </c>
      <c r="F1590" s="129"/>
      <c r="G1590" s="130" t="s">
        <v>100</v>
      </c>
      <c r="H1590" s="130" t="s">
        <v>527</v>
      </c>
      <c r="I1590" s="130" t="s">
        <v>1788</v>
      </c>
      <c r="J1590" s="130" t="s">
        <v>1787</v>
      </c>
    </row>
    <row r="1591" spans="2:10">
      <c r="B1591" s="130" t="s">
        <v>100</v>
      </c>
      <c r="C1591" s="130" t="s">
        <v>527</v>
      </c>
      <c r="D1591" s="130" t="s">
        <v>1789</v>
      </c>
      <c r="E1591" s="130" t="s">
        <v>1787</v>
      </c>
      <c r="F1591" s="129"/>
      <c r="G1591" s="130" t="s">
        <v>100</v>
      </c>
      <c r="H1591" s="130" t="s">
        <v>527</v>
      </c>
      <c r="I1591" s="130" t="s">
        <v>1789</v>
      </c>
      <c r="J1591" s="130" t="s">
        <v>1787</v>
      </c>
    </row>
    <row r="1592" spans="2:10">
      <c r="B1592" s="130" t="s">
        <v>97</v>
      </c>
      <c r="C1592" s="130" t="s">
        <v>1790</v>
      </c>
      <c r="D1592" s="130" t="s">
        <v>453</v>
      </c>
      <c r="E1592" s="130" t="s">
        <v>1740</v>
      </c>
      <c r="F1592" s="129"/>
      <c r="G1592" s="130" t="s">
        <v>97</v>
      </c>
      <c r="H1592" s="130" t="s">
        <v>1790</v>
      </c>
      <c r="I1592" s="130" t="s">
        <v>453</v>
      </c>
      <c r="J1592" s="130" t="s">
        <v>1740</v>
      </c>
    </row>
    <row r="1593" spans="2:10">
      <c r="B1593" s="130" t="s">
        <v>571</v>
      </c>
      <c r="C1593" s="130" t="s">
        <v>572</v>
      </c>
      <c r="D1593" s="130" t="s">
        <v>464</v>
      </c>
      <c r="E1593" s="130" t="s">
        <v>1072</v>
      </c>
      <c r="F1593" s="129"/>
      <c r="G1593" s="130" t="s">
        <v>571</v>
      </c>
      <c r="H1593" s="130" t="s">
        <v>572</v>
      </c>
      <c r="I1593" s="130" t="s">
        <v>464</v>
      </c>
      <c r="J1593" s="130" t="s">
        <v>1072</v>
      </c>
    </row>
    <row r="1594" spans="2:10">
      <c r="B1594" s="130" t="s">
        <v>571</v>
      </c>
      <c r="C1594" s="130" t="s">
        <v>572</v>
      </c>
      <c r="D1594" s="130" t="s">
        <v>367</v>
      </c>
      <c r="E1594" s="130" t="s">
        <v>1072</v>
      </c>
      <c r="F1594" s="129"/>
      <c r="G1594" s="130" t="s">
        <v>571</v>
      </c>
      <c r="H1594" s="130" t="s">
        <v>572</v>
      </c>
      <c r="I1594" s="130" t="s">
        <v>367</v>
      </c>
      <c r="J1594" s="130" t="s">
        <v>1072</v>
      </c>
    </row>
    <row r="1595" spans="2:10">
      <c r="B1595" s="130" t="s">
        <v>93</v>
      </c>
      <c r="C1595" s="130" t="s">
        <v>1791</v>
      </c>
      <c r="D1595" s="130" t="s">
        <v>367</v>
      </c>
      <c r="E1595" s="130" t="s">
        <v>856</v>
      </c>
      <c r="F1595" s="129"/>
      <c r="G1595" s="130" t="s">
        <v>93</v>
      </c>
      <c r="H1595" s="130" t="s">
        <v>1791</v>
      </c>
      <c r="I1595" s="130" t="s">
        <v>367</v>
      </c>
      <c r="J1595" s="130" t="s">
        <v>856</v>
      </c>
    </row>
    <row r="1596" spans="2:10">
      <c r="B1596" s="130" t="s">
        <v>93</v>
      </c>
      <c r="C1596" s="130" t="s">
        <v>1791</v>
      </c>
      <c r="D1596" s="130" t="s">
        <v>466</v>
      </c>
      <c r="E1596" s="130" t="s">
        <v>856</v>
      </c>
      <c r="F1596" s="129"/>
      <c r="G1596" s="130" t="s">
        <v>93</v>
      </c>
      <c r="H1596" s="130" t="s">
        <v>1791</v>
      </c>
      <c r="I1596" s="130" t="s">
        <v>466</v>
      </c>
      <c r="J1596" s="130" t="s">
        <v>856</v>
      </c>
    </row>
    <row r="1597" spans="2:10">
      <c r="B1597" s="130" t="s">
        <v>100</v>
      </c>
      <c r="C1597" s="130" t="s">
        <v>518</v>
      </c>
      <c r="D1597" s="130" t="s">
        <v>450</v>
      </c>
      <c r="E1597" s="130" t="s">
        <v>1792</v>
      </c>
      <c r="F1597" s="129"/>
      <c r="G1597" s="130" t="s">
        <v>100</v>
      </c>
      <c r="H1597" s="130" t="s">
        <v>518</v>
      </c>
      <c r="I1597" s="130" t="s">
        <v>450</v>
      </c>
      <c r="J1597" s="130" t="s">
        <v>1792</v>
      </c>
    </row>
    <row r="1598" spans="2:10">
      <c r="B1598" s="130" t="s">
        <v>100</v>
      </c>
      <c r="C1598" s="130" t="s">
        <v>518</v>
      </c>
      <c r="D1598" s="130" t="s">
        <v>373</v>
      </c>
      <c r="E1598" s="130" t="s">
        <v>519</v>
      </c>
      <c r="F1598" s="129"/>
      <c r="G1598" s="130" t="s">
        <v>100</v>
      </c>
      <c r="H1598" s="130" t="s">
        <v>518</v>
      </c>
      <c r="I1598" s="130" t="s">
        <v>373</v>
      </c>
      <c r="J1598" s="130" t="s">
        <v>519</v>
      </c>
    </row>
    <row r="1599" spans="2:10">
      <c r="B1599" s="130" t="s">
        <v>97</v>
      </c>
      <c r="C1599" s="130" t="s">
        <v>1318</v>
      </c>
      <c r="D1599" s="130" t="s">
        <v>381</v>
      </c>
      <c r="E1599" s="130" t="s">
        <v>1364</v>
      </c>
      <c r="F1599" s="129"/>
      <c r="G1599" s="130" t="s">
        <v>97</v>
      </c>
      <c r="H1599" s="130" t="s">
        <v>1318</v>
      </c>
      <c r="I1599" s="130" t="s">
        <v>381</v>
      </c>
      <c r="J1599" s="130" t="s">
        <v>1364</v>
      </c>
    </row>
    <row r="1600" spans="2:10">
      <c r="B1600" s="130" t="s">
        <v>97</v>
      </c>
      <c r="C1600" s="130" t="s">
        <v>1318</v>
      </c>
      <c r="D1600" s="130" t="s">
        <v>370</v>
      </c>
      <c r="E1600" s="130" t="s">
        <v>1793</v>
      </c>
      <c r="F1600" s="129"/>
      <c r="G1600" s="130" t="s">
        <v>97</v>
      </c>
      <c r="H1600" s="130" t="s">
        <v>1318</v>
      </c>
      <c r="I1600" s="130" t="s">
        <v>370</v>
      </c>
      <c r="J1600" s="130" t="s">
        <v>1793</v>
      </c>
    </row>
    <row r="1601" spans="2:10">
      <c r="B1601" s="130" t="s">
        <v>97</v>
      </c>
      <c r="C1601" s="130" t="s">
        <v>1318</v>
      </c>
      <c r="D1601" s="130" t="s">
        <v>445</v>
      </c>
      <c r="E1601" s="130" t="s">
        <v>1319</v>
      </c>
      <c r="F1601" s="129"/>
      <c r="G1601" s="130" t="s">
        <v>97</v>
      </c>
      <c r="H1601" s="130" t="s">
        <v>1318</v>
      </c>
      <c r="I1601" s="130" t="s">
        <v>445</v>
      </c>
      <c r="J1601" s="130" t="s">
        <v>1319</v>
      </c>
    </row>
    <row r="1602" spans="2:10">
      <c r="B1602" s="130" t="s">
        <v>97</v>
      </c>
      <c r="C1602" s="130" t="s">
        <v>1318</v>
      </c>
      <c r="D1602" s="130" t="s">
        <v>429</v>
      </c>
      <c r="E1602" s="130" t="s">
        <v>854</v>
      </c>
      <c r="F1602" s="129"/>
      <c r="G1602" s="130" t="s">
        <v>97</v>
      </c>
      <c r="H1602" s="130" t="s">
        <v>1318</v>
      </c>
      <c r="I1602" s="130" t="s">
        <v>429</v>
      </c>
      <c r="J1602" s="130" t="s">
        <v>854</v>
      </c>
    </row>
    <row r="1603" spans="2:10">
      <c r="B1603" s="130" t="s">
        <v>97</v>
      </c>
      <c r="C1603" s="130" t="s">
        <v>949</v>
      </c>
      <c r="D1603" s="130" t="s">
        <v>387</v>
      </c>
      <c r="E1603" s="130" t="s">
        <v>1794</v>
      </c>
      <c r="F1603" s="129"/>
      <c r="G1603" s="130" t="s">
        <v>97</v>
      </c>
      <c r="H1603" s="130" t="s">
        <v>949</v>
      </c>
      <c r="I1603" s="130" t="s">
        <v>387</v>
      </c>
      <c r="J1603" s="130" t="s">
        <v>1794</v>
      </c>
    </row>
    <row r="1604" spans="2:10">
      <c r="B1604" s="130" t="s">
        <v>97</v>
      </c>
      <c r="C1604" s="130" t="s">
        <v>949</v>
      </c>
      <c r="D1604" s="130" t="s">
        <v>390</v>
      </c>
      <c r="E1604" s="130" t="s">
        <v>1238</v>
      </c>
      <c r="F1604" s="129"/>
      <c r="G1604" s="130" t="s">
        <v>97</v>
      </c>
      <c r="H1604" s="130" t="s">
        <v>949</v>
      </c>
      <c r="I1604" s="130" t="s">
        <v>390</v>
      </c>
      <c r="J1604" s="130" t="s">
        <v>1238</v>
      </c>
    </row>
    <row r="1605" spans="2:10">
      <c r="B1605" s="130" t="s">
        <v>97</v>
      </c>
      <c r="C1605" s="130" t="s">
        <v>949</v>
      </c>
      <c r="D1605" s="130" t="s">
        <v>384</v>
      </c>
      <c r="E1605" s="130" t="s">
        <v>1795</v>
      </c>
      <c r="F1605" s="129"/>
      <c r="G1605" s="130" t="s">
        <v>97</v>
      </c>
      <c r="H1605" s="130" t="s">
        <v>949</v>
      </c>
      <c r="I1605" s="130" t="s">
        <v>384</v>
      </c>
      <c r="J1605" s="130" t="s">
        <v>1795</v>
      </c>
    </row>
    <row r="1606" spans="2:10">
      <c r="B1606" s="130" t="s">
        <v>97</v>
      </c>
      <c r="C1606" s="130" t="s">
        <v>1796</v>
      </c>
      <c r="D1606" s="130" t="s">
        <v>1644</v>
      </c>
      <c r="E1606" s="130" t="s">
        <v>1797</v>
      </c>
      <c r="F1606" s="129"/>
      <c r="G1606" s="130" t="s">
        <v>97</v>
      </c>
      <c r="H1606" s="130" t="s">
        <v>1796</v>
      </c>
      <c r="I1606" s="130" t="s">
        <v>1644</v>
      </c>
      <c r="J1606" s="130" t="s">
        <v>1797</v>
      </c>
    </row>
    <row r="1607" spans="2:10">
      <c r="B1607" s="130" t="s">
        <v>97</v>
      </c>
      <c r="C1607" s="130" t="s">
        <v>1796</v>
      </c>
      <c r="D1607" s="130" t="s">
        <v>1710</v>
      </c>
      <c r="E1607" s="130" t="s">
        <v>1797</v>
      </c>
      <c r="F1607" s="129"/>
      <c r="G1607" s="130" t="s">
        <v>97</v>
      </c>
      <c r="H1607" s="130" t="s">
        <v>1796</v>
      </c>
      <c r="I1607" s="130" t="s">
        <v>1710</v>
      </c>
      <c r="J1607" s="130" t="s">
        <v>1797</v>
      </c>
    </row>
    <row r="1608" spans="2:10">
      <c r="B1608" s="130" t="s">
        <v>97</v>
      </c>
      <c r="C1608" s="130" t="s">
        <v>1798</v>
      </c>
      <c r="D1608" s="130" t="s">
        <v>1574</v>
      </c>
      <c r="E1608" s="130" t="s">
        <v>1797</v>
      </c>
      <c r="F1608" s="129"/>
      <c r="G1608" s="130" t="s">
        <v>97</v>
      </c>
      <c r="H1608" s="130" t="s">
        <v>1798</v>
      </c>
      <c r="I1608" s="130" t="s">
        <v>1574</v>
      </c>
      <c r="J1608" s="130" t="s">
        <v>1797</v>
      </c>
    </row>
    <row r="1609" spans="2:10">
      <c r="B1609" s="130" t="s">
        <v>97</v>
      </c>
      <c r="C1609" s="130" t="s">
        <v>1798</v>
      </c>
      <c r="D1609" s="130" t="s">
        <v>1575</v>
      </c>
      <c r="E1609" s="130" t="s">
        <v>1797</v>
      </c>
      <c r="F1609" s="129"/>
      <c r="G1609" s="130" t="s">
        <v>97</v>
      </c>
      <c r="H1609" s="130" t="s">
        <v>1798</v>
      </c>
      <c r="I1609" s="130" t="s">
        <v>1575</v>
      </c>
      <c r="J1609" s="130" t="s">
        <v>1797</v>
      </c>
    </row>
    <row r="1610" spans="2:10">
      <c r="B1610" s="130" t="s">
        <v>97</v>
      </c>
      <c r="C1610" s="130" t="s">
        <v>1798</v>
      </c>
      <c r="D1610" s="130" t="s">
        <v>1576</v>
      </c>
      <c r="E1610" s="130" t="s">
        <v>1797</v>
      </c>
      <c r="F1610" s="129"/>
      <c r="G1610" s="130" t="s">
        <v>97</v>
      </c>
      <c r="H1610" s="130" t="s">
        <v>1798</v>
      </c>
      <c r="I1610" s="130" t="s">
        <v>1576</v>
      </c>
      <c r="J1610" s="130" t="s">
        <v>1797</v>
      </c>
    </row>
    <row r="1611" spans="2:10">
      <c r="B1611" s="130" t="s">
        <v>97</v>
      </c>
      <c r="C1611" s="130" t="s">
        <v>1798</v>
      </c>
      <c r="D1611" s="130" t="s">
        <v>1577</v>
      </c>
      <c r="E1611" s="130" t="s">
        <v>1797</v>
      </c>
      <c r="F1611" s="129"/>
      <c r="G1611" s="130" t="s">
        <v>97</v>
      </c>
      <c r="H1611" s="130" t="s">
        <v>1798</v>
      </c>
      <c r="I1611" s="130" t="s">
        <v>1577</v>
      </c>
      <c r="J1611" s="130" t="s">
        <v>1797</v>
      </c>
    </row>
    <row r="1612" spans="2:10">
      <c r="B1612" s="130" t="s">
        <v>97</v>
      </c>
      <c r="C1612" s="130" t="s">
        <v>1798</v>
      </c>
      <c r="D1612" s="130" t="s">
        <v>1579</v>
      </c>
      <c r="E1612" s="130" t="s">
        <v>1797</v>
      </c>
      <c r="F1612" s="129"/>
      <c r="G1612" s="130" t="s">
        <v>97</v>
      </c>
      <c r="H1612" s="130" t="s">
        <v>1798</v>
      </c>
      <c r="I1612" s="130" t="s">
        <v>1579</v>
      </c>
      <c r="J1612" s="130" t="s">
        <v>1797</v>
      </c>
    </row>
    <row r="1613" spans="2:10">
      <c r="B1613" s="130" t="s">
        <v>97</v>
      </c>
      <c r="C1613" s="130" t="s">
        <v>1798</v>
      </c>
      <c r="D1613" s="130" t="s">
        <v>1580</v>
      </c>
      <c r="E1613" s="130" t="s">
        <v>1797</v>
      </c>
      <c r="F1613" s="129"/>
      <c r="G1613" s="130" t="s">
        <v>97</v>
      </c>
      <c r="H1613" s="130" t="s">
        <v>1798</v>
      </c>
      <c r="I1613" s="130" t="s">
        <v>1580</v>
      </c>
      <c r="J1613" s="130" t="s">
        <v>1797</v>
      </c>
    </row>
    <row r="1614" spans="2:10">
      <c r="B1614" s="130" t="s">
        <v>97</v>
      </c>
      <c r="C1614" s="130" t="s">
        <v>1798</v>
      </c>
      <c r="D1614" s="130" t="s">
        <v>1582</v>
      </c>
      <c r="E1614" s="130" t="s">
        <v>1797</v>
      </c>
      <c r="F1614" s="129"/>
      <c r="G1614" s="130" t="s">
        <v>97</v>
      </c>
      <c r="H1614" s="130" t="s">
        <v>1798</v>
      </c>
      <c r="I1614" s="130" t="s">
        <v>1582</v>
      </c>
      <c r="J1614" s="130" t="s">
        <v>1797</v>
      </c>
    </row>
    <row r="1615" spans="2:10">
      <c r="B1615" s="130" t="s">
        <v>97</v>
      </c>
      <c r="C1615" s="130" t="s">
        <v>1798</v>
      </c>
      <c r="D1615" s="130" t="s">
        <v>1559</v>
      </c>
      <c r="E1615" s="130" t="s">
        <v>1799</v>
      </c>
      <c r="F1615" s="129"/>
      <c r="G1615" s="130" t="s">
        <v>97</v>
      </c>
      <c r="H1615" s="130" t="s">
        <v>1798</v>
      </c>
      <c r="I1615" s="130" t="s">
        <v>1559</v>
      </c>
      <c r="J1615" s="130" t="s">
        <v>1799</v>
      </c>
    </row>
    <row r="1616" spans="2:10">
      <c r="B1616" s="130" t="s">
        <v>97</v>
      </c>
      <c r="C1616" s="130" t="s">
        <v>1798</v>
      </c>
      <c r="D1616" s="130" t="s">
        <v>1800</v>
      </c>
      <c r="E1616" s="130" t="s">
        <v>1799</v>
      </c>
      <c r="F1616" s="129"/>
      <c r="G1616" s="130" t="s">
        <v>97</v>
      </c>
      <c r="H1616" s="130" t="s">
        <v>1798</v>
      </c>
      <c r="I1616" s="130" t="s">
        <v>1800</v>
      </c>
      <c r="J1616" s="130" t="s">
        <v>1799</v>
      </c>
    </row>
    <row r="1617" spans="2:10">
      <c r="B1617" s="130" t="s">
        <v>97</v>
      </c>
      <c r="C1617" s="130" t="s">
        <v>1798</v>
      </c>
      <c r="D1617" s="130" t="s">
        <v>1801</v>
      </c>
      <c r="E1617" s="130" t="s">
        <v>1799</v>
      </c>
      <c r="F1617" s="129"/>
      <c r="G1617" s="130" t="s">
        <v>97</v>
      </c>
      <c r="H1617" s="130" t="s">
        <v>1798</v>
      </c>
      <c r="I1617" s="130" t="s">
        <v>1801</v>
      </c>
      <c r="J1617" s="130" t="s">
        <v>1799</v>
      </c>
    </row>
    <row r="1618" spans="2:10">
      <c r="B1618" s="130" t="s">
        <v>97</v>
      </c>
      <c r="C1618" s="130" t="s">
        <v>1798</v>
      </c>
      <c r="D1618" s="130" t="s">
        <v>1802</v>
      </c>
      <c r="E1618" s="130" t="s">
        <v>1799</v>
      </c>
      <c r="F1618" s="129"/>
      <c r="G1618" s="130" t="s">
        <v>97</v>
      </c>
      <c r="H1618" s="130" t="s">
        <v>1798</v>
      </c>
      <c r="I1618" s="130" t="s">
        <v>1802</v>
      </c>
      <c r="J1618" s="130" t="s">
        <v>1799</v>
      </c>
    </row>
    <row r="1619" spans="2:10">
      <c r="B1619" s="130" t="s">
        <v>97</v>
      </c>
      <c r="C1619" s="130" t="s">
        <v>1803</v>
      </c>
      <c r="D1619" s="130" t="s">
        <v>1561</v>
      </c>
      <c r="E1619" s="130" t="s">
        <v>1804</v>
      </c>
      <c r="F1619" s="129"/>
      <c r="G1619" s="130" t="s">
        <v>97</v>
      </c>
      <c r="H1619" s="130" t="s">
        <v>1803</v>
      </c>
      <c r="I1619" s="130" t="s">
        <v>1561</v>
      </c>
      <c r="J1619" s="130" t="s">
        <v>1804</v>
      </c>
    </row>
    <row r="1620" spans="2:10">
      <c r="B1620" s="130" t="s">
        <v>97</v>
      </c>
      <c r="C1620" s="130" t="s">
        <v>1803</v>
      </c>
      <c r="D1620" s="130" t="s">
        <v>1563</v>
      </c>
      <c r="E1620" s="130" t="s">
        <v>1804</v>
      </c>
      <c r="F1620" s="129"/>
      <c r="G1620" s="130" t="s">
        <v>97</v>
      </c>
      <c r="H1620" s="130" t="s">
        <v>1803</v>
      </c>
      <c r="I1620" s="130" t="s">
        <v>1563</v>
      </c>
      <c r="J1620" s="130" t="s">
        <v>1804</v>
      </c>
    </row>
    <row r="1621" spans="2:10">
      <c r="B1621" s="130" t="s">
        <v>97</v>
      </c>
      <c r="C1621" s="130" t="s">
        <v>1803</v>
      </c>
      <c r="D1621" s="130" t="s">
        <v>1538</v>
      </c>
      <c r="E1621" s="130" t="s">
        <v>1804</v>
      </c>
      <c r="F1621" s="129"/>
      <c r="G1621" s="130" t="s">
        <v>97</v>
      </c>
      <c r="H1621" s="130" t="s">
        <v>1803</v>
      </c>
      <c r="I1621" s="130" t="s">
        <v>1538</v>
      </c>
      <c r="J1621" s="130" t="s">
        <v>1804</v>
      </c>
    </row>
    <row r="1622" spans="2:10">
      <c r="B1622" s="130" t="s">
        <v>97</v>
      </c>
      <c r="C1622" s="130" t="s">
        <v>1803</v>
      </c>
      <c r="D1622" s="130" t="s">
        <v>1540</v>
      </c>
      <c r="E1622" s="130" t="s">
        <v>1804</v>
      </c>
      <c r="F1622" s="129"/>
      <c r="G1622" s="130" t="s">
        <v>97</v>
      </c>
      <c r="H1622" s="130" t="s">
        <v>1803</v>
      </c>
      <c r="I1622" s="130" t="s">
        <v>1540</v>
      </c>
      <c r="J1622" s="130" t="s">
        <v>1804</v>
      </c>
    </row>
    <row r="1623" spans="2:10">
      <c r="B1623" s="130" t="s">
        <v>97</v>
      </c>
      <c r="C1623" s="130" t="s">
        <v>1803</v>
      </c>
      <c r="D1623" s="130" t="s">
        <v>1805</v>
      </c>
      <c r="E1623" s="130" t="s">
        <v>1804</v>
      </c>
      <c r="F1623" s="129"/>
      <c r="G1623" s="130" t="s">
        <v>97</v>
      </c>
      <c r="H1623" s="130" t="s">
        <v>1803</v>
      </c>
      <c r="I1623" s="130" t="s">
        <v>1805</v>
      </c>
      <c r="J1623" s="130" t="s">
        <v>1804</v>
      </c>
    </row>
    <row r="1624" spans="2:10">
      <c r="B1624" s="130" t="s">
        <v>97</v>
      </c>
      <c r="C1624" s="130" t="s">
        <v>1803</v>
      </c>
      <c r="D1624" s="130" t="s">
        <v>1806</v>
      </c>
      <c r="E1624" s="130" t="s">
        <v>1804</v>
      </c>
      <c r="F1624" s="129"/>
      <c r="G1624" s="130" t="s">
        <v>97</v>
      </c>
      <c r="H1624" s="130" t="s">
        <v>1803</v>
      </c>
      <c r="I1624" s="130" t="s">
        <v>1806</v>
      </c>
      <c r="J1624" s="130" t="s">
        <v>1804</v>
      </c>
    </row>
    <row r="1625" spans="2:10">
      <c r="B1625" s="130" t="s">
        <v>1807</v>
      </c>
      <c r="C1625" s="130" t="s">
        <v>1808</v>
      </c>
      <c r="D1625" s="130" t="s">
        <v>387</v>
      </c>
      <c r="E1625" s="130" t="s">
        <v>1809</v>
      </c>
      <c r="F1625" s="129"/>
      <c r="G1625" s="130" t="s">
        <v>1807</v>
      </c>
      <c r="H1625" s="130" t="s">
        <v>1808</v>
      </c>
      <c r="I1625" s="130" t="s">
        <v>387</v>
      </c>
      <c r="J1625" s="130" t="s">
        <v>1809</v>
      </c>
    </row>
    <row r="1626" spans="2:10">
      <c r="B1626" s="130" t="s">
        <v>1807</v>
      </c>
      <c r="C1626" s="130" t="s">
        <v>1808</v>
      </c>
      <c r="D1626" s="130" t="s">
        <v>1534</v>
      </c>
      <c r="E1626" s="130" t="s">
        <v>1810</v>
      </c>
      <c r="F1626" s="129"/>
      <c r="G1626" s="130" t="s">
        <v>1807</v>
      </c>
      <c r="H1626" s="130" t="s">
        <v>1808</v>
      </c>
      <c r="I1626" s="130" t="s">
        <v>1534</v>
      </c>
      <c r="J1626" s="130" t="s">
        <v>1810</v>
      </c>
    </row>
    <row r="1627" spans="2:10">
      <c r="B1627" s="130" t="s">
        <v>1807</v>
      </c>
      <c r="C1627" s="130" t="s">
        <v>1808</v>
      </c>
      <c r="D1627" s="130" t="s">
        <v>1530</v>
      </c>
      <c r="E1627" s="130" t="s">
        <v>1810</v>
      </c>
      <c r="F1627" s="129"/>
      <c r="G1627" s="130" t="s">
        <v>1807</v>
      </c>
      <c r="H1627" s="130" t="s">
        <v>1808</v>
      </c>
      <c r="I1627" s="130" t="s">
        <v>1530</v>
      </c>
      <c r="J1627" s="130" t="s">
        <v>1810</v>
      </c>
    </row>
    <row r="1628" spans="2:10">
      <c r="B1628" s="130" t="s">
        <v>1807</v>
      </c>
      <c r="C1628" s="130" t="s">
        <v>1808</v>
      </c>
      <c r="D1628" s="130" t="s">
        <v>1531</v>
      </c>
      <c r="E1628" s="130" t="s">
        <v>1810</v>
      </c>
      <c r="F1628" s="129"/>
      <c r="G1628" s="130" t="s">
        <v>1807</v>
      </c>
      <c r="H1628" s="130" t="s">
        <v>1808</v>
      </c>
      <c r="I1628" s="130" t="s">
        <v>1531</v>
      </c>
      <c r="J1628" s="130" t="s">
        <v>1810</v>
      </c>
    </row>
    <row r="1629" spans="2:10">
      <c r="B1629" s="130" t="s">
        <v>1807</v>
      </c>
      <c r="C1629" s="130" t="s">
        <v>1808</v>
      </c>
      <c r="D1629" s="130" t="s">
        <v>1532</v>
      </c>
      <c r="E1629" s="130" t="s">
        <v>1810</v>
      </c>
      <c r="F1629" s="129"/>
      <c r="G1629" s="130" t="s">
        <v>1807</v>
      </c>
      <c r="H1629" s="130" t="s">
        <v>1808</v>
      </c>
      <c r="I1629" s="130" t="s">
        <v>1532</v>
      </c>
      <c r="J1629" s="130" t="s">
        <v>1810</v>
      </c>
    </row>
    <row r="1630" spans="2:10">
      <c r="B1630" s="130" t="s">
        <v>1807</v>
      </c>
      <c r="C1630" s="130" t="s">
        <v>1808</v>
      </c>
      <c r="D1630" s="130" t="s">
        <v>1533</v>
      </c>
      <c r="E1630" s="130" t="s">
        <v>1810</v>
      </c>
      <c r="F1630" s="129"/>
      <c r="G1630" s="130" t="s">
        <v>1807</v>
      </c>
      <c r="H1630" s="130" t="s">
        <v>1808</v>
      </c>
      <c r="I1630" s="130" t="s">
        <v>1533</v>
      </c>
      <c r="J1630" s="130" t="s">
        <v>1810</v>
      </c>
    </row>
    <row r="1631" spans="2:10">
      <c r="B1631" s="130" t="s">
        <v>1807</v>
      </c>
      <c r="C1631" s="130" t="s">
        <v>1808</v>
      </c>
      <c r="D1631" s="130" t="s">
        <v>1811</v>
      </c>
      <c r="E1631" s="130" t="s">
        <v>1810</v>
      </c>
      <c r="F1631" s="129"/>
      <c r="G1631" s="130" t="s">
        <v>1807</v>
      </c>
      <c r="H1631" s="130" t="s">
        <v>1808</v>
      </c>
      <c r="I1631" s="130" t="s">
        <v>1811</v>
      </c>
      <c r="J1631" s="130" t="s">
        <v>1810</v>
      </c>
    </row>
    <row r="1632" spans="2:10">
      <c r="B1632" s="130" t="s">
        <v>1807</v>
      </c>
      <c r="C1632" s="130" t="s">
        <v>1808</v>
      </c>
      <c r="D1632" s="130" t="s">
        <v>1537</v>
      </c>
      <c r="E1632" s="130" t="s">
        <v>1810</v>
      </c>
      <c r="F1632" s="129"/>
      <c r="G1632" s="130" t="s">
        <v>1807</v>
      </c>
      <c r="H1632" s="130" t="s">
        <v>1808</v>
      </c>
      <c r="I1632" s="130" t="s">
        <v>1537</v>
      </c>
      <c r="J1632" s="130" t="s">
        <v>1810</v>
      </c>
    </row>
    <row r="1633" spans="2:10">
      <c r="B1633" s="130" t="s">
        <v>1807</v>
      </c>
      <c r="C1633" s="130" t="s">
        <v>1808</v>
      </c>
      <c r="D1633" s="130" t="s">
        <v>1610</v>
      </c>
      <c r="E1633" s="130" t="s">
        <v>1810</v>
      </c>
      <c r="F1633" s="129"/>
      <c r="G1633" s="130" t="s">
        <v>1807</v>
      </c>
      <c r="H1633" s="130" t="s">
        <v>1808</v>
      </c>
      <c r="I1633" s="130" t="s">
        <v>1610</v>
      </c>
      <c r="J1633" s="130" t="s">
        <v>1810</v>
      </c>
    </row>
    <row r="1634" spans="2:10">
      <c r="B1634" s="130" t="s">
        <v>1807</v>
      </c>
      <c r="C1634" s="130" t="s">
        <v>1808</v>
      </c>
      <c r="D1634" s="130" t="s">
        <v>1812</v>
      </c>
      <c r="E1634" s="130" t="s">
        <v>1810</v>
      </c>
      <c r="F1634" s="129"/>
      <c r="G1634" s="130" t="s">
        <v>1807</v>
      </c>
      <c r="H1634" s="130" t="s">
        <v>1808</v>
      </c>
      <c r="I1634" s="130" t="s">
        <v>1812</v>
      </c>
      <c r="J1634" s="130" t="s">
        <v>1810</v>
      </c>
    </row>
    <row r="1635" spans="2:10">
      <c r="B1635" s="130" t="s">
        <v>1807</v>
      </c>
      <c r="C1635" s="130" t="s">
        <v>1808</v>
      </c>
      <c r="D1635" s="130" t="s">
        <v>1611</v>
      </c>
      <c r="E1635" s="130" t="s">
        <v>1810</v>
      </c>
      <c r="F1635" s="129"/>
      <c r="G1635" s="130" t="s">
        <v>1807</v>
      </c>
      <c r="H1635" s="130" t="s">
        <v>1808</v>
      </c>
      <c r="I1635" s="130" t="s">
        <v>1611</v>
      </c>
      <c r="J1635" s="130" t="s">
        <v>1810</v>
      </c>
    </row>
    <row r="1636" spans="2:10">
      <c r="B1636" s="130" t="s">
        <v>1807</v>
      </c>
      <c r="C1636" s="130" t="s">
        <v>1808</v>
      </c>
      <c r="D1636" s="130" t="s">
        <v>1616</v>
      </c>
      <c r="E1636" s="130" t="s">
        <v>1810</v>
      </c>
      <c r="F1636" s="129"/>
      <c r="G1636" s="130" t="s">
        <v>1807</v>
      </c>
      <c r="H1636" s="130" t="s">
        <v>1808</v>
      </c>
      <c r="I1636" s="130" t="s">
        <v>1616</v>
      </c>
      <c r="J1636" s="130" t="s">
        <v>1810</v>
      </c>
    </row>
    <row r="1637" spans="2:10">
      <c r="B1637" s="130" t="s">
        <v>1807</v>
      </c>
      <c r="C1637" s="130" t="s">
        <v>1808</v>
      </c>
      <c r="D1637" s="130" t="s">
        <v>1619</v>
      </c>
      <c r="E1637" s="130" t="s">
        <v>1810</v>
      </c>
      <c r="F1637" s="129"/>
      <c r="G1637" s="130" t="s">
        <v>1807</v>
      </c>
      <c r="H1637" s="130" t="s">
        <v>1808</v>
      </c>
      <c r="I1637" s="130" t="s">
        <v>1619</v>
      </c>
      <c r="J1637" s="130" t="s">
        <v>1810</v>
      </c>
    </row>
    <row r="1638" spans="2:10">
      <c r="B1638" s="130" t="s">
        <v>1807</v>
      </c>
      <c r="C1638" s="130" t="s">
        <v>1808</v>
      </c>
      <c r="D1638" s="130" t="s">
        <v>1502</v>
      </c>
      <c r="E1638" s="130" t="s">
        <v>1810</v>
      </c>
      <c r="F1638" s="129"/>
      <c r="G1638" s="130" t="s">
        <v>1807</v>
      </c>
      <c r="H1638" s="130" t="s">
        <v>1808</v>
      </c>
      <c r="I1638" s="130" t="s">
        <v>1502</v>
      </c>
      <c r="J1638" s="130" t="s">
        <v>1810</v>
      </c>
    </row>
    <row r="1639" spans="2:10">
      <c r="B1639" s="130" t="s">
        <v>1807</v>
      </c>
      <c r="C1639" s="130" t="s">
        <v>1808</v>
      </c>
      <c r="D1639" s="130" t="s">
        <v>1813</v>
      </c>
      <c r="E1639" s="130" t="s">
        <v>1810</v>
      </c>
      <c r="F1639" s="129"/>
      <c r="G1639" s="130" t="s">
        <v>1807</v>
      </c>
      <c r="H1639" s="130" t="s">
        <v>1808</v>
      </c>
      <c r="I1639" s="130" t="s">
        <v>1813</v>
      </c>
      <c r="J1639" s="130" t="s">
        <v>1810</v>
      </c>
    </row>
    <row r="1640" spans="2:10">
      <c r="B1640" s="130" t="s">
        <v>1807</v>
      </c>
      <c r="C1640" s="130" t="s">
        <v>1808</v>
      </c>
      <c r="D1640" s="130" t="s">
        <v>1622</v>
      </c>
      <c r="E1640" s="130" t="s">
        <v>1810</v>
      </c>
      <c r="F1640" s="129"/>
      <c r="G1640" s="130" t="s">
        <v>1807</v>
      </c>
      <c r="H1640" s="130" t="s">
        <v>1808</v>
      </c>
      <c r="I1640" s="130" t="s">
        <v>1622</v>
      </c>
      <c r="J1640" s="130" t="s">
        <v>1810</v>
      </c>
    </row>
    <row r="1641" spans="2:10">
      <c r="B1641" s="130" t="s">
        <v>1807</v>
      </c>
      <c r="C1641" s="130" t="s">
        <v>1808</v>
      </c>
      <c r="D1641" s="130" t="s">
        <v>1814</v>
      </c>
      <c r="E1641" s="130" t="s">
        <v>1810</v>
      </c>
      <c r="F1641" s="129"/>
      <c r="G1641" s="130" t="s">
        <v>1807</v>
      </c>
      <c r="H1641" s="130" t="s">
        <v>1808</v>
      </c>
      <c r="I1641" s="130" t="s">
        <v>1814</v>
      </c>
      <c r="J1641" s="130" t="s">
        <v>1810</v>
      </c>
    </row>
    <row r="1642" spans="2:10">
      <c r="B1642" s="130" t="s">
        <v>1807</v>
      </c>
      <c r="C1642" s="130" t="s">
        <v>1808</v>
      </c>
      <c r="D1642" s="130" t="s">
        <v>1815</v>
      </c>
      <c r="E1642" s="130" t="s">
        <v>1810</v>
      </c>
      <c r="F1642" s="129"/>
      <c r="G1642" s="130" t="s">
        <v>1807</v>
      </c>
      <c r="H1642" s="130" t="s">
        <v>1808</v>
      </c>
      <c r="I1642" s="130" t="s">
        <v>1815</v>
      </c>
      <c r="J1642" s="130" t="s">
        <v>1810</v>
      </c>
    </row>
    <row r="1643" spans="2:10">
      <c r="B1643" s="130" t="s">
        <v>1807</v>
      </c>
      <c r="C1643" s="130" t="s">
        <v>1808</v>
      </c>
      <c r="D1643" s="130" t="s">
        <v>1626</v>
      </c>
      <c r="E1643" s="130" t="s">
        <v>1810</v>
      </c>
      <c r="F1643" s="129"/>
      <c r="G1643" s="130" t="s">
        <v>1807</v>
      </c>
      <c r="H1643" s="130" t="s">
        <v>1808</v>
      </c>
      <c r="I1643" s="130" t="s">
        <v>1626</v>
      </c>
      <c r="J1643" s="130" t="s">
        <v>1810</v>
      </c>
    </row>
    <row r="1644" spans="2:10">
      <c r="B1644" s="130" t="s">
        <v>1807</v>
      </c>
      <c r="C1644" s="130" t="s">
        <v>1808</v>
      </c>
      <c r="D1644" s="130" t="s">
        <v>1629</v>
      </c>
      <c r="E1644" s="130" t="s">
        <v>1810</v>
      </c>
      <c r="F1644" s="129"/>
      <c r="G1644" s="130" t="s">
        <v>1807</v>
      </c>
      <c r="H1644" s="130" t="s">
        <v>1808</v>
      </c>
      <c r="I1644" s="130" t="s">
        <v>1629</v>
      </c>
      <c r="J1644" s="130" t="s">
        <v>1810</v>
      </c>
    </row>
    <row r="1645" spans="2:10">
      <c r="B1645" s="130" t="s">
        <v>1807</v>
      </c>
      <c r="C1645" s="130" t="s">
        <v>1808</v>
      </c>
      <c r="D1645" s="130" t="s">
        <v>1674</v>
      </c>
      <c r="E1645" s="130" t="s">
        <v>1810</v>
      </c>
      <c r="F1645" s="129"/>
      <c r="G1645" s="130" t="s">
        <v>1807</v>
      </c>
      <c r="H1645" s="130" t="s">
        <v>1808</v>
      </c>
      <c r="I1645" s="130" t="s">
        <v>1674</v>
      </c>
      <c r="J1645" s="130" t="s">
        <v>1810</v>
      </c>
    </row>
    <row r="1646" spans="2:10">
      <c r="B1646" s="130" t="s">
        <v>1807</v>
      </c>
      <c r="C1646" s="130" t="s">
        <v>1808</v>
      </c>
      <c r="D1646" s="130" t="s">
        <v>1816</v>
      </c>
      <c r="E1646" s="130" t="s">
        <v>1810</v>
      </c>
      <c r="F1646" s="129"/>
      <c r="G1646" s="130" t="s">
        <v>1807</v>
      </c>
      <c r="H1646" s="130" t="s">
        <v>1808</v>
      </c>
      <c r="I1646" s="130" t="s">
        <v>1816</v>
      </c>
      <c r="J1646" s="130" t="s">
        <v>1810</v>
      </c>
    </row>
    <row r="1647" spans="2:10">
      <c r="B1647" s="130" t="s">
        <v>1807</v>
      </c>
      <c r="C1647" s="130" t="s">
        <v>1808</v>
      </c>
      <c r="D1647" s="130" t="s">
        <v>1710</v>
      </c>
      <c r="E1647" s="130" t="s">
        <v>1810</v>
      </c>
      <c r="F1647" s="129"/>
      <c r="G1647" s="130" t="s">
        <v>1807</v>
      </c>
      <c r="H1647" s="130" t="s">
        <v>1808</v>
      </c>
      <c r="I1647" s="130" t="s">
        <v>1710</v>
      </c>
      <c r="J1647" s="130" t="s">
        <v>1810</v>
      </c>
    </row>
    <row r="1648" spans="2:10">
      <c r="B1648" s="130" t="s">
        <v>1807</v>
      </c>
      <c r="C1648" s="130" t="s">
        <v>1808</v>
      </c>
      <c r="D1648" s="130" t="s">
        <v>1651</v>
      </c>
      <c r="E1648" s="130" t="s">
        <v>1810</v>
      </c>
      <c r="F1648" s="129"/>
      <c r="G1648" s="130" t="s">
        <v>1807</v>
      </c>
      <c r="H1648" s="130" t="s">
        <v>1808</v>
      </c>
      <c r="I1648" s="130" t="s">
        <v>1651</v>
      </c>
      <c r="J1648" s="130" t="s">
        <v>1810</v>
      </c>
    </row>
    <row r="1649" spans="2:10">
      <c r="B1649" s="130" t="s">
        <v>1807</v>
      </c>
      <c r="C1649" s="130" t="s">
        <v>1808</v>
      </c>
      <c r="D1649" s="130" t="s">
        <v>1725</v>
      </c>
      <c r="E1649" s="130" t="s">
        <v>1810</v>
      </c>
      <c r="F1649" s="129"/>
      <c r="G1649" s="130" t="s">
        <v>1807</v>
      </c>
      <c r="H1649" s="130" t="s">
        <v>1808</v>
      </c>
      <c r="I1649" s="130" t="s">
        <v>1725</v>
      </c>
      <c r="J1649" s="130" t="s">
        <v>1810</v>
      </c>
    </row>
    <row r="1650" spans="2:10">
      <c r="B1650" s="130" t="s">
        <v>1807</v>
      </c>
      <c r="C1650" s="130" t="s">
        <v>1808</v>
      </c>
      <c r="D1650" s="130" t="s">
        <v>1523</v>
      </c>
      <c r="E1650" s="130" t="s">
        <v>1810</v>
      </c>
      <c r="F1650" s="129"/>
      <c r="G1650" s="130" t="s">
        <v>1807</v>
      </c>
      <c r="H1650" s="130" t="s">
        <v>1808</v>
      </c>
      <c r="I1650" s="130" t="s">
        <v>1523</v>
      </c>
      <c r="J1650" s="130" t="s">
        <v>1810</v>
      </c>
    </row>
    <row r="1651" spans="2:10">
      <c r="B1651" s="130" t="s">
        <v>1807</v>
      </c>
      <c r="C1651" s="130" t="s">
        <v>1808</v>
      </c>
      <c r="D1651" s="130" t="s">
        <v>1525</v>
      </c>
      <c r="E1651" s="130" t="s">
        <v>1810</v>
      </c>
      <c r="F1651" s="129"/>
      <c r="G1651" s="130" t="s">
        <v>1807</v>
      </c>
      <c r="H1651" s="130" t="s">
        <v>1808</v>
      </c>
      <c r="I1651" s="130" t="s">
        <v>1525</v>
      </c>
      <c r="J1651" s="130" t="s">
        <v>1810</v>
      </c>
    </row>
    <row r="1652" spans="2:10">
      <c r="B1652" s="130" t="s">
        <v>1807</v>
      </c>
      <c r="C1652" s="130" t="s">
        <v>1808</v>
      </c>
      <c r="D1652" s="130" t="s">
        <v>1652</v>
      </c>
      <c r="E1652" s="130" t="s">
        <v>1810</v>
      </c>
      <c r="F1652" s="129"/>
      <c r="G1652" s="130" t="s">
        <v>1807</v>
      </c>
      <c r="H1652" s="130" t="s">
        <v>1808</v>
      </c>
      <c r="I1652" s="130" t="s">
        <v>1652</v>
      </c>
      <c r="J1652" s="130" t="s">
        <v>1810</v>
      </c>
    </row>
    <row r="1653" spans="2:10">
      <c r="B1653" s="130" t="s">
        <v>1807</v>
      </c>
      <c r="C1653" s="130" t="s">
        <v>1817</v>
      </c>
      <c r="D1653" s="130" t="s">
        <v>384</v>
      </c>
      <c r="E1653" s="130" t="s">
        <v>1818</v>
      </c>
      <c r="F1653" s="129"/>
      <c r="G1653" s="130" t="s">
        <v>1807</v>
      </c>
      <c r="H1653" s="130" t="s">
        <v>1817</v>
      </c>
      <c r="I1653" s="130" t="s">
        <v>384</v>
      </c>
      <c r="J1653" s="130" t="s">
        <v>1818</v>
      </c>
    </row>
    <row r="1654" spans="2:10">
      <c r="B1654" s="130" t="s">
        <v>1807</v>
      </c>
      <c r="C1654" s="130" t="s">
        <v>1817</v>
      </c>
      <c r="D1654" s="130" t="s">
        <v>466</v>
      </c>
      <c r="E1654" s="130" t="s">
        <v>1819</v>
      </c>
      <c r="F1654" s="129"/>
      <c r="G1654" s="130" t="s">
        <v>1807</v>
      </c>
      <c r="H1654" s="130" t="s">
        <v>1817</v>
      </c>
      <c r="I1654" s="130" t="s">
        <v>466</v>
      </c>
      <c r="J1654" s="130" t="s">
        <v>1819</v>
      </c>
    </row>
    <row r="1655" spans="2:10">
      <c r="B1655" s="130" t="s">
        <v>1807</v>
      </c>
      <c r="C1655" s="130" t="s">
        <v>1817</v>
      </c>
      <c r="D1655" s="130" t="s">
        <v>390</v>
      </c>
      <c r="E1655" s="130" t="s">
        <v>999</v>
      </c>
      <c r="F1655" s="129"/>
      <c r="G1655" s="130" t="s">
        <v>1807</v>
      </c>
      <c r="H1655" s="130" t="s">
        <v>1817</v>
      </c>
      <c r="I1655" s="130" t="s">
        <v>390</v>
      </c>
      <c r="J1655" s="130" t="s">
        <v>999</v>
      </c>
    </row>
    <row r="1656" spans="2:10">
      <c r="B1656" s="130" t="s">
        <v>1807</v>
      </c>
      <c r="C1656" s="130" t="s">
        <v>1817</v>
      </c>
      <c r="D1656" s="130" t="s">
        <v>429</v>
      </c>
      <c r="E1656" s="130" t="s">
        <v>1111</v>
      </c>
      <c r="F1656" s="129"/>
      <c r="G1656" s="130" t="s">
        <v>1807</v>
      </c>
      <c r="H1656" s="130" t="s">
        <v>1817</v>
      </c>
      <c r="I1656" s="130" t="s">
        <v>429</v>
      </c>
      <c r="J1656" s="130" t="s">
        <v>1111</v>
      </c>
    </row>
    <row r="1657" spans="2:10">
      <c r="B1657" s="130" t="s">
        <v>1807</v>
      </c>
      <c r="C1657" s="130" t="s">
        <v>1817</v>
      </c>
      <c r="D1657" s="130" t="s">
        <v>411</v>
      </c>
      <c r="E1657" s="130" t="s">
        <v>1820</v>
      </c>
      <c r="F1657" s="129"/>
      <c r="G1657" s="130" t="s">
        <v>1807</v>
      </c>
      <c r="H1657" s="130" t="s">
        <v>1817</v>
      </c>
      <c r="I1657" s="130" t="s">
        <v>411</v>
      </c>
      <c r="J1657" s="130" t="s">
        <v>1820</v>
      </c>
    </row>
    <row r="1658" spans="2:10">
      <c r="B1658" s="130" t="s">
        <v>1807</v>
      </c>
      <c r="C1658" s="130" t="s">
        <v>1817</v>
      </c>
      <c r="D1658" s="130" t="s">
        <v>450</v>
      </c>
      <c r="E1658" s="130" t="s">
        <v>1821</v>
      </c>
      <c r="F1658" s="129"/>
      <c r="G1658" s="130" t="s">
        <v>1807</v>
      </c>
      <c r="H1658" s="130" t="s">
        <v>1817</v>
      </c>
      <c r="I1658" s="130" t="s">
        <v>450</v>
      </c>
      <c r="J1658" s="130" t="s">
        <v>1821</v>
      </c>
    </row>
    <row r="1659" spans="2:10">
      <c r="B1659" s="130" t="s">
        <v>97</v>
      </c>
      <c r="C1659" s="130" t="s">
        <v>375</v>
      </c>
      <c r="D1659" s="130" t="s">
        <v>408</v>
      </c>
      <c r="E1659" s="130" t="s">
        <v>1822</v>
      </c>
      <c r="F1659" s="129"/>
      <c r="G1659" s="130" t="s">
        <v>97</v>
      </c>
      <c r="H1659" s="130" t="s">
        <v>375</v>
      </c>
      <c r="I1659" s="130" t="s">
        <v>408</v>
      </c>
      <c r="J1659" s="130" t="s">
        <v>1822</v>
      </c>
    </row>
    <row r="1660" spans="2:10">
      <c r="B1660" s="130" t="s">
        <v>97</v>
      </c>
      <c r="C1660" s="130" t="s">
        <v>375</v>
      </c>
      <c r="D1660" s="130" t="s">
        <v>780</v>
      </c>
      <c r="E1660" s="130" t="s">
        <v>558</v>
      </c>
      <c r="F1660" s="129"/>
      <c r="G1660" s="130" t="s">
        <v>97</v>
      </c>
      <c r="H1660" s="130" t="s">
        <v>375</v>
      </c>
      <c r="I1660" s="130" t="s">
        <v>780</v>
      </c>
      <c r="J1660" s="130" t="s">
        <v>558</v>
      </c>
    </row>
    <row r="1661" spans="2:10">
      <c r="B1661" s="130" t="s">
        <v>97</v>
      </c>
      <c r="C1661" s="130" t="s">
        <v>375</v>
      </c>
      <c r="D1661" s="130" t="s">
        <v>558</v>
      </c>
      <c r="E1661" s="130" t="s">
        <v>558</v>
      </c>
      <c r="F1661" s="129"/>
      <c r="G1661" s="130" t="s">
        <v>97</v>
      </c>
      <c r="H1661" s="130" t="s">
        <v>375</v>
      </c>
      <c r="I1661" s="130" t="s">
        <v>558</v>
      </c>
      <c r="J1661" s="130" t="s">
        <v>558</v>
      </c>
    </row>
    <row r="1662" spans="2:10">
      <c r="B1662" s="130" t="s">
        <v>97</v>
      </c>
      <c r="C1662" s="130" t="s">
        <v>375</v>
      </c>
      <c r="D1662" s="130" t="s">
        <v>804</v>
      </c>
      <c r="E1662" s="130" t="s">
        <v>903</v>
      </c>
      <c r="F1662" s="129"/>
      <c r="G1662" s="130" t="s">
        <v>97</v>
      </c>
      <c r="H1662" s="130" t="s">
        <v>375</v>
      </c>
      <c r="I1662" s="130" t="s">
        <v>804</v>
      </c>
      <c r="J1662" s="130" t="s">
        <v>903</v>
      </c>
    </row>
    <row r="1663" spans="2:10">
      <c r="B1663" s="130" t="s">
        <v>97</v>
      </c>
      <c r="C1663" s="130" t="s">
        <v>375</v>
      </c>
      <c r="D1663" s="130" t="s">
        <v>370</v>
      </c>
      <c r="E1663" s="130" t="s">
        <v>1823</v>
      </c>
      <c r="F1663" s="129"/>
      <c r="G1663" s="130" t="s">
        <v>97</v>
      </c>
      <c r="H1663" s="130" t="s">
        <v>375</v>
      </c>
      <c r="I1663" s="130" t="s">
        <v>370</v>
      </c>
      <c r="J1663" s="130" t="s">
        <v>1823</v>
      </c>
    </row>
    <row r="1664" spans="2:10">
      <c r="B1664" s="130" t="s">
        <v>97</v>
      </c>
      <c r="C1664" s="130" t="s">
        <v>375</v>
      </c>
      <c r="D1664" s="130" t="s">
        <v>387</v>
      </c>
      <c r="E1664" s="130" t="s">
        <v>1823</v>
      </c>
      <c r="F1664" s="129"/>
      <c r="G1664" s="130" t="s">
        <v>97</v>
      </c>
      <c r="H1664" s="130" t="s">
        <v>375</v>
      </c>
      <c r="I1664" s="130" t="s">
        <v>387</v>
      </c>
      <c r="J1664" s="130" t="s">
        <v>1823</v>
      </c>
    </row>
    <row r="1665" spans="2:10">
      <c r="B1665" s="130" t="s">
        <v>97</v>
      </c>
      <c r="C1665" s="130" t="s">
        <v>375</v>
      </c>
      <c r="D1665" s="130" t="s">
        <v>836</v>
      </c>
      <c r="E1665" s="130" t="s">
        <v>1824</v>
      </c>
      <c r="F1665" s="129"/>
      <c r="G1665" s="130" t="s">
        <v>97</v>
      </c>
      <c r="H1665" s="130" t="s">
        <v>375</v>
      </c>
      <c r="I1665" s="130" t="s">
        <v>836</v>
      </c>
      <c r="J1665" s="130" t="s">
        <v>1824</v>
      </c>
    </row>
    <row r="1666" spans="2:10">
      <c r="B1666" s="130" t="s">
        <v>97</v>
      </c>
      <c r="C1666" s="130" t="s">
        <v>375</v>
      </c>
      <c r="D1666" s="130" t="s">
        <v>788</v>
      </c>
      <c r="E1666" s="130" t="s">
        <v>1824</v>
      </c>
      <c r="F1666" s="129"/>
      <c r="G1666" s="130" t="s">
        <v>97</v>
      </c>
      <c r="H1666" s="130" t="s">
        <v>375</v>
      </c>
      <c r="I1666" s="130" t="s">
        <v>788</v>
      </c>
      <c r="J1666" s="130" t="s">
        <v>1824</v>
      </c>
    </row>
    <row r="1667" spans="2:10">
      <c r="B1667" s="130" t="s">
        <v>97</v>
      </c>
      <c r="C1667" s="130" t="s">
        <v>375</v>
      </c>
      <c r="D1667" s="130" t="s">
        <v>1129</v>
      </c>
      <c r="E1667" s="130" t="s">
        <v>1824</v>
      </c>
      <c r="F1667" s="129"/>
      <c r="G1667" s="130" t="s">
        <v>97</v>
      </c>
      <c r="H1667" s="130" t="s">
        <v>375</v>
      </c>
      <c r="I1667" s="130" t="s">
        <v>1129</v>
      </c>
      <c r="J1667" s="130" t="s">
        <v>1824</v>
      </c>
    </row>
    <row r="1668" spans="2:10">
      <c r="B1668" s="130" t="s">
        <v>97</v>
      </c>
      <c r="C1668" s="130" t="s">
        <v>375</v>
      </c>
      <c r="D1668" s="130" t="s">
        <v>521</v>
      </c>
      <c r="E1668" s="130" t="s">
        <v>1825</v>
      </c>
      <c r="F1668" s="129"/>
      <c r="G1668" s="130" t="s">
        <v>97</v>
      </c>
      <c r="H1668" s="130" t="s">
        <v>375</v>
      </c>
      <c r="I1668" s="130" t="s">
        <v>521</v>
      </c>
      <c r="J1668" s="130" t="s">
        <v>1825</v>
      </c>
    </row>
    <row r="1669" spans="2:10">
      <c r="B1669" s="130" t="s">
        <v>97</v>
      </c>
      <c r="C1669" s="130" t="s">
        <v>375</v>
      </c>
      <c r="D1669" s="130" t="s">
        <v>440</v>
      </c>
      <c r="E1669" s="130" t="s">
        <v>1826</v>
      </c>
      <c r="F1669" s="129"/>
      <c r="G1669" s="130" t="s">
        <v>97</v>
      </c>
      <c r="H1669" s="130" t="s">
        <v>375</v>
      </c>
      <c r="I1669" s="130" t="s">
        <v>440</v>
      </c>
      <c r="J1669" s="130" t="s">
        <v>1826</v>
      </c>
    </row>
    <row r="1670" spans="2:10">
      <c r="B1670" s="130" t="s">
        <v>97</v>
      </c>
      <c r="C1670" s="130" t="s">
        <v>1827</v>
      </c>
      <c r="D1670" s="130" t="s">
        <v>1828</v>
      </c>
      <c r="E1670" s="130" t="s">
        <v>1797</v>
      </c>
      <c r="F1670" s="129"/>
      <c r="G1670" s="130" t="s">
        <v>97</v>
      </c>
      <c r="H1670" s="130" t="s">
        <v>1827</v>
      </c>
      <c r="I1670" s="130" t="s">
        <v>1828</v>
      </c>
      <c r="J1670" s="130" t="s">
        <v>1797</v>
      </c>
    </row>
    <row r="1671" spans="2:10">
      <c r="B1671" s="130" t="s">
        <v>97</v>
      </c>
      <c r="C1671" s="130" t="s">
        <v>1827</v>
      </c>
      <c r="D1671" s="130" t="s">
        <v>1829</v>
      </c>
      <c r="E1671" s="130" t="s">
        <v>1797</v>
      </c>
      <c r="F1671" s="129"/>
      <c r="G1671" s="130" t="s">
        <v>97</v>
      </c>
      <c r="H1671" s="130" t="s">
        <v>1827</v>
      </c>
      <c r="I1671" s="130" t="s">
        <v>1829</v>
      </c>
      <c r="J1671" s="130" t="s">
        <v>1797</v>
      </c>
    </row>
    <row r="1672" spans="2:10">
      <c r="B1672" s="130" t="s">
        <v>97</v>
      </c>
      <c r="C1672" s="130" t="s">
        <v>1827</v>
      </c>
      <c r="D1672" s="130" t="s">
        <v>1830</v>
      </c>
      <c r="E1672" s="130" t="s">
        <v>1797</v>
      </c>
      <c r="F1672" s="129"/>
      <c r="G1672" s="130" t="s">
        <v>97</v>
      </c>
      <c r="H1672" s="130" t="s">
        <v>1827</v>
      </c>
      <c r="I1672" s="130" t="s">
        <v>1830</v>
      </c>
      <c r="J1672" s="130" t="s">
        <v>1797</v>
      </c>
    </row>
    <row r="1673" spans="2:10">
      <c r="B1673" s="130" t="s">
        <v>97</v>
      </c>
      <c r="C1673" s="130" t="s">
        <v>1827</v>
      </c>
      <c r="D1673" s="130" t="s">
        <v>1831</v>
      </c>
      <c r="E1673" s="130" t="s">
        <v>1797</v>
      </c>
      <c r="F1673" s="129"/>
      <c r="G1673" s="130" t="s">
        <v>97</v>
      </c>
      <c r="H1673" s="130" t="s">
        <v>1827</v>
      </c>
      <c r="I1673" s="130" t="s">
        <v>1831</v>
      </c>
      <c r="J1673" s="130" t="s">
        <v>1797</v>
      </c>
    </row>
    <row r="1674" spans="2:10">
      <c r="B1674" s="130" t="s">
        <v>97</v>
      </c>
      <c r="C1674" s="130" t="s">
        <v>1827</v>
      </c>
      <c r="D1674" s="130" t="s">
        <v>1832</v>
      </c>
      <c r="E1674" s="130" t="s">
        <v>1797</v>
      </c>
      <c r="F1674" s="129"/>
      <c r="G1674" s="130" t="s">
        <v>97</v>
      </c>
      <c r="H1674" s="130" t="s">
        <v>1827</v>
      </c>
      <c r="I1674" s="130" t="s">
        <v>1832</v>
      </c>
      <c r="J1674" s="130" t="s">
        <v>1797</v>
      </c>
    </row>
    <row r="1675" spans="2:10">
      <c r="B1675" s="130" t="s">
        <v>97</v>
      </c>
      <c r="C1675" s="130" t="s">
        <v>1827</v>
      </c>
      <c r="D1675" s="130" t="s">
        <v>1833</v>
      </c>
      <c r="E1675" s="130" t="s">
        <v>1797</v>
      </c>
      <c r="F1675" s="129"/>
      <c r="G1675" s="130" t="s">
        <v>97</v>
      </c>
      <c r="H1675" s="130" t="s">
        <v>1827</v>
      </c>
      <c r="I1675" s="130" t="s">
        <v>1833</v>
      </c>
      <c r="J1675" s="130" t="s">
        <v>1797</v>
      </c>
    </row>
    <row r="1676" spans="2:10">
      <c r="B1676" s="130" t="s">
        <v>97</v>
      </c>
      <c r="C1676" s="130" t="s">
        <v>1827</v>
      </c>
      <c r="D1676" s="130" t="s">
        <v>1834</v>
      </c>
      <c r="E1676" s="130" t="s">
        <v>1797</v>
      </c>
      <c r="F1676" s="129"/>
      <c r="G1676" s="130" t="s">
        <v>97</v>
      </c>
      <c r="H1676" s="130" t="s">
        <v>1827</v>
      </c>
      <c r="I1676" s="130" t="s">
        <v>1834</v>
      </c>
      <c r="J1676" s="130" t="s">
        <v>1797</v>
      </c>
    </row>
    <row r="1677" spans="2:10">
      <c r="B1677" s="130" t="s">
        <v>97</v>
      </c>
      <c r="C1677" s="130" t="s">
        <v>1827</v>
      </c>
      <c r="D1677" s="130" t="s">
        <v>1835</v>
      </c>
      <c r="E1677" s="130" t="s">
        <v>1797</v>
      </c>
      <c r="F1677" s="129"/>
      <c r="G1677" s="130" t="s">
        <v>97</v>
      </c>
      <c r="H1677" s="130" t="s">
        <v>1827</v>
      </c>
      <c r="I1677" s="130" t="s">
        <v>1835</v>
      </c>
      <c r="J1677" s="130" t="s">
        <v>1797</v>
      </c>
    </row>
    <row r="1678" spans="2:10">
      <c r="B1678" s="130" t="s">
        <v>97</v>
      </c>
      <c r="C1678" s="130" t="s">
        <v>1827</v>
      </c>
      <c r="D1678" s="130" t="s">
        <v>1836</v>
      </c>
      <c r="E1678" s="130" t="s">
        <v>1797</v>
      </c>
      <c r="F1678" s="129"/>
      <c r="G1678" s="130" t="s">
        <v>97</v>
      </c>
      <c r="H1678" s="130" t="s">
        <v>1827</v>
      </c>
      <c r="I1678" s="130" t="s">
        <v>1836</v>
      </c>
      <c r="J1678" s="130" t="s">
        <v>1797</v>
      </c>
    </row>
    <row r="1679" spans="2:10">
      <c r="B1679" s="130" t="s">
        <v>97</v>
      </c>
      <c r="C1679" s="130" t="s">
        <v>1827</v>
      </c>
      <c r="D1679" s="130" t="s">
        <v>1837</v>
      </c>
      <c r="E1679" s="130" t="s">
        <v>1797</v>
      </c>
      <c r="F1679" s="129"/>
      <c r="G1679" s="130" t="s">
        <v>97</v>
      </c>
      <c r="H1679" s="130" t="s">
        <v>1827</v>
      </c>
      <c r="I1679" s="130" t="s">
        <v>1837</v>
      </c>
      <c r="J1679" s="130" t="s">
        <v>1797</v>
      </c>
    </row>
    <row r="1680" spans="2:10">
      <c r="B1680" s="130" t="s">
        <v>1807</v>
      </c>
      <c r="C1680" s="130" t="s">
        <v>1838</v>
      </c>
      <c r="D1680" s="130" t="s">
        <v>384</v>
      </c>
      <c r="E1680" s="130" t="s">
        <v>1839</v>
      </c>
      <c r="F1680" s="129"/>
      <c r="G1680" s="130" t="s">
        <v>1807</v>
      </c>
      <c r="H1680" s="130" t="s">
        <v>1838</v>
      </c>
      <c r="I1680" s="130" t="s">
        <v>384</v>
      </c>
      <c r="J1680" s="130" t="s">
        <v>1839</v>
      </c>
    </row>
    <row r="1681" spans="2:10">
      <c r="B1681" s="130" t="s">
        <v>97</v>
      </c>
      <c r="C1681" s="130" t="s">
        <v>1840</v>
      </c>
      <c r="D1681" s="130" t="s">
        <v>445</v>
      </c>
      <c r="E1681" s="130" t="s">
        <v>381</v>
      </c>
      <c r="F1681" s="129"/>
      <c r="G1681" s="130" t="s">
        <v>97</v>
      </c>
      <c r="H1681" s="130" t="s">
        <v>1840</v>
      </c>
      <c r="I1681" s="130" t="s">
        <v>445</v>
      </c>
      <c r="J1681" s="130" t="s">
        <v>381</v>
      </c>
    </row>
    <row r="1682" spans="2:10">
      <c r="B1682" s="130" t="s">
        <v>97</v>
      </c>
      <c r="C1682" s="130" t="s">
        <v>1840</v>
      </c>
      <c r="D1682" s="130" t="s">
        <v>393</v>
      </c>
      <c r="E1682" s="130" t="s">
        <v>429</v>
      </c>
      <c r="F1682" s="129"/>
      <c r="G1682" s="130" t="s">
        <v>97</v>
      </c>
      <c r="H1682" s="130" t="s">
        <v>1840</v>
      </c>
      <c r="I1682" s="130" t="s">
        <v>393</v>
      </c>
      <c r="J1682" s="130" t="s">
        <v>429</v>
      </c>
    </row>
    <row r="1683" spans="2:10">
      <c r="B1683" s="130" t="s">
        <v>97</v>
      </c>
      <c r="C1683" s="130" t="s">
        <v>1840</v>
      </c>
      <c r="D1683" s="130" t="s">
        <v>735</v>
      </c>
      <c r="E1683" s="130" t="s">
        <v>429</v>
      </c>
      <c r="F1683" s="129"/>
      <c r="G1683" s="130" t="s">
        <v>97</v>
      </c>
      <c r="H1683" s="130" t="s">
        <v>1840</v>
      </c>
      <c r="I1683" s="130" t="s">
        <v>735</v>
      </c>
      <c r="J1683" s="130" t="s">
        <v>429</v>
      </c>
    </row>
    <row r="1684" spans="2:10">
      <c r="B1684" s="130" t="s">
        <v>97</v>
      </c>
      <c r="C1684" s="130" t="s">
        <v>1841</v>
      </c>
      <c r="D1684" s="130" t="s">
        <v>1842</v>
      </c>
      <c r="E1684" s="130" t="s">
        <v>1804</v>
      </c>
      <c r="F1684" s="129"/>
      <c r="G1684" s="130" t="s">
        <v>97</v>
      </c>
      <c r="H1684" s="130" t="s">
        <v>1841</v>
      </c>
      <c r="I1684" s="130" t="s">
        <v>1842</v>
      </c>
      <c r="J1684" s="130" t="s">
        <v>1804</v>
      </c>
    </row>
    <row r="1685" spans="2:10">
      <c r="B1685" s="130" t="s">
        <v>97</v>
      </c>
      <c r="C1685" s="130" t="s">
        <v>1841</v>
      </c>
      <c r="D1685" s="130" t="s">
        <v>1565</v>
      </c>
      <c r="E1685" s="130" t="s">
        <v>1804</v>
      </c>
      <c r="F1685" s="129"/>
      <c r="G1685" s="130" t="s">
        <v>97</v>
      </c>
      <c r="H1685" s="130" t="s">
        <v>1841</v>
      </c>
      <c r="I1685" s="130" t="s">
        <v>1565</v>
      </c>
      <c r="J1685" s="130" t="s">
        <v>1804</v>
      </c>
    </row>
    <row r="1686" spans="2:10">
      <c r="B1686" s="130" t="s">
        <v>97</v>
      </c>
      <c r="C1686" s="130" t="s">
        <v>1841</v>
      </c>
      <c r="D1686" s="130" t="s">
        <v>1843</v>
      </c>
      <c r="E1686" s="130" t="s">
        <v>1804</v>
      </c>
      <c r="F1686" s="129"/>
      <c r="G1686" s="130" t="s">
        <v>97</v>
      </c>
      <c r="H1686" s="130" t="s">
        <v>1841</v>
      </c>
      <c r="I1686" s="130" t="s">
        <v>1843</v>
      </c>
      <c r="J1686" s="130" t="s">
        <v>1804</v>
      </c>
    </row>
    <row r="1687" spans="2:10">
      <c r="B1687" s="130" t="s">
        <v>97</v>
      </c>
      <c r="C1687" s="130" t="s">
        <v>1841</v>
      </c>
      <c r="D1687" s="130" t="s">
        <v>1844</v>
      </c>
      <c r="E1687" s="130" t="s">
        <v>1804</v>
      </c>
      <c r="F1687" s="129"/>
      <c r="G1687" s="130" t="s">
        <v>97</v>
      </c>
      <c r="H1687" s="130" t="s">
        <v>1841</v>
      </c>
      <c r="I1687" s="130" t="s">
        <v>1844</v>
      </c>
      <c r="J1687" s="130" t="s">
        <v>1804</v>
      </c>
    </row>
    <row r="1688" spans="2:10">
      <c r="B1688" s="130" t="s">
        <v>97</v>
      </c>
      <c r="C1688" s="130" t="s">
        <v>1841</v>
      </c>
      <c r="D1688" s="130" t="s">
        <v>1845</v>
      </c>
      <c r="E1688" s="130" t="s">
        <v>1804</v>
      </c>
      <c r="F1688" s="129"/>
      <c r="G1688" s="130" t="s">
        <v>97</v>
      </c>
      <c r="H1688" s="130" t="s">
        <v>1841</v>
      </c>
      <c r="I1688" s="130" t="s">
        <v>1845</v>
      </c>
      <c r="J1688" s="130" t="s">
        <v>1804</v>
      </c>
    </row>
    <row r="1689" spans="2:10">
      <c r="B1689" s="130" t="s">
        <v>97</v>
      </c>
      <c r="C1689" s="130" t="s">
        <v>1841</v>
      </c>
      <c r="D1689" s="130" t="s">
        <v>1846</v>
      </c>
      <c r="E1689" s="130" t="s">
        <v>1804</v>
      </c>
      <c r="F1689" s="129"/>
      <c r="G1689" s="130" t="s">
        <v>97</v>
      </c>
      <c r="H1689" s="130" t="s">
        <v>1841</v>
      </c>
      <c r="I1689" s="130" t="s">
        <v>1846</v>
      </c>
      <c r="J1689" s="130" t="s">
        <v>1804</v>
      </c>
    </row>
    <row r="1690" spans="2:10">
      <c r="B1690" s="130" t="s">
        <v>97</v>
      </c>
      <c r="C1690" s="130" t="s">
        <v>1841</v>
      </c>
      <c r="D1690" s="130" t="s">
        <v>1847</v>
      </c>
      <c r="E1690" s="130" t="s">
        <v>1804</v>
      </c>
      <c r="F1690" s="129"/>
      <c r="G1690" s="130" t="s">
        <v>97</v>
      </c>
      <c r="H1690" s="130" t="s">
        <v>1841</v>
      </c>
      <c r="I1690" s="130" t="s">
        <v>1847</v>
      </c>
      <c r="J1690" s="130" t="s">
        <v>1804</v>
      </c>
    </row>
    <row r="1691" spans="2:10">
      <c r="B1691" s="130" t="s">
        <v>97</v>
      </c>
      <c r="C1691" s="130" t="s">
        <v>1841</v>
      </c>
      <c r="D1691" s="130" t="s">
        <v>675</v>
      </c>
      <c r="E1691" s="130" t="s">
        <v>1230</v>
      </c>
      <c r="F1691" s="129"/>
      <c r="G1691" s="130" t="s">
        <v>97</v>
      </c>
      <c r="H1691" s="130" t="s">
        <v>1841</v>
      </c>
      <c r="I1691" s="130" t="s">
        <v>675</v>
      </c>
      <c r="J1691" s="130" t="s">
        <v>1230</v>
      </c>
    </row>
    <row r="1692" spans="2:10">
      <c r="B1692" s="130" t="s">
        <v>97</v>
      </c>
      <c r="C1692" s="130" t="s">
        <v>1841</v>
      </c>
      <c r="D1692" s="130" t="s">
        <v>1848</v>
      </c>
      <c r="E1692" s="130" t="s">
        <v>1804</v>
      </c>
      <c r="F1692" s="129"/>
      <c r="G1692" s="130" t="s">
        <v>97</v>
      </c>
      <c r="H1692" s="130" t="s">
        <v>1841</v>
      </c>
      <c r="I1692" s="130" t="s">
        <v>1848</v>
      </c>
      <c r="J1692" s="130" t="s">
        <v>1804</v>
      </c>
    </row>
    <row r="1693" spans="2:10">
      <c r="B1693" s="130" t="s">
        <v>97</v>
      </c>
      <c r="C1693" s="130" t="s">
        <v>1841</v>
      </c>
      <c r="D1693" s="130" t="s">
        <v>1849</v>
      </c>
      <c r="E1693" s="130" t="s">
        <v>1804</v>
      </c>
      <c r="F1693" s="129"/>
      <c r="G1693" s="130" t="s">
        <v>97</v>
      </c>
      <c r="H1693" s="130" t="s">
        <v>1841</v>
      </c>
      <c r="I1693" s="130" t="s">
        <v>1849</v>
      </c>
      <c r="J1693" s="130" t="s">
        <v>1804</v>
      </c>
    </row>
    <row r="1694" spans="2:10">
      <c r="B1694" s="130" t="s">
        <v>97</v>
      </c>
      <c r="C1694" s="130" t="s">
        <v>1841</v>
      </c>
      <c r="D1694" s="130" t="s">
        <v>1850</v>
      </c>
      <c r="E1694" s="130" t="s">
        <v>1804</v>
      </c>
      <c r="F1694" s="129"/>
      <c r="G1694" s="130" t="s">
        <v>97</v>
      </c>
      <c r="H1694" s="130" t="s">
        <v>1841</v>
      </c>
      <c r="I1694" s="130" t="s">
        <v>1850</v>
      </c>
      <c r="J1694" s="130" t="s">
        <v>1804</v>
      </c>
    </row>
    <row r="1695" spans="2:10">
      <c r="B1695" s="130" t="s">
        <v>97</v>
      </c>
      <c r="C1695" s="130" t="s">
        <v>1841</v>
      </c>
      <c r="D1695" s="130" t="s">
        <v>1851</v>
      </c>
      <c r="E1695" s="130" t="s">
        <v>1804</v>
      </c>
      <c r="F1695" s="129"/>
      <c r="G1695" s="130" t="s">
        <v>97</v>
      </c>
      <c r="H1695" s="130" t="s">
        <v>1841</v>
      </c>
      <c r="I1695" s="130" t="s">
        <v>1851</v>
      </c>
      <c r="J1695" s="130" t="s">
        <v>1804</v>
      </c>
    </row>
    <row r="1696" spans="2:10">
      <c r="B1696" s="130" t="s">
        <v>97</v>
      </c>
      <c r="C1696" s="130" t="s">
        <v>1841</v>
      </c>
      <c r="D1696" s="130" t="s">
        <v>1852</v>
      </c>
      <c r="E1696" s="130" t="s">
        <v>1804</v>
      </c>
      <c r="F1696" s="129"/>
      <c r="G1696" s="130" t="s">
        <v>97</v>
      </c>
      <c r="H1696" s="130" t="s">
        <v>1841</v>
      </c>
      <c r="I1696" s="130" t="s">
        <v>1852</v>
      </c>
      <c r="J1696" s="130" t="s">
        <v>1804</v>
      </c>
    </row>
    <row r="1697" spans="2:10">
      <c r="B1697" s="130" t="s">
        <v>97</v>
      </c>
      <c r="C1697" s="130" t="s">
        <v>1841</v>
      </c>
      <c r="D1697" s="130" t="s">
        <v>1853</v>
      </c>
      <c r="E1697" s="130" t="s">
        <v>1804</v>
      </c>
      <c r="F1697" s="129"/>
      <c r="G1697" s="130" t="s">
        <v>97</v>
      </c>
      <c r="H1697" s="130" t="s">
        <v>1841</v>
      </c>
      <c r="I1697" s="130" t="s">
        <v>1853</v>
      </c>
      <c r="J1697" s="130" t="s">
        <v>1804</v>
      </c>
    </row>
    <row r="1698" spans="2:10">
      <c r="B1698" s="130" t="s">
        <v>97</v>
      </c>
      <c r="C1698" s="130" t="s">
        <v>1841</v>
      </c>
      <c r="D1698" s="130" t="s">
        <v>1854</v>
      </c>
      <c r="E1698" s="130" t="s">
        <v>1804</v>
      </c>
      <c r="F1698" s="129"/>
      <c r="G1698" s="130" t="s">
        <v>97</v>
      </c>
      <c r="H1698" s="130" t="s">
        <v>1841</v>
      </c>
      <c r="I1698" s="130" t="s">
        <v>1854</v>
      </c>
      <c r="J1698" s="130" t="s">
        <v>1804</v>
      </c>
    </row>
    <row r="1699" spans="2:10">
      <c r="B1699" s="130" t="s">
        <v>97</v>
      </c>
      <c r="C1699" s="130" t="s">
        <v>1841</v>
      </c>
      <c r="D1699" s="130" t="s">
        <v>1566</v>
      </c>
      <c r="E1699" s="130" t="s">
        <v>1804</v>
      </c>
      <c r="F1699" s="129"/>
      <c r="G1699" s="130" t="s">
        <v>97</v>
      </c>
      <c r="H1699" s="130" t="s">
        <v>1841</v>
      </c>
      <c r="I1699" s="130" t="s">
        <v>1566</v>
      </c>
      <c r="J1699" s="130" t="s">
        <v>1804</v>
      </c>
    </row>
    <row r="1700" spans="2:10">
      <c r="B1700" s="130" t="s">
        <v>97</v>
      </c>
      <c r="C1700" s="130" t="s">
        <v>1841</v>
      </c>
      <c r="D1700" s="130" t="s">
        <v>1575</v>
      </c>
      <c r="E1700" s="130" t="s">
        <v>1804</v>
      </c>
      <c r="F1700" s="129"/>
      <c r="G1700" s="130" t="s">
        <v>97</v>
      </c>
      <c r="H1700" s="130" t="s">
        <v>1841</v>
      </c>
      <c r="I1700" s="130" t="s">
        <v>1575</v>
      </c>
      <c r="J1700" s="130" t="s">
        <v>1804</v>
      </c>
    </row>
    <row r="1701" spans="2:10">
      <c r="B1701" s="130" t="s">
        <v>97</v>
      </c>
      <c r="C1701" s="130" t="s">
        <v>1841</v>
      </c>
      <c r="D1701" s="130" t="s">
        <v>1583</v>
      </c>
      <c r="E1701" s="130" t="s">
        <v>1804</v>
      </c>
      <c r="F1701" s="129"/>
      <c r="G1701" s="130" t="s">
        <v>97</v>
      </c>
      <c r="H1701" s="130" t="s">
        <v>1841</v>
      </c>
      <c r="I1701" s="130" t="s">
        <v>1583</v>
      </c>
      <c r="J1701" s="130" t="s">
        <v>1804</v>
      </c>
    </row>
    <row r="1702" spans="2:10">
      <c r="B1702" s="130" t="s">
        <v>97</v>
      </c>
      <c r="C1702" s="130" t="s">
        <v>1841</v>
      </c>
      <c r="D1702" s="130" t="s">
        <v>1585</v>
      </c>
      <c r="E1702" s="130" t="s">
        <v>1804</v>
      </c>
      <c r="F1702" s="129"/>
      <c r="G1702" s="130" t="s">
        <v>97</v>
      </c>
      <c r="H1702" s="130" t="s">
        <v>1841</v>
      </c>
      <c r="I1702" s="130" t="s">
        <v>1585</v>
      </c>
      <c r="J1702" s="130" t="s">
        <v>1804</v>
      </c>
    </row>
    <row r="1703" spans="2:10">
      <c r="B1703" s="130" t="s">
        <v>97</v>
      </c>
      <c r="C1703" s="130" t="s">
        <v>1841</v>
      </c>
      <c r="D1703" s="130" t="s">
        <v>1855</v>
      </c>
      <c r="E1703" s="130" t="s">
        <v>1804</v>
      </c>
      <c r="F1703" s="129"/>
      <c r="G1703" s="130" t="s">
        <v>97</v>
      </c>
      <c r="H1703" s="130" t="s">
        <v>1841</v>
      </c>
      <c r="I1703" s="130" t="s">
        <v>1855</v>
      </c>
      <c r="J1703" s="130" t="s">
        <v>1804</v>
      </c>
    </row>
    <row r="1704" spans="2:10">
      <c r="B1704" s="130" t="s">
        <v>97</v>
      </c>
      <c r="C1704" s="130" t="s">
        <v>1841</v>
      </c>
      <c r="D1704" s="130" t="s">
        <v>1856</v>
      </c>
      <c r="E1704" s="130" t="s">
        <v>1804</v>
      </c>
      <c r="F1704" s="129"/>
      <c r="G1704" s="130" t="s">
        <v>97</v>
      </c>
      <c r="H1704" s="130" t="s">
        <v>1841</v>
      </c>
      <c r="I1704" s="130" t="s">
        <v>1856</v>
      </c>
      <c r="J1704" s="130" t="s">
        <v>1804</v>
      </c>
    </row>
    <row r="1705" spans="2:10">
      <c r="B1705" s="130" t="s">
        <v>97</v>
      </c>
      <c r="C1705" s="130" t="s">
        <v>1841</v>
      </c>
      <c r="D1705" s="130" t="s">
        <v>1595</v>
      </c>
      <c r="E1705" s="130" t="s">
        <v>1804</v>
      </c>
      <c r="F1705" s="129"/>
      <c r="G1705" s="130" t="s">
        <v>97</v>
      </c>
      <c r="H1705" s="130" t="s">
        <v>1841</v>
      </c>
      <c r="I1705" s="130" t="s">
        <v>1595</v>
      </c>
      <c r="J1705" s="130" t="s">
        <v>1804</v>
      </c>
    </row>
    <row r="1706" spans="2:10">
      <c r="B1706" s="130" t="s">
        <v>97</v>
      </c>
      <c r="C1706" s="130" t="s">
        <v>1841</v>
      </c>
      <c r="D1706" s="130" t="s">
        <v>1596</v>
      </c>
      <c r="E1706" s="130" t="s">
        <v>1804</v>
      </c>
      <c r="F1706" s="129"/>
      <c r="G1706" s="130" t="s">
        <v>97</v>
      </c>
      <c r="H1706" s="130" t="s">
        <v>1841</v>
      </c>
      <c r="I1706" s="130" t="s">
        <v>1596</v>
      </c>
      <c r="J1706" s="130" t="s">
        <v>1804</v>
      </c>
    </row>
    <row r="1707" spans="2:10">
      <c r="B1707" s="130" t="s">
        <v>97</v>
      </c>
      <c r="C1707" s="130" t="s">
        <v>1841</v>
      </c>
      <c r="D1707" s="130" t="s">
        <v>1857</v>
      </c>
      <c r="E1707" s="130" t="s">
        <v>1804</v>
      </c>
      <c r="F1707" s="129"/>
      <c r="G1707" s="130" t="s">
        <v>97</v>
      </c>
      <c r="H1707" s="130" t="s">
        <v>1841</v>
      </c>
      <c r="I1707" s="130" t="s">
        <v>1857</v>
      </c>
      <c r="J1707" s="130" t="s">
        <v>1804</v>
      </c>
    </row>
    <row r="1708" spans="2:10">
      <c r="B1708" s="130" t="s">
        <v>97</v>
      </c>
      <c r="C1708" s="130" t="s">
        <v>1840</v>
      </c>
      <c r="D1708" s="130" t="s">
        <v>466</v>
      </c>
      <c r="E1708" s="130" t="s">
        <v>1858</v>
      </c>
      <c r="F1708" s="129"/>
      <c r="G1708" s="130" t="s">
        <v>97</v>
      </c>
      <c r="H1708" s="130" t="s">
        <v>1840</v>
      </c>
      <c r="I1708" s="130" t="s">
        <v>466</v>
      </c>
      <c r="J1708" s="130" t="s">
        <v>1858</v>
      </c>
    </row>
    <row r="1709" spans="2:10">
      <c r="B1709" s="130" t="s">
        <v>97</v>
      </c>
      <c r="C1709" s="130" t="s">
        <v>1840</v>
      </c>
      <c r="D1709" s="130" t="s">
        <v>390</v>
      </c>
      <c r="E1709" s="130" t="s">
        <v>1858</v>
      </c>
      <c r="F1709" s="129"/>
      <c r="G1709" s="130" t="s">
        <v>97</v>
      </c>
      <c r="H1709" s="130" t="s">
        <v>1840</v>
      </c>
      <c r="I1709" s="130" t="s">
        <v>390</v>
      </c>
      <c r="J1709" s="130" t="s">
        <v>1858</v>
      </c>
    </row>
    <row r="1710" spans="2:10">
      <c r="B1710" s="130" t="s">
        <v>97</v>
      </c>
      <c r="C1710" s="130" t="s">
        <v>1840</v>
      </c>
      <c r="D1710" s="130" t="s">
        <v>429</v>
      </c>
      <c r="E1710" s="130" t="s">
        <v>1858</v>
      </c>
      <c r="F1710" s="129"/>
      <c r="G1710" s="130" t="s">
        <v>97</v>
      </c>
      <c r="H1710" s="130" t="s">
        <v>1840</v>
      </c>
      <c r="I1710" s="130" t="s">
        <v>429</v>
      </c>
      <c r="J1710" s="130" t="s">
        <v>1858</v>
      </c>
    </row>
    <row r="1711" spans="2:10">
      <c r="B1711" s="130" t="s">
        <v>97</v>
      </c>
      <c r="C1711" s="130" t="s">
        <v>1840</v>
      </c>
      <c r="D1711" s="130" t="s">
        <v>443</v>
      </c>
      <c r="E1711" s="130" t="s">
        <v>1859</v>
      </c>
      <c r="F1711" s="129"/>
      <c r="G1711" s="130" t="s">
        <v>97</v>
      </c>
      <c r="H1711" s="130" t="s">
        <v>1840</v>
      </c>
      <c r="I1711" s="130" t="s">
        <v>443</v>
      </c>
      <c r="J1711" s="130" t="s">
        <v>1859</v>
      </c>
    </row>
    <row r="1712" spans="2:10">
      <c r="B1712" s="130" t="s">
        <v>97</v>
      </c>
      <c r="C1712" s="130" t="s">
        <v>1840</v>
      </c>
      <c r="D1712" s="130" t="s">
        <v>521</v>
      </c>
      <c r="E1712" s="130" t="s">
        <v>1859</v>
      </c>
      <c r="F1712" s="129"/>
      <c r="G1712" s="130" t="s">
        <v>97</v>
      </c>
      <c r="H1712" s="130" t="s">
        <v>1840</v>
      </c>
      <c r="I1712" s="130" t="s">
        <v>521</v>
      </c>
      <c r="J1712" s="130" t="s">
        <v>1859</v>
      </c>
    </row>
    <row r="1713" spans="2:10">
      <c r="B1713" s="130" t="s">
        <v>97</v>
      </c>
      <c r="C1713" s="130" t="s">
        <v>1840</v>
      </c>
      <c r="D1713" s="130" t="s">
        <v>461</v>
      </c>
      <c r="E1713" s="130" t="s">
        <v>1859</v>
      </c>
      <c r="F1713" s="129"/>
      <c r="G1713" s="130" t="s">
        <v>97</v>
      </c>
      <c r="H1713" s="130" t="s">
        <v>1840</v>
      </c>
      <c r="I1713" s="130" t="s">
        <v>461</v>
      </c>
      <c r="J1713" s="130" t="s">
        <v>1859</v>
      </c>
    </row>
    <row r="1714" spans="2:10">
      <c r="B1714" s="130" t="s">
        <v>97</v>
      </c>
      <c r="C1714" s="130" t="s">
        <v>1840</v>
      </c>
      <c r="D1714" s="130" t="s">
        <v>512</v>
      </c>
      <c r="E1714" s="130" t="s">
        <v>1860</v>
      </c>
      <c r="F1714" s="129"/>
      <c r="G1714" s="130" t="s">
        <v>97</v>
      </c>
      <c r="H1714" s="130" t="s">
        <v>1840</v>
      </c>
      <c r="I1714" s="130" t="s">
        <v>512</v>
      </c>
      <c r="J1714" s="130" t="s">
        <v>1860</v>
      </c>
    </row>
    <row r="1715" spans="2:10">
      <c r="B1715" s="130" t="s">
        <v>97</v>
      </c>
      <c r="C1715" s="130" t="s">
        <v>1840</v>
      </c>
      <c r="D1715" s="130" t="s">
        <v>488</v>
      </c>
      <c r="E1715" s="130" t="s">
        <v>1860</v>
      </c>
      <c r="F1715" s="129"/>
      <c r="G1715" s="130" t="s">
        <v>97</v>
      </c>
      <c r="H1715" s="130" t="s">
        <v>1840</v>
      </c>
      <c r="I1715" s="130" t="s">
        <v>488</v>
      </c>
      <c r="J1715" s="130" t="s">
        <v>1860</v>
      </c>
    </row>
    <row r="1716" spans="2:10">
      <c r="B1716" s="130" t="s">
        <v>97</v>
      </c>
      <c r="C1716" s="130" t="s">
        <v>1840</v>
      </c>
      <c r="D1716" s="130" t="s">
        <v>376</v>
      </c>
      <c r="E1716" s="130" t="s">
        <v>1861</v>
      </c>
      <c r="F1716" s="129"/>
      <c r="G1716" s="130" t="s">
        <v>97</v>
      </c>
      <c r="H1716" s="130" t="s">
        <v>1840</v>
      </c>
      <c r="I1716" s="130" t="s">
        <v>376</v>
      </c>
      <c r="J1716" s="130" t="s">
        <v>1861</v>
      </c>
    </row>
    <row r="1717" spans="2:10">
      <c r="B1717" s="130" t="s">
        <v>97</v>
      </c>
      <c r="C1717" s="130" t="s">
        <v>1840</v>
      </c>
      <c r="D1717" s="130" t="s">
        <v>836</v>
      </c>
      <c r="E1717" s="130" t="s">
        <v>1861</v>
      </c>
      <c r="F1717" s="129"/>
      <c r="G1717" s="130" t="s">
        <v>97</v>
      </c>
      <c r="H1717" s="130" t="s">
        <v>1840</v>
      </c>
      <c r="I1717" s="130" t="s">
        <v>836</v>
      </c>
      <c r="J1717" s="130" t="s">
        <v>1861</v>
      </c>
    </row>
    <row r="1718" spans="2:10">
      <c r="B1718" s="130" t="s">
        <v>97</v>
      </c>
      <c r="C1718" s="130" t="s">
        <v>1840</v>
      </c>
      <c r="D1718" s="130" t="s">
        <v>1129</v>
      </c>
      <c r="E1718" s="130" t="s">
        <v>1861</v>
      </c>
      <c r="F1718" s="129"/>
      <c r="G1718" s="130" t="s">
        <v>97</v>
      </c>
      <c r="H1718" s="130" t="s">
        <v>1840</v>
      </c>
      <c r="I1718" s="130" t="s">
        <v>1129</v>
      </c>
      <c r="J1718" s="130" t="s">
        <v>1861</v>
      </c>
    </row>
    <row r="1719" spans="2:10">
      <c r="B1719" s="130" t="s">
        <v>177</v>
      </c>
      <c r="C1719" s="130" t="s">
        <v>1528</v>
      </c>
      <c r="D1719" s="130" t="s">
        <v>367</v>
      </c>
      <c r="E1719" s="130" t="s">
        <v>1862</v>
      </c>
      <c r="F1719" s="129"/>
      <c r="G1719" s="130" t="s">
        <v>177</v>
      </c>
      <c r="H1719" s="130" t="s">
        <v>1528</v>
      </c>
      <c r="I1719" s="130" t="s">
        <v>367</v>
      </c>
      <c r="J1719" s="130" t="s">
        <v>1862</v>
      </c>
    </row>
    <row r="1720" spans="2:10">
      <c r="B1720" s="130" t="s">
        <v>97</v>
      </c>
      <c r="C1720" s="130" t="s">
        <v>1840</v>
      </c>
      <c r="D1720" s="130" t="s">
        <v>370</v>
      </c>
      <c r="E1720" s="130" t="s">
        <v>418</v>
      </c>
      <c r="F1720" s="129"/>
      <c r="G1720" s="130" t="s">
        <v>97</v>
      </c>
      <c r="H1720" s="130" t="s">
        <v>1840</v>
      </c>
      <c r="I1720" s="130" t="s">
        <v>370</v>
      </c>
      <c r="J1720" s="130" t="s">
        <v>418</v>
      </c>
    </row>
    <row r="1721" spans="2:10">
      <c r="B1721" s="130" t="s">
        <v>1863</v>
      </c>
      <c r="C1721" s="130" t="s">
        <v>1864</v>
      </c>
      <c r="D1721" s="130" t="s">
        <v>1579</v>
      </c>
      <c r="E1721" s="130" t="s">
        <v>1865</v>
      </c>
      <c r="F1721" s="129"/>
      <c r="G1721" s="130" t="s">
        <v>1863</v>
      </c>
      <c r="H1721" s="130" t="s">
        <v>1864</v>
      </c>
      <c r="I1721" s="130" t="s">
        <v>1579</v>
      </c>
      <c r="J1721" s="130" t="s">
        <v>1865</v>
      </c>
    </row>
    <row r="1722" spans="2:10">
      <c r="B1722" s="130" t="s">
        <v>1863</v>
      </c>
      <c r="C1722" s="130" t="s">
        <v>1864</v>
      </c>
      <c r="D1722" s="130" t="s">
        <v>1582</v>
      </c>
      <c r="E1722" s="130" t="s">
        <v>1865</v>
      </c>
      <c r="F1722" s="129"/>
      <c r="G1722" s="130" t="s">
        <v>1863</v>
      </c>
      <c r="H1722" s="130" t="s">
        <v>1864</v>
      </c>
      <c r="I1722" s="130" t="s">
        <v>1582</v>
      </c>
      <c r="J1722" s="130" t="s">
        <v>1865</v>
      </c>
    </row>
    <row r="1723" spans="2:10">
      <c r="B1723" s="130" t="s">
        <v>1863</v>
      </c>
      <c r="C1723" s="130" t="s">
        <v>1864</v>
      </c>
      <c r="D1723" s="130" t="s">
        <v>1583</v>
      </c>
      <c r="E1723" s="130" t="s">
        <v>1865</v>
      </c>
      <c r="F1723" s="129"/>
      <c r="G1723" s="130" t="s">
        <v>1863</v>
      </c>
      <c r="H1723" s="130" t="s">
        <v>1864</v>
      </c>
      <c r="I1723" s="130" t="s">
        <v>1583</v>
      </c>
      <c r="J1723" s="130" t="s">
        <v>1865</v>
      </c>
    </row>
    <row r="1724" spans="2:10">
      <c r="B1724" s="130" t="s">
        <v>1863</v>
      </c>
      <c r="C1724" s="130" t="s">
        <v>1864</v>
      </c>
      <c r="D1724" s="130" t="s">
        <v>1585</v>
      </c>
      <c r="E1724" s="130" t="s">
        <v>1865</v>
      </c>
      <c r="F1724" s="129"/>
      <c r="G1724" s="130" t="s">
        <v>1863</v>
      </c>
      <c r="H1724" s="130" t="s">
        <v>1864</v>
      </c>
      <c r="I1724" s="130" t="s">
        <v>1585</v>
      </c>
      <c r="J1724" s="130" t="s">
        <v>1865</v>
      </c>
    </row>
    <row r="1725" spans="2:10">
      <c r="B1725" s="130" t="s">
        <v>1863</v>
      </c>
      <c r="C1725" s="130" t="s">
        <v>1864</v>
      </c>
      <c r="D1725" s="130" t="s">
        <v>1590</v>
      </c>
      <c r="E1725" s="130" t="s">
        <v>1865</v>
      </c>
      <c r="F1725" s="129"/>
      <c r="G1725" s="130" t="s">
        <v>1863</v>
      </c>
      <c r="H1725" s="130" t="s">
        <v>1864</v>
      </c>
      <c r="I1725" s="130" t="s">
        <v>1590</v>
      </c>
      <c r="J1725" s="130" t="s">
        <v>1865</v>
      </c>
    </row>
    <row r="1726" spans="2:10">
      <c r="B1726" s="130" t="s">
        <v>1863</v>
      </c>
      <c r="C1726" s="130" t="s">
        <v>1864</v>
      </c>
      <c r="D1726" s="130" t="s">
        <v>1866</v>
      </c>
      <c r="E1726" s="130" t="s">
        <v>1865</v>
      </c>
      <c r="F1726" s="129"/>
      <c r="G1726" s="130" t="s">
        <v>1863</v>
      </c>
      <c r="H1726" s="130" t="s">
        <v>1864</v>
      </c>
      <c r="I1726" s="130" t="s">
        <v>1866</v>
      </c>
      <c r="J1726" s="130" t="s">
        <v>1865</v>
      </c>
    </row>
    <row r="1727" spans="2:10">
      <c r="B1727" s="130" t="s">
        <v>1863</v>
      </c>
      <c r="C1727" s="130" t="s">
        <v>1864</v>
      </c>
      <c r="D1727" s="130" t="s">
        <v>1855</v>
      </c>
      <c r="E1727" s="130" t="s">
        <v>1865</v>
      </c>
      <c r="F1727" s="129"/>
      <c r="G1727" s="130" t="s">
        <v>1863</v>
      </c>
      <c r="H1727" s="130" t="s">
        <v>1864</v>
      </c>
      <c r="I1727" s="130" t="s">
        <v>1855</v>
      </c>
      <c r="J1727" s="130" t="s">
        <v>1865</v>
      </c>
    </row>
    <row r="1728" spans="2:10">
      <c r="B1728" s="130" t="s">
        <v>1863</v>
      </c>
      <c r="C1728" s="130" t="s">
        <v>1864</v>
      </c>
      <c r="D1728" s="130" t="s">
        <v>1594</v>
      </c>
      <c r="E1728" s="130" t="s">
        <v>1865</v>
      </c>
      <c r="F1728" s="129"/>
      <c r="G1728" s="130" t="s">
        <v>1863</v>
      </c>
      <c r="H1728" s="130" t="s">
        <v>1864</v>
      </c>
      <c r="I1728" s="130" t="s">
        <v>1594</v>
      </c>
      <c r="J1728" s="130" t="s">
        <v>1865</v>
      </c>
    </row>
    <row r="1729" spans="2:10">
      <c r="B1729" s="130" t="s">
        <v>1863</v>
      </c>
      <c r="C1729" s="130" t="s">
        <v>1864</v>
      </c>
      <c r="D1729" s="130" t="s">
        <v>1551</v>
      </c>
      <c r="E1729" s="130" t="s">
        <v>1865</v>
      </c>
      <c r="F1729" s="129"/>
      <c r="G1729" s="130" t="s">
        <v>1863</v>
      </c>
      <c r="H1729" s="130" t="s">
        <v>1864</v>
      </c>
      <c r="I1729" s="130" t="s">
        <v>1551</v>
      </c>
      <c r="J1729" s="130" t="s">
        <v>1865</v>
      </c>
    </row>
    <row r="1730" spans="2:10">
      <c r="B1730" s="130" t="s">
        <v>1863</v>
      </c>
      <c r="C1730" s="130" t="s">
        <v>1864</v>
      </c>
      <c r="D1730" s="130" t="s">
        <v>1867</v>
      </c>
      <c r="E1730" s="130" t="s">
        <v>1865</v>
      </c>
      <c r="F1730" s="129"/>
      <c r="G1730" s="130" t="s">
        <v>1863</v>
      </c>
      <c r="H1730" s="130" t="s">
        <v>1864</v>
      </c>
      <c r="I1730" s="130" t="s">
        <v>1867</v>
      </c>
      <c r="J1730" s="130" t="s">
        <v>1865</v>
      </c>
    </row>
    <row r="1731" spans="2:10">
      <c r="B1731" s="130" t="s">
        <v>1863</v>
      </c>
      <c r="C1731" s="130" t="s">
        <v>1864</v>
      </c>
      <c r="D1731" s="130" t="s">
        <v>603</v>
      </c>
      <c r="E1731" s="130" t="s">
        <v>1868</v>
      </c>
      <c r="F1731" s="129"/>
      <c r="G1731" s="130" t="s">
        <v>1863</v>
      </c>
      <c r="H1731" s="130" t="s">
        <v>1864</v>
      </c>
      <c r="I1731" s="130" t="s">
        <v>603</v>
      </c>
      <c r="J1731" s="130" t="s">
        <v>1868</v>
      </c>
    </row>
    <row r="1732" spans="2:10">
      <c r="B1732" s="130" t="s">
        <v>1863</v>
      </c>
      <c r="C1732" s="130" t="s">
        <v>1864</v>
      </c>
      <c r="D1732" s="130" t="s">
        <v>893</v>
      </c>
      <c r="E1732" s="130" t="s">
        <v>1869</v>
      </c>
      <c r="F1732" s="129"/>
      <c r="G1732" s="130" t="s">
        <v>1863</v>
      </c>
      <c r="H1732" s="130" t="s">
        <v>1864</v>
      </c>
      <c r="I1732" s="130" t="s">
        <v>893</v>
      </c>
      <c r="J1732" s="130" t="s">
        <v>1869</v>
      </c>
    </row>
    <row r="1733" spans="2:10">
      <c r="B1733" s="130" t="s">
        <v>97</v>
      </c>
      <c r="C1733" s="130" t="s">
        <v>1870</v>
      </c>
      <c r="D1733" s="130" t="s">
        <v>1591</v>
      </c>
      <c r="E1733" s="130" t="s">
        <v>1797</v>
      </c>
      <c r="F1733" s="129"/>
      <c r="G1733" s="130" t="s">
        <v>97</v>
      </c>
      <c r="H1733" s="130" t="s">
        <v>1870</v>
      </c>
      <c r="I1733" s="130" t="s">
        <v>1591</v>
      </c>
      <c r="J1733" s="130" t="s">
        <v>1797</v>
      </c>
    </row>
    <row r="1734" spans="2:10">
      <c r="B1734" s="130" t="s">
        <v>97</v>
      </c>
      <c r="C1734" s="130" t="s">
        <v>1870</v>
      </c>
      <c r="D1734" s="130" t="s">
        <v>1592</v>
      </c>
      <c r="E1734" s="130" t="s">
        <v>1797</v>
      </c>
      <c r="F1734" s="129"/>
      <c r="G1734" s="130" t="s">
        <v>97</v>
      </c>
      <c r="H1734" s="130" t="s">
        <v>1870</v>
      </c>
      <c r="I1734" s="130" t="s">
        <v>1592</v>
      </c>
      <c r="J1734" s="130" t="s">
        <v>1797</v>
      </c>
    </row>
    <row r="1735" spans="2:10">
      <c r="B1735" s="130" t="s">
        <v>97</v>
      </c>
      <c r="C1735" s="130" t="s">
        <v>1870</v>
      </c>
      <c r="D1735" s="130" t="s">
        <v>1855</v>
      </c>
      <c r="E1735" s="130" t="s">
        <v>1797</v>
      </c>
      <c r="F1735" s="129"/>
      <c r="G1735" s="130" t="s">
        <v>97</v>
      </c>
      <c r="H1735" s="130" t="s">
        <v>1870</v>
      </c>
      <c r="I1735" s="130" t="s">
        <v>1855</v>
      </c>
      <c r="J1735" s="130" t="s">
        <v>1797</v>
      </c>
    </row>
    <row r="1736" spans="2:10">
      <c r="B1736" s="130" t="s">
        <v>97</v>
      </c>
      <c r="C1736" s="130" t="s">
        <v>1870</v>
      </c>
      <c r="D1736" s="130" t="s">
        <v>1871</v>
      </c>
      <c r="E1736" s="130" t="s">
        <v>1872</v>
      </c>
      <c r="F1736" s="129"/>
      <c r="G1736" s="130" t="s">
        <v>97</v>
      </c>
      <c r="H1736" s="130" t="s">
        <v>1870</v>
      </c>
      <c r="I1736" s="130" t="s">
        <v>1871</v>
      </c>
      <c r="J1736" s="130" t="s">
        <v>1872</v>
      </c>
    </row>
    <row r="1737" spans="2:10">
      <c r="B1737" s="130" t="s">
        <v>177</v>
      </c>
      <c r="C1737" s="130" t="s">
        <v>1873</v>
      </c>
      <c r="D1737" s="130" t="s">
        <v>390</v>
      </c>
      <c r="E1737" s="130" t="s">
        <v>1874</v>
      </c>
      <c r="F1737" s="129"/>
      <c r="G1737" s="130" t="s">
        <v>177</v>
      </c>
      <c r="H1737" s="130" t="s">
        <v>1873</v>
      </c>
      <c r="I1737" s="130" t="s">
        <v>390</v>
      </c>
      <c r="J1737" s="130" t="s">
        <v>1874</v>
      </c>
    </row>
    <row r="1738" spans="2:10">
      <c r="B1738" s="130" t="s">
        <v>1863</v>
      </c>
      <c r="C1738" s="130" t="s">
        <v>1864</v>
      </c>
      <c r="D1738" s="130" t="s">
        <v>1875</v>
      </c>
      <c r="E1738" s="130" t="s">
        <v>1865</v>
      </c>
      <c r="F1738" s="129"/>
      <c r="G1738" s="130" t="s">
        <v>1863</v>
      </c>
      <c r="H1738" s="130" t="s">
        <v>1864</v>
      </c>
      <c r="I1738" s="130" t="s">
        <v>1875</v>
      </c>
      <c r="J1738" s="130" t="s">
        <v>1865</v>
      </c>
    </row>
    <row r="1739" spans="2:10">
      <c r="B1739" s="130" t="s">
        <v>1863</v>
      </c>
      <c r="C1739" s="130" t="s">
        <v>1864</v>
      </c>
      <c r="D1739" s="130" t="s">
        <v>1876</v>
      </c>
      <c r="E1739" s="130" t="s">
        <v>1865</v>
      </c>
      <c r="F1739" s="129"/>
      <c r="G1739" s="130" t="s">
        <v>1863</v>
      </c>
      <c r="H1739" s="130" t="s">
        <v>1864</v>
      </c>
      <c r="I1739" s="130" t="s">
        <v>1876</v>
      </c>
      <c r="J1739" s="130" t="s">
        <v>1865</v>
      </c>
    </row>
    <row r="1740" spans="2:10">
      <c r="B1740" s="130" t="s">
        <v>579</v>
      </c>
      <c r="C1740" s="130" t="s">
        <v>1877</v>
      </c>
      <c r="D1740" s="130" t="s">
        <v>479</v>
      </c>
      <c r="E1740" s="130" t="s">
        <v>1878</v>
      </c>
      <c r="F1740" s="129"/>
      <c r="G1740" s="130" t="s">
        <v>579</v>
      </c>
      <c r="H1740" s="130" t="s">
        <v>1877</v>
      </c>
      <c r="I1740" s="130" t="s">
        <v>479</v>
      </c>
      <c r="J1740" s="130" t="s">
        <v>1878</v>
      </c>
    </row>
    <row r="1741" spans="2:10">
      <c r="B1741" s="130" t="s">
        <v>97</v>
      </c>
      <c r="C1741" s="130" t="s">
        <v>1879</v>
      </c>
      <c r="D1741" s="130" t="s">
        <v>1677</v>
      </c>
      <c r="E1741" s="130" t="s">
        <v>1797</v>
      </c>
      <c r="F1741" s="129"/>
      <c r="G1741" s="130" t="s">
        <v>97</v>
      </c>
      <c r="H1741" s="130" t="s">
        <v>1879</v>
      </c>
      <c r="I1741" s="130" t="s">
        <v>1677</v>
      </c>
      <c r="J1741" s="130" t="s">
        <v>1797</v>
      </c>
    </row>
    <row r="1742" spans="2:10">
      <c r="B1742" s="130" t="s">
        <v>97</v>
      </c>
      <c r="C1742" s="130" t="s">
        <v>1879</v>
      </c>
      <c r="D1742" s="130" t="s">
        <v>1880</v>
      </c>
      <c r="E1742" s="130" t="s">
        <v>1797</v>
      </c>
      <c r="F1742" s="129"/>
      <c r="G1742" s="130" t="s">
        <v>97</v>
      </c>
      <c r="H1742" s="130" t="s">
        <v>1879</v>
      </c>
      <c r="I1742" s="130" t="s">
        <v>1880</v>
      </c>
      <c r="J1742" s="130" t="s">
        <v>1797</v>
      </c>
    </row>
    <row r="1743" spans="2:10">
      <c r="B1743" s="130" t="s">
        <v>97</v>
      </c>
      <c r="C1743" s="130" t="s">
        <v>1879</v>
      </c>
      <c r="D1743" s="130" t="s">
        <v>1683</v>
      </c>
      <c r="E1743" s="130" t="s">
        <v>1797</v>
      </c>
      <c r="F1743" s="129"/>
      <c r="G1743" s="130" t="s">
        <v>97</v>
      </c>
      <c r="H1743" s="130" t="s">
        <v>1879</v>
      </c>
      <c r="I1743" s="130" t="s">
        <v>1683</v>
      </c>
      <c r="J1743" s="130" t="s">
        <v>1797</v>
      </c>
    </row>
    <row r="1744" spans="2:10">
      <c r="B1744" s="130" t="s">
        <v>97</v>
      </c>
      <c r="C1744" s="130" t="s">
        <v>1879</v>
      </c>
      <c r="D1744" s="130" t="s">
        <v>1881</v>
      </c>
      <c r="E1744" s="130" t="s">
        <v>1797</v>
      </c>
      <c r="F1744" s="129"/>
      <c r="G1744" s="130" t="s">
        <v>97</v>
      </c>
      <c r="H1744" s="130" t="s">
        <v>1879</v>
      </c>
      <c r="I1744" s="130" t="s">
        <v>1881</v>
      </c>
      <c r="J1744" s="130" t="s">
        <v>1797</v>
      </c>
    </row>
    <row r="1745" spans="2:10">
      <c r="B1745" s="130" t="s">
        <v>97</v>
      </c>
      <c r="C1745" s="130" t="s">
        <v>1879</v>
      </c>
      <c r="D1745" s="130" t="s">
        <v>1692</v>
      </c>
      <c r="E1745" s="130" t="s">
        <v>1797</v>
      </c>
      <c r="F1745" s="129"/>
      <c r="G1745" s="130" t="s">
        <v>97</v>
      </c>
      <c r="H1745" s="130" t="s">
        <v>1879</v>
      </c>
      <c r="I1745" s="130" t="s">
        <v>1692</v>
      </c>
      <c r="J1745" s="130" t="s">
        <v>1797</v>
      </c>
    </row>
    <row r="1746" spans="2:10">
      <c r="B1746" s="130" t="s">
        <v>97</v>
      </c>
      <c r="C1746" s="130" t="s">
        <v>1879</v>
      </c>
      <c r="D1746" s="130" t="s">
        <v>1694</v>
      </c>
      <c r="E1746" s="130" t="s">
        <v>1797</v>
      </c>
      <c r="F1746" s="129"/>
      <c r="G1746" s="130" t="s">
        <v>97</v>
      </c>
      <c r="H1746" s="130" t="s">
        <v>1879</v>
      </c>
      <c r="I1746" s="130" t="s">
        <v>1694</v>
      </c>
      <c r="J1746" s="130" t="s">
        <v>1797</v>
      </c>
    </row>
    <row r="1747" spans="2:10">
      <c r="B1747" s="130" t="s">
        <v>97</v>
      </c>
      <c r="C1747" s="130" t="s">
        <v>1879</v>
      </c>
      <c r="D1747" s="130" t="s">
        <v>1698</v>
      </c>
      <c r="E1747" s="130" t="s">
        <v>1797</v>
      </c>
      <c r="F1747" s="129"/>
      <c r="G1747" s="130" t="s">
        <v>97</v>
      </c>
      <c r="H1747" s="130" t="s">
        <v>1879</v>
      </c>
      <c r="I1747" s="130" t="s">
        <v>1698</v>
      </c>
      <c r="J1747" s="130" t="s">
        <v>1797</v>
      </c>
    </row>
    <row r="1748" spans="2:10">
      <c r="B1748" s="130" t="s">
        <v>97</v>
      </c>
      <c r="C1748" s="130" t="s">
        <v>1879</v>
      </c>
      <c r="D1748" s="130" t="s">
        <v>1882</v>
      </c>
      <c r="E1748" s="130" t="s">
        <v>1797</v>
      </c>
      <c r="F1748" s="129"/>
      <c r="G1748" s="130" t="s">
        <v>97</v>
      </c>
      <c r="H1748" s="130" t="s">
        <v>1879</v>
      </c>
      <c r="I1748" s="130" t="s">
        <v>1882</v>
      </c>
      <c r="J1748" s="130" t="s">
        <v>1797</v>
      </c>
    </row>
    <row r="1749" spans="2:10">
      <c r="B1749" s="130" t="s">
        <v>97</v>
      </c>
      <c r="C1749" s="130" t="s">
        <v>1879</v>
      </c>
      <c r="D1749" s="130" t="s">
        <v>1883</v>
      </c>
      <c r="E1749" s="130" t="s">
        <v>1797</v>
      </c>
      <c r="F1749" s="129"/>
      <c r="G1749" s="130" t="s">
        <v>97</v>
      </c>
      <c r="H1749" s="130" t="s">
        <v>1879</v>
      </c>
      <c r="I1749" s="130" t="s">
        <v>1883</v>
      </c>
      <c r="J1749" s="130" t="s">
        <v>1797</v>
      </c>
    </row>
    <row r="1750" spans="2:10">
      <c r="B1750" s="130" t="s">
        <v>97</v>
      </c>
      <c r="C1750" s="130" t="s">
        <v>1879</v>
      </c>
      <c r="D1750" s="130" t="s">
        <v>1884</v>
      </c>
      <c r="E1750" s="130" t="s">
        <v>1797</v>
      </c>
      <c r="F1750" s="129"/>
      <c r="G1750" s="130" t="s">
        <v>97</v>
      </c>
      <c r="H1750" s="130" t="s">
        <v>1879</v>
      </c>
      <c r="I1750" s="130" t="s">
        <v>1884</v>
      </c>
      <c r="J1750" s="130" t="s">
        <v>1797</v>
      </c>
    </row>
    <row r="1751" spans="2:10">
      <c r="B1751" s="130" t="s">
        <v>97</v>
      </c>
      <c r="C1751" s="130" t="s">
        <v>1879</v>
      </c>
      <c r="D1751" s="130" t="s">
        <v>1885</v>
      </c>
      <c r="E1751" s="130" t="s">
        <v>1797</v>
      </c>
      <c r="F1751" s="129"/>
      <c r="G1751" s="130" t="s">
        <v>97</v>
      </c>
      <c r="H1751" s="130" t="s">
        <v>1879</v>
      </c>
      <c r="I1751" s="130" t="s">
        <v>1885</v>
      </c>
      <c r="J1751" s="130" t="s">
        <v>1797</v>
      </c>
    </row>
    <row r="1752" spans="2:10">
      <c r="B1752" s="130" t="s">
        <v>97</v>
      </c>
      <c r="C1752" s="130" t="s">
        <v>1886</v>
      </c>
      <c r="D1752" s="130" t="s">
        <v>1887</v>
      </c>
      <c r="E1752" s="130" t="s">
        <v>1797</v>
      </c>
      <c r="F1752" s="129"/>
      <c r="G1752" s="130" t="s">
        <v>97</v>
      </c>
      <c r="H1752" s="130" t="s">
        <v>1886</v>
      </c>
      <c r="I1752" s="130" t="s">
        <v>1887</v>
      </c>
      <c r="J1752" s="130" t="s">
        <v>1797</v>
      </c>
    </row>
    <row r="1753" spans="2:10">
      <c r="B1753" s="130" t="s">
        <v>97</v>
      </c>
      <c r="C1753" s="130" t="s">
        <v>1886</v>
      </c>
      <c r="D1753" s="130" t="s">
        <v>1888</v>
      </c>
      <c r="E1753" s="130" t="s">
        <v>1797</v>
      </c>
      <c r="F1753" s="129"/>
      <c r="G1753" s="130" t="s">
        <v>97</v>
      </c>
      <c r="H1753" s="130" t="s">
        <v>1886</v>
      </c>
      <c r="I1753" s="130" t="s">
        <v>1888</v>
      </c>
      <c r="J1753" s="130" t="s">
        <v>1797</v>
      </c>
    </row>
    <row r="1754" spans="2:10">
      <c r="B1754" s="130" t="s">
        <v>97</v>
      </c>
      <c r="C1754" s="130" t="s">
        <v>1886</v>
      </c>
      <c r="D1754" s="130" t="s">
        <v>1889</v>
      </c>
      <c r="E1754" s="130" t="s">
        <v>1797</v>
      </c>
      <c r="F1754" s="129"/>
      <c r="G1754" s="130" t="s">
        <v>97</v>
      </c>
      <c r="H1754" s="130" t="s">
        <v>1886</v>
      </c>
      <c r="I1754" s="130" t="s">
        <v>1889</v>
      </c>
      <c r="J1754" s="130" t="s">
        <v>1797</v>
      </c>
    </row>
    <row r="1755" spans="2:10">
      <c r="B1755" s="130" t="s">
        <v>97</v>
      </c>
      <c r="C1755" s="130" t="s">
        <v>1886</v>
      </c>
      <c r="D1755" s="130" t="s">
        <v>1890</v>
      </c>
      <c r="E1755" s="130" t="s">
        <v>1797</v>
      </c>
      <c r="F1755" s="129"/>
      <c r="G1755" s="130" t="s">
        <v>97</v>
      </c>
      <c r="H1755" s="130" t="s">
        <v>1886</v>
      </c>
      <c r="I1755" s="130" t="s">
        <v>1890</v>
      </c>
      <c r="J1755" s="130" t="s">
        <v>1797</v>
      </c>
    </row>
    <row r="1756" spans="2:10">
      <c r="B1756" s="130" t="s">
        <v>97</v>
      </c>
      <c r="C1756" s="130" t="s">
        <v>1886</v>
      </c>
      <c r="D1756" s="130" t="s">
        <v>1891</v>
      </c>
      <c r="E1756" s="130" t="s">
        <v>1797</v>
      </c>
      <c r="F1756" s="129"/>
      <c r="G1756" s="130" t="s">
        <v>97</v>
      </c>
      <c r="H1756" s="130" t="s">
        <v>1886</v>
      </c>
      <c r="I1756" s="130" t="s">
        <v>1891</v>
      </c>
      <c r="J1756" s="130" t="s">
        <v>1797</v>
      </c>
    </row>
    <row r="1757" spans="2:10">
      <c r="B1757" s="130" t="s">
        <v>97</v>
      </c>
      <c r="C1757" s="130" t="s">
        <v>1886</v>
      </c>
      <c r="D1757" s="130" t="s">
        <v>1892</v>
      </c>
      <c r="E1757" s="130" t="s">
        <v>1797</v>
      </c>
      <c r="F1757" s="129"/>
      <c r="G1757" s="130" t="s">
        <v>97</v>
      </c>
      <c r="H1757" s="130" t="s">
        <v>1886</v>
      </c>
      <c r="I1757" s="130" t="s">
        <v>1892</v>
      </c>
      <c r="J1757" s="130" t="s">
        <v>1797</v>
      </c>
    </row>
    <row r="1758" spans="2:10">
      <c r="B1758" s="130" t="s">
        <v>97</v>
      </c>
      <c r="C1758" s="130" t="s">
        <v>1886</v>
      </c>
      <c r="D1758" s="130" t="s">
        <v>1893</v>
      </c>
      <c r="E1758" s="130" t="s">
        <v>1797</v>
      </c>
      <c r="F1758" s="129"/>
      <c r="G1758" s="130" t="s">
        <v>97</v>
      </c>
      <c r="H1758" s="130" t="s">
        <v>1886</v>
      </c>
      <c r="I1758" s="130" t="s">
        <v>1893</v>
      </c>
      <c r="J1758" s="130" t="s">
        <v>1797</v>
      </c>
    </row>
    <row r="1759" spans="2:10">
      <c r="B1759" s="130" t="s">
        <v>977</v>
      </c>
      <c r="C1759" s="130" t="s">
        <v>639</v>
      </c>
      <c r="D1759" s="130" t="s">
        <v>1668</v>
      </c>
      <c r="E1759" s="130" t="s">
        <v>1894</v>
      </c>
      <c r="F1759" s="129"/>
      <c r="G1759" s="130" t="s">
        <v>977</v>
      </c>
      <c r="H1759" s="130" t="s">
        <v>639</v>
      </c>
      <c r="I1759" s="130" t="s">
        <v>1668</v>
      </c>
      <c r="J1759" s="130" t="s">
        <v>1894</v>
      </c>
    </row>
    <row r="1760" spans="2:10">
      <c r="B1760" s="130" t="s">
        <v>977</v>
      </c>
      <c r="C1760" s="130" t="s">
        <v>639</v>
      </c>
      <c r="D1760" s="130" t="s">
        <v>1669</v>
      </c>
      <c r="E1760" s="130" t="s">
        <v>1894</v>
      </c>
      <c r="F1760" s="129"/>
      <c r="G1760" s="130" t="s">
        <v>977</v>
      </c>
      <c r="H1760" s="130" t="s">
        <v>639</v>
      </c>
      <c r="I1760" s="130" t="s">
        <v>1669</v>
      </c>
      <c r="J1760" s="130" t="s">
        <v>1894</v>
      </c>
    </row>
    <row r="1761" spans="2:10">
      <c r="B1761" s="130" t="s">
        <v>977</v>
      </c>
      <c r="C1761" s="130" t="s">
        <v>639</v>
      </c>
      <c r="D1761" s="130" t="s">
        <v>1670</v>
      </c>
      <c r="E1761" s="130" t="s">
        <v>1894</v>
      </c>
      <c r="F1761" s="129"/>
      <c r="G1761" s="130" t="s">
        <v>977</v>
      </c>
      <c r="H1761" s="130" t="s">
        <v>639</v>
      </c>
      <c r="I1761" s="130" t="s">
        <v>1670</v>
      </c>
      <c r="J1761" s="130" t="s">
        <v>1894</v>
      </c>
    </row>
    <row r="1762" spans="2:10">
      <c r="B1762" s="130" t="s">
        <v>977</v>
      </c>
      <c r="C1762" s="130" t="s">
        <v>639</v>
      </c>
      <c r="D1762" s="130" t="s">
        <v>1671</v>
      </c>
      <c r="E1762" s="130" t="s">
        <v>1894</v>
      </c>
      <c r="F1762" s="129"/>
      <c r="G1762" s="130" t="s">
        <v>977</v>
      </c>
      <c r="H1762" s="130" t="s">
        <v>639</v>
      </c>
      <c r="I1762" s="130" t="s">
        <v>1671</v>
      </c>
      <c r="J1762" s="130" t="s">
        <v>1894</v>
      </c>
    </row>
    <row r="1763" spans="2:10">
      <c r="B1763" s="130" t="s">
        <v>977</v>
      </c>
      <c r="C1763" s="130" t="s">
        <v>639</v>
      </c>
      <c r="D1763" s="130" t="s">
        <v>1672</v>
      </c>
      <c r="E1763" s="130" t="s">
        <v>1894</v>
      </c>
      <c r="F1763" s="129"/>
      <c r="G1763" s="130" t="s">
        <v>977</v>
      </c>
      <c r="H1763" s="130" t="s">
        <v>639</v>
      </c>
      <c r="I1763" s="130" t="s">
        <v>1672</v>
      </c>
      <c r="J1763" s="130" t="s">
        <v>1894</v>
      </c>
    </row>
    <row r="1764" spans="2:10">
      <c r="B1764" s="130" t="s">
        <v>977</v>
      </c>
      <c r="C1764" s="130" t="s">
        <v>639</v>
      </c>
      <c r="D1764" s="130" t="s">
        <v>1673</v>
      </c>
      <c r="E1764" s="130" t="s">
        <v>1894</v>
      </c>
      <c r="F1764" s="129"/>
      <c r="G1764" s="130" t="s">
        <v>977</v>
      </c>
      <c r="H1764" s="130" t="s">
        <v>639</v>
      </c>
      <c r="I1764" s="130" t="s">
        <v>1673</v>
      </c>
      <c r="J1764" s="130" t="s">
        <v>1894</v>
      </c>
    </row>
    <row r="1765" spans="2:10">
      <c r="B1765" s="130" t="s">
        <v>977</v>
      </c>
      <c r="C1765" s="130" t="s">
        <v>639</v>
      </c>
      <c r="D1765" s="130" t="s">
        <v>1675</v>
      </c>
      <c r="E1765" s="130" t="s">
        <v>1894</v>
      </c>
      <c r="F1765" s="129"/>
      <c r="G1765" s="130" t="s">
        <v>977</v>
      </c>
      <c r="H1765" s="130" t="s">
        <v>639</v>
      </c>
      <c r="I1765" s="130" t="s">
        <v>1675</v>
      </c>
      <c r="J1765" s="130" t="s">
        <v>1894</v>
      </c>
    </row>
    <row r="1766" spans="2:10">
      <c r="B1766" s="130" t="s">
        <v>977</v>
      </c>
      <c r="C1766" s="130" t="s">
        <v>639</v>
      </c>
      <c r="D1766" s="130" t="s">
        <v>1895</v>
      </c>
      <c r="E1766" s="130" t="s">
        <v>1894</v>
      </c>
      <c r="F1766" s="129"/>
      <c r="G1766" s="130" t="s">
        <v>977</v>
      </c>
      <c r="H1766" s="130" t="s">
        <v>639</v>
      </c>
      <c r="I1766" s="130" t="s">
        <v>1895</v>
      </c>
      <c r="J1766" s="130" t="s">
        <v>1894</v>
      </c>
    </row>
    <row r="1767" spans="2:10">
      <c r="B1767" s="130" t="s">
        <v>97</v>
      </c>
      <c r="C1767" s="130" t="s">
        <v>1896</v>
      </c>
      <c r="D1767" s="130" t="s">
        <v>1897</v>
      </c>
      <c r="E1767" s="130" t="s">
        <v>1797</v>
      </c>
      <c r="F1767" s="129"/>
      <c r="G1767" s="130" t="s">
        <v>97</v>
      </c>
      <c r="H1767" s="130" t="s">
        <v>1896</v>
      </c>
      <c r="I1767" s="130" t="s">
        <v>1897</v>
      </c>
      <c r="J1767" s="130" t="s">
        <v>1797</v>
      </c>
    </row>
    <row r="1768" spans="2:10">
      <c r="B1768" s="130" t="s">
        <v>97</v>
      </c>
      <c r="C1768" s="130" t="s">
        <v>1896</v>
      </c>
      <c r="D1768" s="130" t="s">
        <v>1553</v>
      </c>
      <c r="E1768" s="130" t="s">
        <v>1797</v>
      </c>
      <c r="F1768" s="129"/>
      <c r="G1768" s="130" t="s">
        <v>97</v>
      </c>
      <c r="H1768" s="130" t="s">
        <v>1896</v>
      </c>
      <c r="I1768" s="130" t="s">
        <v>1553</v>
      </c>
      <c r="J1768" s="130" t="s">
        <v>1797</v>
      </c>
    </row>
    <row r="1769" spans="2:10">
      <c r="B1769" s="130" t="s">
        <v>97</v>
      </c>
      <c r="C1769" s="130" t="s">
        <v>1896</v>
      </c>
      <c r="D1769" s="130" t="s">
        <v>1898</v>
      </c>
      <c r="E1769" s="130" t="s">
        <v>1899</v>
      </c>
      <c r="F1769" s="129"/>
      <c r="G1769" s="130" t="s">
        <v>97</v>
      </c>
      <c r="H1769" s="130" t="s">
        <v>1896</v>
      </c>
      <c r="I1769" s="130" t="s">
        <v>1898</v>
      </c>
      <c r="J1769" s="130" t="s">
        <v>1899</v>
      </c>
    </row>
    <row r="1770" spans="2:10">
      <c r="B1770" s="130" t="s">
        <v>97</v>
      </c>
      <c r="C1770" s="130" t="s">
        <v>1900</v>
      </c>
      <c r="D1770" s="130" t="s">
        <v>1901</v>
      </c>
      <c r="E1770" s="130" t="s">
        <v>1797</v>
      </c>
      <c r="F1770" s="129"/>
      <c r="G1770" s="130" t="s">
        <v>97</v>
      </c>
      <c r="H1770" s="130" t="s">
        <v>1900</v>
      </c>
      <c r="I1770" s="130" t="s">
        <v>1901</v>
      </c>
      <c r="J1770" s="130" t="s">
        <v>1797</v>
      </c>
    </row>
    <row r="1771" spans="2:10">
      <c r="B1771" s="130" t="s">
        <v>97</v>
      </c>
      <c r="C1771" s="130" t="s">
        <v>1900</v>
      </c>
      <c r="D1771" s="130" t="s">
        <v>1902</v>
      </c>
      <c r="E1771" s="130" t="s">
        <v>1797</v>
      </c>
      <c r="F1771" s="129"/>
      <c r="G1771" s="130" t="s">
        <v>97</v>
      </c>
      <c r="H1771" s="130" t="s">
        <v>1900</v>
      </c>
      <c r="I1771" s="130" t="s">
        <v>1902</v>
      </c>
      <c r="J1771" s="130" t="s">
        <v>1797</v>
      </c>
    </row>
    <row r="1772" spans="2:10">
      <c r="B1772" s="130" t="s">
        <v>97</v>
      </c>
      <c r="C1772" s="130" t="s">
        <v>1900</v>
      </c>
      <c r="D1772" s="130" t="s">
        <v>1903</v>
      </c>
      <c r="E1772" s="130" t="s">
        <v>1797</v>
      </c>
      <c r="F1772" s="129"/>
      <c r="G1772" s="130" t="s">
        <v>97</v>
      </c>
      <c r="H1772" s="130" t="s">
        <v>1900</v>
      </c>
      <c r="I1772" s="130" t="s">
        <v>1903</v>
      </c>
      <c r="J1772" s="130" t="s">
        <v>1797</v>
      </c>
    </row>
    <row r="1773" spans="2:10">
      <c r="B1773" s="130" t="s">
        <v>97</v>
      </c>
      <c r="C1773" s="130" t="s">
        <v>1900</v>
      </c>
      <c r="D1773" s="130" t="s">
        <v>1904</v>
      </c>
      <c r="E1773" s="130" t="s">
        <v>1797</v>
      </c>
      <c r="F1773" s="129"/>
      <c r="G1773" s="130" t="s">
        <v>97</v>
      </c>
      <c r="H1773" s="130" t="s">
        <v>1900</v>
      </c>
      <c r="I1773" s="130" t="s">
        <v>1904</v>
      </c>
      <c r="J1773" s="130" t="s">
        <v>1797</v>
      </c>
    </row>
    <row r="1774" spans="2:10">
      <c r="B1774" s="130" t="s">
        <v>97</v>
      </c>
      <c r="C1774" s="130" t="s">
        <v>1900</v>
      </c>
      <c r="D1774" s="130" t="s">
        <v>1905</v>
      </c>
      <c r="E1774" s="130" t="s">
        <v>1797</v>
      </c>
      <c r="F1774" s="129"/>
      <c r="G1774" s="130" t="s">
        <v>97</v>
      </c>
      <c r="H1774" s="130" t="s">
        <v>1900</v>
      </c>
      <c r="I1774" s="130" t="s">
        <v>1905</v>
      </c>
      <c r="J1774" s="130" t="s">
        <v>1797</v>
      </c>
    </row>
    <row r="1775" spans="2:10">
      <c r="B1775" s="130" t="s">
        <v>97</v>
      </c>
      <c r="C1775" s="130" t="s">
        <v>1900</v>
      </c>
      <c r="D1775" s="130" t="s">
        <v>1906</v>
      </c>
      <c r="E1775" s="130" t="s">
        <v>1797</v>
      </c>
      <c r="F1775" s="129"/>
      <c r="G1775" s="130" t="s">
        <v>97</v>
      </c>
      <c r="H1775" s="130" t="s">
        <v>1900</v>
      </c>
      <c r="I1775" s="130" t="s">
        <v>1906</v>
      </c>
      <c r="J1775" s="130" t="s">
        <v>1797</v>
      </c>
    </row>
    <row r="1776" spans="2:10">
      <c r="B1776" s="130" t="s">
        <v>97</v>
      </c>
      <c r="C1776" s="130" t="s">
        <v>1900</v>
      </c>
      <c r="D1776" s="130" t="s">
        <v>1907</v>
      </c>
      <c r="E1776" s="130" t="s">
        <v>1797</v>
      </c>
      <c r="F1776" s="129"/>
      <c r="G1776" s="130" t="s">
        <v>97</v>
      </c>
      <c r="H1776" s="130" t="s">
        <v>1900</v>
      </c>
      <c r="I1776" s="130" t="s">
        <v>1907</v>
      </c>
      <c r="J1776" s="130" t="s">
        <v>1797</v>
      </c>
    </row>
    <row r="1777" spans="2:10">
      <c r="B1777" s="130" t="s">
        <v>97</v>
      </c>
      <c r="C1777" s="130" t="s">
        <v>1900</v>
      </c>
      <c r="D1777" s="130" t="s">
        <v>1908</v>
      </c>
      <c r="E1777" s="130" t="s">
        <v>1797</v>
      </c>
      <c r="F1777" s="129"/>
      <c r="G1777" s="130" t="s">
        <v>97</v>
      </c>
      <c r="H1777" s="130" t="s">
        <v>1900</v>
      </c>
      <c r="I1777" s="130" t="s">
        <v>1908</v>
      </c>
      <c r="J1777" s="130" t="s">
        <v>1797</v>
      </c>
    </row>
    <row r="1778" spans="2:10">
      <c r="B1778" s="130" t="s">
        <v>97</v>
      </c>
      <c r="C1778" s="130" t="s">
        <v>1900</v>
      </c>
      <c r="D1778" s="130" t="s">
        <v>1909</v>
      </c>
      <c r="E1778" s="130" t="s">
        <v>1797</v>
      </c>
      <c r="F1778" s="129"/>
      <c r="G1778" s="130" t="s">
        <v>97</v>
      </c>
      <c r="H1778" s="130" t="s">
        <v>1900</v>
      </c>
      <c r="I1778" s="130" t="s">
        <v>1909</v>
      </c>
      <c r="J1778" s="130" t="s">
        <v>1797</v>
      </c>
    </row>
    <row r="1779" spans="2:10">
      <c r="B1779" s="130" t="s">
        <v>97</v>
      </c>
      <c r="C1779" s="130" t="s">
        <v>1900</v>
      </c>
      <c r="D1779" s="130" t="s">
        <v>1910</v>
      </c>
      <c r="E1779" s="130" t="s">
        <v>1797</v>
      </c>
      <c r="F1779" s="129"/>
      <c r="G1779" s="130" t="s">
        <v>97</v>
      </c>
      <c r="H1779" s="130" t="s">
        <v>1900</v>
      </c>
      <c r="I1779" s="130" t="s">
        <v>1910</v>
      </c>
      <c r="J1779" s="130" t="s">
        <v>1797</v>
      </c>
    </row>
    <row r="1780" spans="2:10">
      <c r="B1780" s="130" t="s">
        <v>97</v>
      </c>
      <c r="C1780" s="130" t="s">
        <v>1900</v>
      </c>
      <c r="D1780" s="130" t="s">
        <v>1911</v>
      </c>
      <c r="E1780" s="130" t="s">
        <v>1797</v>
      </c>
      <c r="F1780" s="129"/>
      <c r="G1780" s="130" t="s">
        <v>97</v>
      </c>
      <c r="H1780" s="130" t="s">
        <v>1900</v>
      </c>
      <c r="I1780" s="130" t="s">
        <v>1911</v>
      </c>
      <c r="J1780" s="130" t="s">
        <v>1797</v>
      </c>
    </row>
    <row r="1781" spans="2:10">
      <c r="B1781" s="130" t="s">
        <v>709</v>
      </c>
      <c r="C1781" s="130" t="s">
        <v>1245</v>
      </c>
      <c r="D1781" s="130" t="s">
        <v>1912</v>
      </c>
      <c r="E1781" s="130" t="s">
        <v>1247</v>
      </c>
      <c r="F1781" s="129"/>
      <c r="G1781" s="130" t="s">
        <v>709</v>
      </c>
      <c r="H1781" s="130" t="s">
        <v>1245</v>
      </c>
      <c r="I1781" s="130" t="s">
        <v>1912</v>
      </c>
      <c r="J1781" s="130" t="s">
        <v>1247</v>
      </c>
    </row>
    <row r="1782" spans="2:10">
      <c r="B1782" s="130" t="s">
        <v>97</v>
      </c>
      <c r="C1782" s="130" t="s">
        <v>1913</v>
      </c>
      <c r="D1782" s="130" t="s">
        <v>1914</v>
      </c>
      <c r="E1782" s="130" t="s">
        <v>1804</v>
      </c>
      <c r="F1782" s="129"/>
      <c r="G1782" s="130" t="s">
        <v>97</v>
      </c>
      <c r="H1782" s="130" t="s">
        <v>1913</v>
      </c>
      <c r="I1782" s="130" t="s">
        <v>1914</v>
      </c>
      <c r="J1782" s="130" t="s">
        <v>1804</v>
      </c>
    </row>
    <row r="1783" spans="2:10">
      <c r="B1783" s="130" t="s">
        <v>1268</v>
      </c>
      <c r="C1783" s="130" t="s">
        <v>1268</v>
      </c>
      <c r="D1783" s="130"/>
      <c r="E1783" s="130" t="s">
        <v>769</v>
      </c>
      <c r="F1783" s="129"/>
      <c r="G1783" s="130" t="s">
        <v>1268</v>
      </c>
      <c r="H1783" s="130" t="s">
        <v>1268</v>
      </c>
      <c r="I1783" s="130"/>
      <c r="J1783" s="130" t="s">
        <v>769</v>
      </c>
    </row>
    <row r="1784" spans="2:10">
      <c r="B1784" s="130" t="s">
        <v>1268</v>
      </c>
      <c r="C1784" s="130" t="s">
        <v>1268</v>
      </c>
      <c r="D1784" s="130"/>
      <c r="E1784" s="130" t="s">
        <v>863</v>
      </c>
      <c r="F1784" s="129"/>
      <c r="G1784" s="130" t="s">
        <v>1268</v>
      </c>
      <c r="H1784" s="130" t="s">
        <v>1268</v>
      </c>
      <c r="I1784" s="130"/>
      <c r="J1784" s="130" t="s">
        <v>863</v>
      </c>
    </row>
    <row r="1785" spans="2:10">
      <c r="B1785" s="130" t="s">
        <v>1268</v>
      </c>
      <c r="C1785" s="130" t="s">
        <v>1268</v>
      </c>
      <c r="D1785" s="130"/>
      <c r="E1785" s="130" t="s">
        <v>1915</v>
      </c>
      <c r="F1785" s="129"/>
      <c r="G1785" s="130" t="s">
        <v>1268</v>
      </c>
      <c r="H1785" s="130" t="s">
        <v>1268</v>
      </c>
      <c r="I1785" s="130"/>
      <c r="J1785" s="130" t="s">
        <v>1915</v>
      </c>
    </row>
    <row r="1786" spans="2:10">
      <c r="B1786" s="130" t="s">
        <v>1268</v>
      </c>
      <c r="C1786" s="130" t="s">
        <v>1268</v>
      </c>
      <c r="D1786" s="130"/>
      <c r="E1786" s="130" t="s">
        <v>1792</v>
      </c>
      <c r="F1786" s="129"/>
      <c r="G1786" s="130" t="s">
        <v>1268</v>
      </c>
      <c r="H1786" s="130" t="s">
        <v>1268</v>
      </c>
      <c r="I1786" s="130"/>
      <c r="J1786" s="130" t="s">
        <v>1792</v>
      </c>
    </row>
    <row r="1787" spans="2:10">
      <c r="B1787" s="130" t="s">
        <v>1268</v>
      </c>
      <c r="C1787" s="130" t="s">
        <v>1268</v>
      </c>
      <c r="D1787" s="130"/>
      <c r="E1787" s="130" t="s">
        <v>1916</v>
      </c>
      <c r="F1787" s="129"/>
      <c r="G1787" s="130" t="s">
        <v>1268</v>
      </c>
      <c r="H1787" s="130" t="s">
        <v>1268</v>
      </c>
      <c r="I1787" s="130"/>
      <c r="J1787" s="130" t="s">
        <v>1916</v>
      </c>
    </row>
    <row r="1788" spans="2:10">
      <c r="B1788" s="130" t="s">
        <v>1268</v>
      </c>
      <c r="C1788" s="130" t="s">
        <v>1268</v>
      </c>
      <c r="D1788" s="130"/>
      <c r="E1788" s="130" t="s">
        <v>1917</v>
      </c>
      <c r="F1788" s="129"/>
      <c r="G1788" s="130" t="s">
        <v>1268</v>
      </c>
      <c r="H1788" s="130" t="s">
        <v>1268</v>
      </c>
      <c r="I1788" s="130"/>
      <c r="J1788" s="130" t="s">
        <v>1917</v>
      </c>
    </row>
    <row r="1789" spans="2:10">
      <c r="B1789" s="130" t="s">
        <v>1268</v>
      </c>
      <c r="C1789" s="130" t="s">
        <v>1268</v>
      </c>
      <c r="D1789" s="130"/>
      <c r="E1789" s="130" t="s">
        <v>1918</v>
      </c>
      <c r="F1789" s="129"/>
      <c r="G1789" s="130" t="s">
        <v>1268</v>
      </c>
      <c r="H1789" s="130" t="s">
        <v>1268</v>
      </c>
      <c r="I1789" s="130"/>
      <c r="J1789" s="130" t="s">
        <v>1918</v>
      </c>
    </row>
    <row r="1790" spans="2:10">
      <c r="B1790" s="130" t="s">
        <v>1268</v>
      </c>
      <c r="C1790" s="130" t="s">
        <v>1268</v>
      </c>
      <c r="D1790" s="130"/>
      <c r="E1790" s="130" t="s">
        <v>1919</v>
      </c>
      <c r="F1790" s="129"/>
      <c r="G1790" s="130" t="s">
        <v>1268</v>
      </c>
      <c r="H1790" s="130" t="s">
        <v>1268</v>
      </c>
      <c r="I1790" s="130"/>
      <c r="J1790" s="130" t="s">
        <v>1919</v>
      </c>
    </row>
    <row r="1791" spans="2:10">
      <c r="B1791" s="130" t="s">
        <v>1268</v>
      </c>
      <c r="C1791" s="130" t="s">
        <v>1268</v>
      </c>
      <c r="D1791" s="130"/>
      <c r="E1791" s="130" t="s">
        <v>1920</v>
      </c>
      <c r="F1791" s="129"/>
      <c r="G1791" s="130" t="s">
        <v>1268</v>
      </c>
      <c r="H1791" s="130" t="s">
        <v>1268</v>
      </c>
      <c r="I1791" s="130"/>
      <c r="J1791" s="130" t="s">
        <v>1920</v>
      </c>
    </row>
    <row r="1792" spans="2:10">
      <c r="B1792" s="130" t="s">
        <v>97</v>
      </c>
      <c r="C1792" s="130" t="s">
        <v>1913</v>
      </c>
      <c r="D1792" s="130" t="s">
        <v>1921</v>
      </c>
      <c r="E1792" s="130" t="s">
        <v>1804</v>
      </c>
      <c r="F1792" s="129"/>
      <c r="G1792" s="130" t="s">
        <v>97</v>
      </c>
      <c r="H1792" s="130" t="s">
        <v>1913</v>
      </c>
      <c r="I1792" s="130" t="s">
        <v>1921</v>
      </c>
      <c r="J1792" s="130" t="s">
        <v>1804</v>
      </c>
    </row>
    <row r="1793" spans="2:10">
      <c r="B1793" s="130" t="s">
        <v>97</v>
      </c>
      <c r="C1793" s="130" t="s">
        <v>1913</v>
      </c>
      <c r="D1793" s="130" t="s">
        <v>1922</v>
      </c>
      <c r="E1793" s="130" t="s">
        <v>1804</v>
      </c>
      <c r="F1793" s="129"/>
      <c r="G1793" s="130" t="s">
        <v>97</v>
      </c>
      <c r="H1793" s="130" t="s">
        <v>1913</v>
      </c>
      <c r="I1793" s="130" t="s">
        <v>1922</v>
      </c>
      <c r="J1793" s="130" t="s">
        <v>1804</v>
      </c>
    </row>
    <row r="1794" spans="2:10">
      <c r="B1794" s="130" t="s">
        <v>97</v>
      </c>
      <c r="C1794" s="130" t="s">
        <v>1913</v>
      </c>
      <c r="D1794" s="130" t="s">
        <v>1923</v>
      </c>
      <c r="E1794" s="130" t="s">
        <v>1804</v>
      </c>
      <c r="F1794" s="129"/>
      <c r="G1794" s="130" t="s">
        <v>97</v>
      </c>
      <c r="H1794" s="130" t="s">
        <v>1913</v>
      </c>
      <c r="I1794" s="130" t="s">
        <v>1923</v>
      </c>
      <c r="J1794" s="130" t="s">
        <v>1804</v>
      </c>
    </row>
    <row r="1795" spans="2:10">
      <c r="B1795" s="130" t="s">
        <v>97</v>
      </c>
      <c r="C1795" s="130" t="s">
        <v>1913</v>
      </c>
      <c r="D1795" s="130" t="s">
        <v>1924</v>
      </c>
      <c r="E1795" s="130" t="s">
        <v>1804</v>
      </c>
      <c r="F1795" s="129"/>
      <c r="G1795" s="130" t="s">
        <v>97</v>
      </c>
      <c r="H1795" s="130" t="s">
        <v>1913</v>
      </c>
      <c r="I1795" s="130" t="s">
        <v>1924</v>
      </c>
      <c r="J1795" s="130" t="s">
        <v>1804</v>
      </c>
    </row>
    <row r="1796" spans="2:10">
      <c r="B1796" s="130" t="s">
        <v>97</v>
      </c>
      <c r="C1796" s="130" t="s">
        <v>1913</v>
      </c>
      <c r="D1796" s="130" t="s">
        <v>1925</v>
      </c>
      <c r="E1796" s="130" t="s">
        <v>1804</v>
      </c>
      <c r="F1796" s="129"/>
      <c r="G1796" s="130" t="s">
        <v>97</v>
      </c>
      <c r="H1796" s="130" t="s">
        <v>1913</v>
      </c>
      <c r="I1796" s="130" t="s">
        <v>1925</v>
      </c>
      <c r="J1796" s="130" t="s">
        <v>1804</v>
      </c>
    </row>
    <row r="1797" spans="2:10">
      <c r="B1797" s="130" t="s">
        <v>97</v>
      </c>
      <c r="C1797" s="130" t="s">
        <v>1913</v>
      </c>
      <c r="D1797" s="130" t="s">
        <v>1926</v>
      </c>
      <c r="E1797" s="130" t="s">
        <v>1804</v>
      </c>
      <c r="F1797" s="129"/>
      <c r="G1797" s="130" t="s">
        <v>97</v>
      </c>
      <c r="H1797" s="130" t="s">
        <v>1913</v>
      </c>
      <c r="I1797" s="130" t="s">
        <v>1926</v>
      </c>
      <c r="J1797" s="130" t="s">
        <v>1804</v>
      </c>
    </row>
    <row r="1798" spans="2:10">
      <c r="B1798" s="130" t="s">
        <v>97</v>
      </c>
      <c r="C1798" s="130" t="s">
        <v>1913</v>
      </c>
      <c r="D1798" s="130" t="s">
        <v>1832</v>
      </c>
      <c r="E1798" s="130" t="s">
        <v>1804</v>
      </c>
      <c r="F1798" s="129"/>
      <c r="G1798" s="130" t="s">
        <v>97</v>
      </c>
      <c r="H1798" s="130" t="s">
        <v>1913</v>
      </c>
      <c r="I1798" s="130" t="s">
        <v>1832</v>
      </c>
      <c r="J1798" s="130" t="s">
        <v>1804</v>
      </c>
    </row>
    <row r="1799" spans="2:10">
      <c r="B1799" s="130" t="s">
        <v>97</v>
      </c>
      <c r="C1799" s="130" t="s">
        <v>1913</v>
      </c>
      <c r="D1799" s="130" t="s">
        <v>1834</v>
      </c>
      <c r="E1799" s="130" t="s">
        <v>1804</v>
      </c>
      <c r="F1799" s="129"/>
      <c r="G1799" s="130" t="s">
        <v>97</v>
      </c>
      <c r="H1799" s="130" t="s">
        <v>1913</v>
      </c>
      <c r="I1799" s="130" t="s">
        <v>1834</v>
      </c>
      <c r="J1799" s="130" t="s">
        <v>1804</v>
      </c>
    </row>
    <row r="1800" spans="2:10">
      <c r="B1800" s="130" t="s">
        <v>97</v>
      </c>
      <c r="C1800" s="130" t="s">
        <v>1913</v>
      </c>
      <c r="D1800" s="130" t="s">
        <v>1835</v>
      </c>
      <c r="E1800" s="130" t="s">
        <v>1804</v>
      </c>
      <c r="F1800" s="129"/>
      <c r="G1800" s="130" t="s">
        <v>97</v>
      </c>
      <c r="H1800" s="130" t="s">
        <v>1913</v>
      </c>
      <c r="I1800" s="130" t="s">
        <v>1835</v>
      </c>
      <c r="J1800" s="130" t="s">
        <v>1804</v>
      </c>
    </row>
    <row r="1801" spans="2:10">
      <c r="B1801" s="130" t="s">
        <v>1268</v>
      </c>
      <c r="C1801" s="130" t="s">
        <v>1268</v>
      </c>
      <c r="D1801" s="130"/>
      <c r="E1801" s="130" t="s">
        <v>1927</v>
      </c>
      <c r="F1801" s="129"/>
      <c r="G1801" s="130" t="s">
        <v>1268</v>
      </c>
      <c r="H1801" s="130" t="s">
        <v>1268</v>
      </c>
      <c r="I1801" s="130"/>
      <c r="J1801" s="130" t="s">
        <v>1927</v>
      </c>
    </row>
    <row r="1802" spans="2:10">
      <c r="B1802" s="130" t="s">
        <v>1268</v>
      </c>
      <c r="C1802" s="130" t="s">
        <v>1268</v>
      </c>
      <c r="D1802" s="130"/>
      <c r="E1802" s="130" t="s">
        <v>1928</v>
      </c>
      <c r="F1802" s="129"/>
      <c r="G1802" s="130" t="s">
        <v>1268</v>
      </c>
      <c r="H1802" s="130" t="s">
        <v>1268</v>
      </c>
      <c r="I1802" s="130"/>
      <c r="J1802" s="130" t="s">
        <v>1928</v>
      </c>
    </row>
    <row r="1803" spans="2:10">
      <c r="B1803" s="130" t="s">
        <v>1268</v>
      </c>
      <c r="C1803" s="130" t="s">
        <v>1268</v>
      </c>
      <c r="D1803" s="130"/>
      <c r="E1803" s="130" t="s">
        <v>1929</v>
      </c>
      <c r="F1803" s="129"/>
      <c r="G1803" s="130" t="s">
        <v>1268</v>
      </c>
      <c r="H1803" s="130" t="s">
        <v>1268</v>
      </c>
      <c r="I1803" s="130"/>
      <c r="J1803" s="130" t="s">
        <v>1929</v>
      </c>
    </row>
    <row r="1804" spans="2:10">
      <c r="B1804" s="130" t="s">
        <v>1268</v>
      </c>
      <c r="C1804" s="130" t="s">
        <v>1268</v>
      </c>
      <c r="D1804" s="130"/>
      <c r="E1804" s="130" t="s">
        <v>1930</v>
      </c>
      <c r="F1804" s="129"/>
      <c r="G1804" s="130" t="s">
        <v>1268</v>
      </c>
      <c r="H1804" s="130" t="s">
        <v>1268</v>
      </c>
      <c r="I1804" s="130"/>
      <c r="J1804" s="130" t="s">
        <v>1930</v>
      </c>
    </row>
    <row r="1805" spans="2:10">
      <c r="B1805" s="130" t="s">
        <v>1268</v>
      </c>
      <c r="C1805" s="130" t="s">
        <v>1268</v>
      </c>
      <c r="D1805" s="130"/>
      <c r="E1805" s="130" t="s">
        <v>1931</v>
      </c>
      <c r="F1805" s="129"/>
      <c r="G1805" s="130" t="s">
        <v>1268</v>
      </c>
      <c r="H1805" s="130" t="s">
        <v>1268</v>
      </c>
      <c r="I1805" s="130"/>
      <c r="J1805" s="130" t="s">
        <v>1931</v>
      </c>
    </row>
    <row r="1806" spans="2:10">
      <c r="B1806" s="130" t="s">
        <v>1268</v>
      </c>
      <c r="C1806" s="130" t="s">
        <v>1268</v>
      </c>
      <c r="D1806" s="130"/>
      <c r="E1806" s="130" t="s">
        <v>1932</v>
      </c>
      <c r="F1806" s="129"/>
      <c r="G1806" s="130" t="s">
        <v>1268</v>
      </c>
      <c r="H1806" s="130" t="s">
        <v>1268</v>
      </c>
      <c r="I1806" s="130"/>
      <c r="J1806" s="130" t="s">
        <v>1932</v>
      </c>
    </row>
    <row r="1807" spans="2:10">
      <c r="B1807" s="130" t="s">
        <v>1268</v>
      </c>
      <c r="C1807" s="130" t="s">
        <v>1268</v>
      </c>
      <c r="D1807" s="130"/>
      <c r="E1807" s="130" t="s">
        <v>1933</v>
      </c>
      <c r="F1807" s="129"/>
      <c r="G1807" s="130" t="s">
        <v>1268</v>
      </c>
      <c r="H1807" s="130" t="s">
        <v>1268</v>
      </c>
      <c r="I1807" s="130"/>
      <c r="J1807" s="130" t="s">
        <v>1933</v>
      </c>
    </row>
    <row r="1808" spans="2:10">
      <c r="B1808" s="130" t="s">
        <v>1268</v>
      </c>
      <c r="C1808" s="130" t="s">
        <v>1268</v>
      </c>
      <c r="D1808" s="130" t="s">
        <v>1559</v>
      </c>
      <c r="E1808" s="130" t="s">
        <v>748</v>
      </c>
      <c r="F1808" s="129"/>
      <c r="G1808" s="130" t="s">
        <v>1268</v>
      </c>
      <c r="H1808" s="130" t="s">
        <v>1268</v>
      </c>
      <c r="I1808" s="130" t="s">
        <v>1559</v>
      </c>
      <c r="J1808" s="130" t="s">
        <v>748</v>
      </c>
    </row>
    <row r="1809" spans="2:10">
      <c r="B1809" s="130" t="s">
        <v>1268</v>
      </c>
      <c r="C1809" s="130" t="s">
        <v>1268</v>
      </c>
      <c r="D1809" s="130" t="s">
        <v>1800</v>
      </c>
      <c r="E1809" s="130" t="s">
        <v>748</v>
      </c>
      <c r="F1809" s="129"/>
      <c r="G1809" s="130" t="s">
        <v>1268</v>
      </c>
      <c r="H1809" s="130" t="s">
        <v>1268</v>
      </c>
      <c r="I1809" s="130" t="s">
        <v>1800</v>
      </c>
      <c r="J1809" s="130" t="s">
        <v>748</v>
      </c>
    </row>
    <row r="1810" spans="2:10">
      <c r="B1810" s="130" t="s">
        <v>1268</v>
      </c>
      <c r="C1810" s="130" t="s">
        <v>1268</v>
      </c>
      <c r="D1810" s="130" t="s">
        <v>1800</v>
      </c>
      <c r="E1810" s="130" t="s">
        <v>748</v>
      </c>
      <c r="F1810" s="129"/>
      <c r="G1810" s="130" t="s">
        <v>1268</v>
      </c>
      <c r="H1810" s="130" t="s">
        <v>1268</v>
      </c>
      <c r="I1810" s="130" t="s">
        <v>1800</v>
      </c>
      <c r="J1810" s="130" t="s">
        <v>748</v>
      </c>
    </row>
    <row r="1811" spans="2:10">
      <c r="B1811" s="130" t="s">
        <v>1268</v>
      </c>
      <c r="C1811" s="130" t="s">
        <v>1268</v>
      </c>
      <c r="D1811" s="130" t="s">
        <v>1801</v>
      </c>
      <c r="E1811" s="130" t="s">
        <v>748</v>
      </c>
      <c r="F1811" s="129"/>
      <c r="G1811" s="130" t="s">
        <v>1268</v>
      </c>
      <c r="H1811" s="130" t="s">
        <v>1268</v>
      </c>
      <c r="I1811" s="130" t="s">
        <v>1801</v>
      </c>
      <c r="J1811" s="130" t="s">
        <v>748</v>
      </c>
    </row>
    <row r="1812" spans="2:10">
      <c r="B1812" s="130" t="s">
        <v>1268</v>
      </c>
      <c r="C1812" s="130" t="s">
        <v>1268</v>
      </c>
      <c r="D1812" s="130" t="s">
        <v>1934</v>
      </c>
      <c r="E1812" s="130" t="s">
        <v>748</v>
      </c>
      <c r="F1812" s="129"/>
      <c r="G1812" s="130" t="s">
        <v>1268</v>
      </c>
      <c r="H1812" s="130" t="s">
        <v>1268</v>
      </c>
      <c r="I1812" s="130" t="s">
        <v>1934</v>
      </c>
      <c r="J1812" s="130" t="s">
        <v>748</v>
      </c>
    </row>
    <row r="1813" spans="2:10">
      <c r="B1813" s="130" t="s">
        <v>1268</v>
      </c>
      <c r="C1813" s="130" t="s">
        <v>1268</v>
      </c>
      <c r="D1813" s="130" t="s">
        <v>1935</v>
      </c>
      <c r="E1813" s="130" t="s">
        <v>748</v>
      </c>
      <c r="F1813" s="129"/>
      <c r="G1813" s="130" t="s">
        <v>1268</v>
      </c>
      <c r="H1813" s="130" t="s">
        <v>1268</v>
      </c>
      <c r="I1813" s="130" t="s">
        <v>1935</v>
      </c>
      <c r="J1813" s="130" t="s">
        <v>748</v>
      </c>
    </row>
    <row r="1814" spans="2:10">
      <c r="B1814" s="130" t="s">
        <v>1268</v>
      </c>
      <c r="C1814" s="130" t="s">
        <v>1268</v>
      </c>
      <c r="D1814" s="130" t="s">
        <v>1936</v>
      </c>
      <c r="E1814" s="130" t="s">
        <v>748</v>
      </c>
      <c r="F1814" s="129"/>
      <c r="G1814" s="130" t="s">
        <v>1268</v>
      </c>
      <c r="H1814" s="130" t="s">
        <v>1268</v>
      </c>
      <c r="I1814" s="130" t="s">
        <v>1936</v>
      </c>
      <c r="J1814" s="130" t="s">
        <v>748</v>
      </c>
    </row>
    <row r="1815" spans="2:10">
      <c r="B1815" s="130" t="s">
        <v>97</v>
      </c>
      <c r="C1815" s="130" t="s">
        <v>1913</v>
      </c>
      <c r="D1815" s="130" t="s">
        <v>1937</v>
      </c>
      <c r="E1815" s="130" t="s">
        <v>1804</v>
      </c>
      <c r="F1815" s="129"/>
      <c r="G1815" s="130" t="s">
        <v>97</v>
      </c>
      <c r="H1815" s="130" t="s">
        <v>1913</v>
      </c>
      <c r="I1815" s="130" t="s">
        <v>1937</v>
      </c>
      <c r="J1815" s="130" t="s">
        <v>1804</v>
      </c>
    </row>
    <row r="1816" spans="2:10">
      <c r="B1816" s="130" t="s">
        <v>1268</v>
      </c>
      <c r="C1816" s="130" t="s">
        <v>1268</v>
      </c>
      <c r="D1816" s="130" t="s">
        <v>1639</v>
      </c>
      <c r="E1816" s="130" t="s">
        <v>748</v>
      </c>
      <c r="F1816" s="129"/>
      <c r="G1816" s="130" t="s">
        <v>1268</v>
      </c>
      <c r="H1816" s="130" t="s">
        <v>1268</v>
      </c>
      <c r="I1816" s="130" t="s">
        <v>1639</v>
      </c>
      <c r="J1816" s="130" t="s">
        <v>748</v>
      </c>
    </row>
    <row r="1817" spans="2:10">
      <c r="B1817" s="130" t="s">
        <v>1268</v>
      </c>
      <c r="C1817" s="130" t="s">
        <v>1268</v>
      </c>
      <c r="D1817" s="130" t="s">
        <v>1938</v>
      </c>
      <c r="E1817" s="130" t="s">
        <v>748</v>
      </c>
      <c r="F1817" s="129"/>
      <c r="G1817" s="130" t="s">
        <v>1268</v>
      </c>
      <c r="H1817" s="130" t="s">
        <v>1268</v>
      </c>
      <c r="I1817" s="130" t="s">
        <v>1938</v>
      </c>
      <c r="J1817" s="130" t="s">
        <v>748</v>
      </c>
    </row>
    <row r="1818" spans="2:10">
      <c r="B1818" s="130" t="s">
        <v>1268</v>
      </c>
      <c r="C1818" s="130" t="s">
        <v>1268</v>
      </c>
      <c r="D1818" s="130" t="s">
        <v>1939</v>
      </c>
      <c r="E1818" s="130" t="s">
        <v>748</v>
      </c>
      <c r="F1818" s="129"/>
      <c r="G1818" s="130" t="s">
        <v>1268</v>
      </c>
      <c r="H1818" s="130" t="s">
        <v>1268</v>
      </c>
      <c r="I1818" s="130" t="s">
        <v>1939</v>
      </c>
      <c r="J1818" s="130" t="s">
        <v>748</v>
      </c>
    </row>
    <row r="1819" spans="2:10">
      <c r="B1819" s="130" t="s">
        <v>1268</v>
      </c>
      <c r="C1819" s="130" t="s">
        <v>1268</v>
      </c>
      <c r="D1819" s="130" t="s">
        <v>1875</v>
      </c>
      <c r="E1819" s="130" t="s">
        <v>748</v>
      </c>
      <c r="F1819" s="129"/>
      <c r="G1819" s="130" t="s">
        <v>1268</v>
      </c>
      <c r="H1819" s="130" t="s">
        <v>1268</v>
      </c>
      <c r="I1819" s="130" t="s">
        <v>1875</v>
      </c>
      <c r="J1819" s="130" t="s">
        <v>748</v>
      </c>
    </row>
    <row r="1820" spans="2:10">
      <c r="B1820" s="130" t="s">
        <v>1268</v>
      </c>
      <c r="C1820" s="130" t="s">
        <v>1268</v>
      </c>
      <c r="D1820" s="130" t="s">
        <v>1940</v>
      </c>
      <c r="E1820" s="130" t="s">
        <v>748</v>
      </c>
      <c r="F1820" s="129"/>
      <c r="G1820" s="130" t="s">
        <v>1268</v>
      </c>
      <c r="H1820" s="130" t="s">
        <v>1268</v>
      </c>
      <c r="I1820" s="130" t="s">
        <v>1940</v>
      </c>
      <c r="J1820" s="130" t="s">
        <v>748</v>
      </c>
    </row>
    <row r="1821" spans="2:10">
      <c r="B1821" s="130" t="s">
        <v>1268</v>
      </c>
      <c r="C1821" s="130" t="s">
        <v>1268</v>
      </c>
      <c r="D1821" s="130" t="s">
        <v>1876</v>
      </c>
      <c r="E1821" s="130" t="s">
        <v>748</v>
      </c>
      <c r="F1821" s="129"/>
      <c r="G1821" s="130" t="s">
        <v>1268</v>
      </c>
      <c r="H1821" s="130" t="s">
        <v>1268</v>
      </c>
      <c r="I1821" s="130" t="s">
        <v>1876</v>
      </c>
      <c r="J1821" s="130" t="s">
        <v>748</v>
      </c>
    </row>
    <row r="1822" spans="2:10">
      <c r="B1822" s="130" t="s">
        <v>1268</v>
      </c>
      <c r="C1822" s="130" t="s">
        <v>1268</v>
      </c>
      <c r="D1822" s="130"/>
      <c r="E1822" s="130" t="s">
        <v>1941</v>
      </c>
      <c r="F1822" s="129"/>
      <c r="G1822" s="130" t="s">
        <v>1268</v>
      </c>
      <c r="H1822" s="130" t="s">
        <v>1268</v>
      </c>
      <c r="I1822" s="130"/>
      <c r="J1822" s="130" t="s">
        <v>1941</v>
      </c>
    </row>
    <row r="1823" spans="2:10">
      <c r="B1823" s="130" t="s">
        <v>1268</v>
      </c>
      <c r="C1823" s="130" t="s">
        <v>1268</v>
      </c>
      <c r="D1823" s="130"/>
      <c r="E1823" s="130" t="s">
        <v>1941</v>
      </c>
      <c r="F1823" s="129"/>
      <c r="G1823" s="130" t="s">
        <v>1268</v>
      </c>
      <c r="H1823" s="130" t="s">
        <v>1268</v>
      </c>
      <c r="I1823" s="130"/>
      <c r="J1823" s="130" t="s">
        <v>1941</v>
      </c>
    </row>
    <row r="1824" spans="2:10">
      <c r="B1824" s="130" t="s">
        <v>1268</v>
      </c>
      <c r="C1824" s="130" t="s">
        <v>1268</v>
      </c>
      <c r="D1824" s="130" t="s">
        <v>1576</v>
      </c>
      <c r="E1824" s="130" t="s">
        <v>748</v>
      </c>
      <c r="F1824" s="129"/>
      <c r="G1824" s="130" t="s">
        <v>1268</v>
      </c>
      <c r="H1824" s="130" t="s">
        <v>1268</v>
      </c>
      <c r="I1824" s="130" t="s">
        <v>1576</v>
      </c>
      <c r="J1824" s="130" t="s">
        <v>748</v>
      </c>
    </row>
    <row r="1825" spans="2:10">
      <c r="B1825" s="130" t="s">
        <v>1268</v>
      </c>
      <c r="C1825" s="130" t="s">
        <v>1268</v>
      </c>
      <c r="D1825" s="130" t="s">
        <v>1587</v>
      </c>
      <c r="E1825" s="130" t="s">
        <v>748</v>
      </c>
      <c r="F1825" s="129"/>
      <c r="G1825" s="130" t="s">
        <v>1268</v>
      </c>
      <c r="H1825" s="130" t="s">
        <v>1268</v>
      </c>
      <c r="I1825" s="130" t="s">
        <v>1587</v>
      </c>
      <c r="J1825" s="130" t="s">
        <v>748</v>
      </c>
    </row>
    <row r="1826" spans="2:10">
      <c r="B1826" s="130" t="s">
        <v>1268</v>
      </c>
      <c r="C1826" s="130" t="s">
        <v>1268</v>
      </c>
      <c r="D1826" s="130" t="s">
        <v>1588</v>
      </c>
      <c r="E1826" s="130" t="s">
        <v>748</v>
      </c>
      <c r="F1826" s="129"/>
      <c r="G1826" s="130" t="s">
        <v>1268</v>
      </c>
      <c r="H1826" s="130" t="s">
        <v>1268</v>
      </c>
      <c r="I1826" s="130" t="s">
        <v>1588</v>
      </c>
      <c r="J1826" s="130" t="s">
        <v>748</v>
      </c>
    </row>
    <row r="1827" spans="2:10">
      <c r="B1827" s="130" t="s">
        <v>1268</v>
      </c>
      <c r="C1827" s="130" t="s">
        <v>1268</v>
      </c>
      <c r="D1827" s="130" t="s">
        <v>1592</v>
      </c>
      <c r="E1827" s="130" t="s">
        <v>748</v>
      </c>
      <c r="F1827" s="129"/>
      <c r="G1827" s="130" t="s">
        <v>1268</v>
      </c>
      <c r="H1827" s="130" t="s">
        <v>1268</v>
      </c>
      <c r="I1827" s="130" t="s">
        <v>1592</v>
      </c>
      <c r="J1827" s="130" t="s">
        <v>748</v>
      </c>
    </row>
    <row r="1828" spans="2:10">
      <c r="B1828" s="130" t="s">
        <v>1268</v>
      </c>
      <c r="C1828" s="130" t="s">
        <v>1268</v>
      </c>
      <c r="D1828" s="130" t="s">
        <v>1802</v>
      </c>
      <c r="E1828" s="130" t="s">
        <v>748</v>
      </c>
      <c r="F1828" s="129"/>
      <c r="G1828" s="130" t="s">
        <v>1268</v>
      </c>
      <c r="H1828" s="130" t="s">
        <v>1268</v>
      </c>
      <c r="I1828" s="130" t="s">
        <v>1802</v>
      </c>
      <c r="J1828" s="130" t="s">
        <v>748</v>
      </c>
    </row>
    <row r="1829" spans="2:10">
      <c r="B1829" s="130" t="s">
        <v>1268</v>
      </c>
      <c r="C1829" s="130" t="s">
        <v>1268</v>
      </c>
      <c r="D1829" s="130" t="s">
        <v>1597</v>
      </c>
      <c r="E1829" s="130" t="s">
        <v>748</v>
      </c>
      <c r="F1829" s="129"/>
      <c r="G1829" s="130" t="s">
        <v>1268</v>
      </c>
      <c r="H1829" s="130" t="s">
        <v>1268</v>
      </c>
      <c r="I1829" s="130" t="s">
        <v>1597</v>
      </c>
      <c r="J1829" s="130" t="s">
        <v>748</v>
      </c>
    </row>
    <row r="1830" spans="2:10">
      <c r="B1830" s="130" t="s">
        <v>1268</v>
      </c>
      <c r="C1830" s="130" t="s">
        <v>1268</v>
      </c>
      <c r="D1830" s="130" t="s">
        <v>1897</v>
      </c>
      <c r="E1830" s="130" t="s">
        <v>748</v>
      </c>
      <c r="F1830" s="129"/>
      <c r="G1830" s="130" t="s">
        <v>1268</v>
      </c>
      <c r="H1830" s="130" t="s">
        <v>1268</v>
      </c>
      <c r="I1830" s="130" t="s">
        <v>1897</v>
      </c>
      <c r="J1830" s="130" t="s">
        <v>748</v>
      </c>
    </row>
    <row r="1831" spans="2:10">
      <c r="B1831" s="130" t="s">
        <v>1268</v>
      </c>
      <c r="C1831" s="130" t="s">
        <v>1268</v>
      </c>
      <c r="D1831" s="130" t="s">
        <v>1942</v>
      </c>
      <c r="E1831" s="130" t="s">
        <v>748</v>
      </c>
      <c r="F1831" s="129"/>
      <c r="G1831" s="130" t="s">
        <v>1268</v>
      </c>
      <c r="H1831" s="130" t="s">
        <v>1268</v>
      </c>
      <c r="I1831" s="130" t="s">
        <v>1942</v>
      </c>
      <c r="J1831" s="130" t="s">
        <v>748</v>
      </c>
    </row>
    <row r="1832" spans="2:10">
      <c r="B1832" s="130" t="s">
        <v>97</v>
      </c>
      <c r="C1832" s="130" t="s">
        <v>1943</v>
      </c>
      <c r="D1832" s="130" t="s">
        <v>1944</v>
      </c>
      <c r="E1832" s="130" t="s">
        <v>1797</v>
      </c>
      <c r="F1832" s="129"/>
      <c r="G1832" s="130" t="s">
        <v>97</v>
      </c>
      <c r="H1832" s="130" t="s">
        <v>1943</v>
      </c>
      <c r="I1832" s="130" t="s">
        <v>1944</v>
      </c>
      <c r="J1832" s="130" t="s">
        <v>1797</v>
      </c>
    </row>
    <row r="1833" spans="2:10">
      <c r="B1833" s="130" t="s">
        <v>609</v>
      </c>
      <c r="C1833" s="130" t="s">
        <v>380</v>
      </c>
      <c r="D1833" s="130" t="s">
        <v>1588</v>
      </c>
      <c r="E1833" s="130" t="s">
        <v>1945</v>
      </c>
      <c r="F1833" s="129"/>
      <c r="G1833" s="130" t="s">
        <v>609</v>
      </c>
      <c r="H1833" s="130" t="s">
        <v>380</v>
      </c>
      <c r="I1833" s="130" t="s">
        <v>1588</v>
      </c>
      <c r="J1833" s="130" t="s">
        <v>1945</v>
      </c>
    </row>
    <row r="1834" spans="2:10">
      <c r="B1834" s="130" t="s">
        <v>609</v>
      </c>
      <c r="C1834" s="130" t="s">
        <v>380</v>
      </c>
      <c r="D1834" s="130" t="s">
        <v>1590</v>
      </c>
      <c r="E1834" s="130" t="s">
        <v>1945</v>
      </c>
      <c r="F1834" s="129"/>
      <c r="G1834" s="130" t="s">
        <v>609</v>
      </c>
      <c r="H1834" s="130" t="s">
        <v>380</v>
      </c>
      <c r="I1834" s="130" t="s">
        <v>1590</v>
      </c>
      <c r="J1834" s="130" t="s">
        <v>1945</v>
      </c>
    </row>
    <row r="1835" spans="2:10">
      <c r="B1835" s="130" t="s">
        <v>609</v>
      </c>
      <c r="C1835" s="130" t="s">
        <v>380</v>
      </c>
      <c r="D1835" s="130" t="s">
        <v>1592</v>
      </c>
      <c r="E1835" s="130" t="s">
        <v>1945</v>
      </c>
      <c r="F1835" s="129"/>
      <c r="G1835" s="130" t="s">
        <v>609</v>
      </c>
      <c r="H1835" s="130" t="s">
        <v>380</v>
      </c>
      <c r="I1835" s="130" t="s">
        <v>1592</v>
      </c>
      <c r="J1835" s="130" t="s">
        <v>1945</v>
      </c>
    </row>
    <row r="1836" spans="2:10">
      <c r="B1836" s="130" t="s">
        <v>609</v>
      </c>
      <c r="C1836" s="130" t="s">
        <v>380</v>
      </c>
      <c r="D1836" s="130" t="s">
        <v>1855</v>
      </c>
      <c r="E1836" s="130" t="s">
        <v>1945</v>
      </c>
      <c r="F1836" s="129"/>
      <c r="G1836" s="130" t="s">
        <v>609</v>
      </c>
      <c r="H1836" s="130" t="s">
        <v>380</v>
      </c>
      <c r="I1836" s="130" t="s">
        <v>1855</v>
      </c>
      <c r="J1836" s="130" t="s">
        <v>1945</v>
      </c>
    </row>
    <row r="1837" spans="2:10">
      <c r="B1837" s="130" t="s">
        <v>609</v>
      </c>
      <c r="C1837" s="130" t="s">
        <v>380</v>
      </c>
      <c r="D1837" s="130" t="s">
        <v>1856</v>
      </c>
      <c r="E1837" s="130" t="s">
        <v>1945</v>
      </c>
      <c r="F1837" s="129"/>
      <c r="G1837" s="130" t="s">
        <v>609</v>
      </c>
      <c r="H1837" s="130" t="s">
        <v>380</v>
      </c>
      <c r="I1837" s="130" t="s">
        <v>1856</v>
      </c>
      <c r="J1837" s="130" t="s">
        <v>1945</v>
      </c>
    </row>
    <row r="1838" spans="2:10">
      <c r="B1838" s="130" t="s">
        <v>609</v>
      </c>
      <c r="C1838" s="130" t="s">
        <v>380</v>
      </c>
      <c r="D1838" s="130" t="s">
        <v>1595</v>
      </c>
      <c r="E1838" s="130" t="s">
        <v>1945</v>
      </c>
      <c r="F1838" s="129"/>
      <c r="G1838" s="130" t="s">
        <v>609</v>
      </c>
      <c r="H1838" s="130" t="s">
        <v>380</v>
      </c>
      <c r="I1838" s="130" t="s">
        <v>1595</v>
      </c>
      <c r="J1838" s="130" t="s">
        <v>1945</v>
      </c>
    </row>
    <row r="1839" spans="2:10">
      <c r="B1839" s="130" t="s">
        <v>609</v>
      </c>
      <c r="C1839" s="130" t="s">
        <v>380</v>
      </c>
      <c r="D1839" s="130" t="s">
        <v>1551</v>
      </c>
      <c r="E1839" s="130" t="s">
        <v>1945</v>
      </c>
      <c r="F1839" s="129"/>
      <c r="G1839" s="130" t="s">
        <v>609</v>
      </c>
      <c r="H1839" s="130" t="s">
        <v>380</v>
      </c>
      <c r="I1839" s="130" t="s">
        <v>1551</v>
      </c>
      <c r="J1839" s="130" t="s">
        <v>1945</v>
      </c>
    </row>
    <row r="1840" spans="2:10">
      <c r="B1840" s="130" t="s">
        <v>609</v>
      </c>
      <c r="C1840" s="130" t="s">
        <v>380</v>
      </c>
      <c r="D1840" s="130" t="s">
        <v>1596</v>
      </c>
      <c r="E1840" s="130" t="s">
        <v>1945</v>
      </c>
      <c r="F1840" s="129"/>
      <c r="G1840" s="130" t="s">
        <v>609</v>
      </c>
      <c r="H1840" s="130" t="s">
        <v>380</v>
      </c>
      <c r="I1840" s="130" t="s">
        <v>1596</v>
      </c>
      <c r="J1840" s="130" t="s">
        <v>1945</v>
      </c>
    </row>
    <row r="1841" spans="2:10">
      <c r="B1841" s="130" t="s">
        <v>97</v>
      </c>
      <c r="C1841" s="130" t="s">
        <v>1943</v>
      </c>
      <c r="D1841" s="130" t="s">
        <v>1946</v>
      </c>
      <c r="E1841" s="130" t="s">
        <v>1797</v>
      </c>
      <c r="F1841" s="129"/>
      <c r="G1841" s="130" t="s">
        <v>97</v>
      </c>
      <c r="H1841" s="130" t="s">
        <v>1943</v>
      </c>
      <c r="I1841" s="130" t="s">
        <v>1946</v>
      </c>
      <c r="J1841" s="130" t="s">
        <v>1797</v>
      </c>
    </row>
    <row r="1842" spans="2:10">
      <c r="B1842" s="130" t="s">
        <v>97</v>
      </c>
      <c r="C1842" s="130" t="s">
        <v>1943</v>
      </c>
      <c r="D1842" s="130" t="s">
        <v>1947</v>
      </c>
      <c r="E1842" s="130" t="s">
        <v>1797</v>
      </c>
      <c r="F1842" s="129"/>
      <c r="G1842" s="130" t="s">
        <v>97</v>
      </c>
      <c r="H1842" s="130" t="s">
        <v>1943</v>
      </c>
      <c r="I1842" s="130" t="s">
        <v>1947</v>
      </c>
      <c r="J1842" s="130" t="s">
        <v>1797</v>
      </c>
    </row>
    <row r="1843" spans="2:10">
      <c r="B1843" s="130" t="s">
        <v>97</v>
      </c>
      <c r="C1843" s="130" t="s">
        <v>1943</v>
      </c>
      <c r="D1843" s="130" t="s">
        <v>1948</v>
      </c>
      <c r="E1843" s="130" t="s">
        <v>1797</v>
      </c>
      <c r="F1843" s="129"/>
      <c r="G1843" s="130" t="s">
        <v>97</v>
      </c>
      <c r="H1843" s="130" t="s">
        <v>1943</v>
      </c>
      <c r="I1843" s="130" t="s">
        <v>1948</v>
      </c>
      <c r="J1843" s="130" t="s">
        <v>1797</v>
      </c>
    </row>
    <row r="1844" spans="2:10">
      <c r="B1844" s="130" t="s">
        <v>97</v>
      </c>
      <c r="C1844" s="130" t="s">
        <v>1943</v>
      </c>
      <c r="D1844" s="130" t="s">
        <v>1949</v>
      </c>
      <c r="E1844" s="130" t="s">
        <v>1797</v>
      </c>
      <c r="F1844" s="129"/>
      <c r="G1844" s="130" t="s">
        <v>97</v>
      </c>
      <c r="H1844" s="130" t="s">
        <v>1943</v>
      </c>
      <c r="I1844" s="130" t="s">
        <v>1949</v>
      </c>
      <c r="J1844" s="130" t="s">
        <v>1797</v>
      </c>
    </row>
    <row r="1845" spans="2:10">
      <c r="B1845" s="130" t="s">
        <v>97</v>
      </c>
      <c r="C1845" s="130" t="s">
        <v>1950</v>
      </c>
      <c r="D1845" s="130" t="s">
        <v>1609</v>
      </c>
      <c r="E1845" s="130" t="s">
        <v>1804</v>
      </c>
      <c r="F1845" s="129"/>
      <c r="G1845" s="130" t="s">
        <v>97</v>
      </c>
      <c r="H1845" s="130" t="s">
        <v>1950</v>
      </c>
      <c r="I1845" s="130" t="s">
        <v>1609</v>
      </c>
      <c r="J1845" s="130" t="s">
        <v>1804</v>
      </c>
    </row>
    <row r="1846" spans="2:10">
      <c r="B1846" s="130" t="s">
        <v>97</v>
      </c>
      <c r="C1846" s="130" t="s">
        <v>1950</v>
      </c>
      <c r="D1846" s="130" t="s">
        <v>1532</v>
      </c>
      <c r="E1846" s="130" t="s">
        <v>1804</v>
      </c>
      <c r="F1846" s="129"/>
      <c r="G1846" s="130" t="s">
        <v>97</v>
      </c>
      <c r="H1846" s="130" t="s">
        <v>1950</v>
      </c>
      <c r="I1846" s="130" t="s">
        <v>1532</v>
      </c>
      <c r="J1846" s="130" t="s">
        <v>1804</v>
      </c>
    </row>
    <row r="1847" spans="2:10">
      <c r="B1847" s="130" t="s">
        <v>97</v>
      </c>
      <c r="C1847" s="130" t="s">
        <v>1950</v>
      </c>
      <c r="D1847" s="130" t="s">
        <v>1811</v>
      </c>
      <c r="E1847" s="130" t="s">
        <v>1804</v>
      </c>
      <c r="F1847" s="129"/>
      <c r="G1847" s="130" t="s">
        <v>97</v>
      </c>
      <c r="H1847" s="130" t="s">
        <v>1950</v>
      </c>
      <c r="I1847" s="130" t="s">
        <v>1811</v>
      </c>
      <c r="J1847" s="130" t="s">
        <v>1804</v>
      </c>
    </row>
    <row r="1848" spans="2:10">
      <c r="B1848" s="130" t="s">
        <v>97</v>
      </c>
      <c r="C1848" s="130" t="s">
        <v>1950</v>
      </c>
      <c r="D1848" s="130" t="s">
        <v>1535</v>
      </c>
      <c r="E1848" s="130" t="s">
        <v>1804</v>
      </c>
      <c r="F1848" s="129"/>
      <c r="G1848" s="130" t="s">
        <v>97</v>
      </c>
      <c r="H1848" s="130" t="s">
        <v>1950</v>
      </c>
      <c r="I1848" s="130" t="s">
        <v>1535</v>
      </c>
      <c r="J1848" s="130" t="s">
        <v>1804</v>
      </c>
    </row>
    <row r="1849" spans="2:10">
      <c r="B1849" s="130" t="s">
        <v>97</v>
      </c>
      <c r="C1849" s="130" t="s">
        <v>1950</v>
      </c>
      <c r="D1849" s="130" t="s">
        <v>1616</v>
      </c>
      <c r="E1849" s="130" t="s">
        <v>1804</v>
      </c>
      <c r="F1849" s="129"/>
      <c r="G1849" s="130" t="s">
        <v>97</v>
      </c>
      <c r="H1849" s="130" t="s">
        <v>1950</v>
      </c>
      <c r="I1849" s="130" t="s">
        <v>1616</v>
      </c>
      <c r="J1849" s="130" t="s">
        <v>1804</v>
      </c>
    </row>
    <row r="1850" spans="2:10">
      <c r="B1850" s="130" t="s">
        <v>97</v>
      </c>
      <c r="C1850" s="130" t="s">
        <v>1950</v>
      </c>
      <c r="D1850" s="130" t="s">
        <v>1815</v>
      </c>
      <c r="E1850" s="130" t="s">
        <v>1804</v>
      </c>
      <c r="F1850" s="129"/>
      <c r="G1850" s="130" t="s">
        <v>97</v>
      </c>
      <c r="H1850" s="130" t="s">
        <v>1950</v>
      </c>
      <c r="I1850" s="130" t="s">
        <v>1815</v>
      </c>
      <c r="J1850" s="130" t="s">
        <v>1804</v>
      </c>
    </row>
    <row r="1851" spans="2:10">
      <c r="B1851" s="130" t="s">
        <v>97</v>
      </c>
      <c r="C1851" s="130" t="s">
        <v>1950</v>
      </c>
      <c r="D1851" s="130" t="s">
        <v>1598</v>
      </c>
      <c r="E1851" s="130" t="s">
        <v>1804</v>
      </c>
      <c r="F1851" s="129"/>
      <c r="G1851" s="130" t="s">
        <v>97</v>
      </c>
      <c r="H1851" s="130" t="s">
        <v>1950</v>
      </c>
      <c r="I1851" s="130" t="s">
        <v>1598</v>
      </c>
      <c r="J1851" s="130" t="s">
        <v>1804</v>
      </c>
    </row>
    <row r="1852" spans="2:10">
      <c r="B1852" s="130" t="s">
        <v>97</v>
      </c>
      <c r="C1852" s="130" t="s">
        <v>1950</v>
      </c>
      <c r="D1852" s="130" t="s">
        <v>1553</v>
      </c>
      <c r="E1852" s="130" t="s">
        <v>1804</v>
      </c>
      <c r="F1852" s="129"/>
      <c r="G1852" s="130" t="s">
        <v>97</v>
      </c>
      <c r="H1852" s="130" t="s">
        <v>1950</v>
      </c>
      <c r="I1852" s="130" t="s">
        <v>1553</v>
      </c>
      <c r="J1852" s="130" t="s">
        <v>1804</v>
      </c>
    </row>
    <row r="1853" spans="2:10">
      <c r="B1853" s="130" t="s">
        <v>97</v>
      </c>
      <c r="C1853" s="130" t="s">
        <v>1950</v>
      </c>
      <c r="D1853" s="130" t="s">
        <v>1643</v>
      </c>
      <c r="E1853" s="130" t="s">
        <v>1804</v>
      </c>
      <c r="F1853" s="129"/>
      <c r="G1853" s="130" t="s">
        <v>97</v>
      </c>
      <c r="H1853" s="130" t="s">
        <v>1950</v>
      </c>
      <c r="I1853" s="130" t="s">
        <v>1643</v>
      </c>
      <c r="J1853" s="130" t="s">
        <v>1804</v>
      </c>
    </row>
    <row r="1854" spans="2:10">
      <c r="B1854" s="130" t="s">
        <v>97</v>
      </c>
      <c r="C1854" s="130" t="s">
        <v>1950</v>
      </c>
      <c r="D1854" s="130" t="s">
        <v>1645</v>
      </c>
      <c r="E1854" s="130" t="s">
        <v>1804</v>
      </c>
      <c r="F1854" s="129"/>
      <c r="G1854" s="130" t="s">
        <v>97</v>
      </c>
      <c r="H1854" s="130" t="s">
        <v>1950</v>
      </c>
      <c r="I1854" s="130" t="s">
        <v>1645</v>
      </c>
      <c r="J1854" s="130" t="s">
        <v>1804</v>
      </c>
    </row>
    <row r="1855" spans="2:10">
      <c r="B1855" s="130" t="s">
        <v>97</v>
      </c>
      <c r="C1855" s="130" t="s">
        <v>1950</v>
      </c>
      <c r="D1855" s="130" t="s">
        <v>1647</v>
      </c>
      <c r="E1855" s="130" t="s">
        <v>1804</v>
      </c>
      <c r="F1855" s="129"/>
      <c r="G1855" s="130" t="s">
        <v>97</v>
      </c>
      <c r="H1855" s="130" t="s">
        <v>1950</v>
      </c>
      <c r="I1855" s="130" t="s">
        <v>1647</v>
      </c>
      <c r="J1855" s="130" t="s">
        <v>1804</v>
      </c>
    </row>
    <row r="1856" spans="2:10">
      <c r="B1856" s="130" t="s">
        <v>97</v>
      </c>
      <c r="C1856" s="130" t="s">
        <v>1950</v>
      </c>
      <c r="D1856" s="130" t="s">
        <v>1650</v>
      </c>
      <c r="E1856" s="130" t="s">
        <v>1804</v>
      </c>
      <c r="F1856" s="129"/>
      <c r="G1856" s="130" t="s">
        <v>97</v>
      </c>
      <c r="H1856" s="130" t="s">
        <v>1950</v>
      </c>
      <c r="I1856" s="130" t="s">
        <v>1650</v>
      </c>
      <c r="J1856" s="130" t="s">
        <v>1804</v>
      </c>
    </row>
    <row r="1857" spans="2:10">
      <c r="B1857" s="130" t="s">
        <v>97</v>
      </c>
      <c r="C1857" s="130" t="s">
        <v>1950</v>
      </c>
      <c r="D1857" s="130" t="s">
        <v>1523</v>
      </c>
      <c r="E1857" s="130" t="s">
        <v>1804</v>
      </c>
      <c r="F1857" s="129"/>
      <c r="G1857" s="130" t="s">
        <v>97</v>
      </c>
      <c r="H1857" s="130" t="s">
        <v>1950</v>
      </c>
      <c r="I1857" s="130" t="s">
        <v>1523</v>
      </c>
      <c r="J1857" s="130" t="s">
        <v>1804</v>
      </c>
    </row>
    <row r="1858" spans="2:10">
      <c r="B1858" s="130" t="s">
        <v>97</v>
      </c>
      <c r="C1858" s="130" t="s">
        <v>1950</v>
      </c>
      <c r="D1858" s="130" t="s">
        <v>1652</v>
      </c>
      <c r="E1858" s="130" t="s">
        <v>1804</v>
      </c>
      <c r="F1858" s="129"/>
      <c r="G1858" s="130" t="s">
        <v>97</v>
      </c>
      <c r="H1858" s="130" t="s">
        <v>1950</v>
      </c>
      <c r="I1858" s="130" t="s">
        <v>1652</v>
      </c>
      <c r="J1858" s="130" t="s">
        <v>1804</v>
      </c>
    </row>
    <row r="1859" spans="2:10">
      <c r="B1859" s="130" t="s">
        <v>97</v>
      </c>
      <c r="C1859" s="130" t="s">
        <v>1951</v>
      </c>
      <c r="D1859" s="130" t="s">
        <v>1952</v>
      </c>
      <c r="E1859" s="130" t="s">
        <v>1797</v>
      </c>
      <c r="F1859" s="129"/>
      <c r="G1859" s="130" t="s">
        <v>97</v>
      </c>
      <c r="H1859" s="130" t="s">
        <v>1951</v>
      </c>
      <c r="I1859" s="130" t="s">
        <v>1952</v>
      </c>
      <c r="J1859" s="130" t="s">
        <v>1797</v>
      </c>
    </row>
    <row r="1860" spans="2:10">
      <c r="B1860" s="130" t="s">
        <v>97</v>
      </c>
      <c r="C1860" s="130" t="s">
        <v>1951</v>
      </c>
      <c r="D1860" s="130" t="s">
        <v>1953</v>
      </c>
      <c r="E1860" s="130" t="s">
        <v>1797</v>
      </c>
      <c r="F1860" s="129"/>
      <c r="G1860" s="130" t="s">
        <v>97</v>
      </c>
      <c r="H1860" s="130" t="s">
        <v>1951</v>
      </c>
      <c r="I1860" s="130" t="s">
        <v>1953</v>
      </c>
      <c r="J1860" s="130" t="s">
        <v>1797</v>
      </c>
    </row>
    <row r="1861" spans="2:10">
      <c r="B1861" s="130" t="s">
        <v>97</v>
      </c>
      <c r="C1861" s="130" t="s">
        <v>1951</v>
      </c>
      <c r="D1861" s="130" t="s">
        <v>1954</v>
      </c>
      <c r="E1861" s="130" t="s">
        <v>1797</v>
      </c>
      <c r="F1861" s="129"/>
      <c r="G1861" s="130" t="s">
        <v>97</v>
      </c>
      <c r="H1861" s="130" t="s">
        <v>1951</v>
      </c>
      <c r="I1861" s="130" t="s">
        <v>1954</v>
      </c>
      <c r="J1861" s="130" t="s">
        <v>1797</v>
      </c>
    </row>
    <row r="1862" spans="2:10">
      <c r="B1862" s="130" t="s">
        <v>97</v>
      </c>
      <c r="C1862" s="130" t="s">
        <v>1951</v>
      </c>
      <c r="D1862" s="130" t="s">
        <v>1955</v>
      </c>
      <c r="E1862" s="130" t="s">
        <v>1797</v>
      </c>
      <c r="F1862" s="129"/>
      <c r="G1862" s="130" t="s">
        <v>97</v>
      </c>
      <c r="H1862" s="130" t="s">
        <v>1951</v>
      </c>
      <c r="I1862" s="130" t="s">
        <v>1955</v>
      </c>
      <c r="J1862" s="130" t="s">
        <v>1797</v>
      </c>
    </row>
    <row r="1863" spans="2:10">
      <c r="B1863" s="130" t="s">
        <v>97</v>
      </c>
      <c r="C1863" s="130" t="s">
        <v>1951</v>
      </c>
      <c r="D1863" s="130" t="s">
        <v>1956</v>
      </c>
      <c r="E1863" s="130" t="s">
        <v>1797</v>
      </c>
      <c r="F1863" s="129"/>
      <c r="G1863" s="130" t="s">
        <v>97</v>
      </c>
      <c r="H1863" s="130" t="s">
        <v>1951</v>
      </c>
      <c r="I1863" s="130" t="s">
        <v>1956</v>
      </c>
      <c r="J1863" s="130" t="s">
        <v>1797</v>
      </c>
    </row>
    <row r="1864" spans="2:10">
      <c r="B1864" s="130" t="s">
        <v>97</v>
      </c>
      <c r="C1864" s="130" t="s">
        <v>1951</v>
      </c>
      <c r="D1864" s="130" t="s">
        <v>1957</v>
      </c>
      <c r="E1864" s="130" t="s">
        <v>1797</v>
      </c>
      <c r="F1864" s="129"/>
      <c r="G1864" s="130" t="s">
        <v>97</v>
      </c>
      <c r="H1864" s="130" t="s">
        <v>1951</v>
      </c>
      <c r="I1864" s="130" t="s">
        <v>1957</v>
      </c>
      <c r="J1864" s="130" t="s">
        <v>1797</v>
      </c>
    </row>
    <row r="1865" spans="2:10">
      <c r="B1865" s="130" t="s">
        <v>97</v>
      </c>
      <c r="C1865" s="130" t="s">
        <v>1951</v>
      </c>
      <c r="D1865" s="130" t="s">
        <v>1958</v>
      </c>
      <c r="E1865" s="130" t="s">
        <v>1797</v>
      </c>
      <c r="F1865" s="129"/>
      <c r="G1865" s="130" t="s">
        <v>97</v>
      </c>
      <c r="H1865" s="130" t="s">
        <v>1951</v>
      </c>
      <c r="I1865" s="130" t="s">
        <v>1958</v>
      </c>
      <c r="J1865" s="130" t="s">
        <v>1797</v>
      </c>
    </row>
    <row r="1866" spans="2:10">
      <c r="B1866" s="130" t="s">
        <v>97</v>
      </c>
      <c r="C1866" s="130" t="s">
        <v>1951</v>
      </c>
      <c r="D1866" s="130" t="s">
        <v>1959</v>
      </c>
      <c r="E1866" s="130" t="s">
        <v>1797</v>
      </c>
      <c r="F1866" s="129"/>
      <c r="G1866" s="130" t="s">
        <v>97</v>
      </c>
      <c r="H1866" s="130" t="s">
        <v>1951</v>
      </c>
      <c r="I1866" s="130" t="s">
        <v>1959</v>
      </c>
      <c r="J1866" s="130" t="s">
        <v>1797</v>
      </c>
    </row>
    <row r="1867" spans="2:10">
      <c r="B1867" s="130" t="s">
        <v>97</v>
      </c>
      <c r="C1867" s="130" t="s">
        <v>1951</v>
      </c>
      <c r="D1867" s="130" t="s">
        <v>1960</v>
      </c>
      <c r="E1867" s="130" t="s">
        <v>1797</v>
      </c>
      <c r="F1867" s="129"/>
      <c r="G1867" s="130" t="s">
        <v>97</v>
      </c>
      <c r="H1867" s="130" t="s">
        <v>1951</v>
      </c>
      <c r="I1867" s="130" t="s">
        <v>1960</v>
      </c>
      <c r="J1867" s="130" t="s">
        <v>1797</v>
      </c>
    </row>
    <row r="1868" spans="2:10">
      <c r="B1868" s="130" t="s">
        <v>97</v>
      </c>
      <c r="C1868" s="130" t="s">
        <v>1951</v>
      </c>
      <c r="D1868" s="130" t="s">
        <v>1961</v>
      </c>
      <c r="E1868" s="130" t="s">
        <v>1797</v>
      </c>
      <c r="F1868" s="129"/>
      <c r="G1868" s="130" t="s">
        <v>97</v>
      </c>
      <c r="H1868" s="130" t="s">
        <v>1951</v>
      </c>
      <c r="I1868" s="130" t="s">
        <v>1961</v>
      </c>
      <c r="J1868" s="130" t="s">
        <v>1797</v>
      </c>
    </row>
    <row r="1869" spans="2:10">
      <c r="B1869" s="130" t="s">
        <v>609</v>
      </c>
      <c r="C1869" s="130" t="s">
        <v>1962</v>
      </c>
      <c r="D1869" s="130" t="s">
        <v>1571</v>
      </c>
      <c r="E1869" s="130" t="s">
        <v>1945</v>
      </c>
      <c r="F1869" s="129"/>
      <c r="G1869" s="130" t="s">
        <v>609</v>
      </c>
      <c r="H1869" s="130" t="s">
        <v>1962</v>
      </c>
      <c r="I1869" s="130" t="s">
        <v>1571</v>
      </c>
      <c r="J1869" s="130" t="s">
        <v>1945</v>
      </c>
    </row>
    <row r="1870" spans="2:10">
      <c r="B1870" s="130" t="s">
        <v>609</v>
      </c>
      <c r="C1870" s="130" t="s">
        <v>1962</v>
      </c>
      <c r="D1870" s="130" t="s">
        <v>1940</v>
      </c>
      <c r="E1870" s="130" t="s">
        <v>1945</v>
      </c>
      <c r="F1870" s="129"/>
      <c r="G1870" s="130" t="s">
        <v>609</v>
      </c>
      <c r="H1870" s="130" t="s">
        <v>1962</v>
      </c>
      <c r="I1870" s="130" t="s">
        <v>1940</v>
      </c>
      <c r="J1870" s="130" t="s">
        <v>1945</v>
      </c>
    </row>
    <row r="1871" spans="2:10">
      <c r="B1871" s="130" t="s">
        <v>609</v>
      </c>
      <c r="C1871" s="130" t="s">
        <v>1962</v>
      </c>
      <c r="D1871" s="130" t="s">
        <v>1573</v>
      </c>
      <c r="E1871" s="130" t="s">
        <v>1945</v>
      </c>
      <c r="F1871" s="129"/>
      <c r="G1871" s="130" t="s">
        <v>609</v>
      </c>
      <c r="H1871" s="130" t="s">
        <v>1962</v>
      </c>
      <c r="I1871" s="130" t="s">
        <v>1573</v>
      </c>
      <c r="J1871" s="130" t="s">
        <v>1945</v>
      </c>
    </row>
    <row r="1872" spans="2:10">
      <c r="B1872" s="130" t="s">
        <v>609</v>
      </c>
      <c r="C1872" s="130" t="s">
        <v>1962</v>
      </c>
      <c r="D1872" s="130" t="s">
        <v>1574</v>
      </c>
      <c r="E1872" s="130" t="s">
        <v>1945</v>
      </c>
      <c r="F1872" s="129"/>
      <c r="G1872" s="130" t="s">
        <v>609</v>
      </c>
      <c r="H1872" s="130" t="s">
        <v>1962</v>
      </c>
      <c r="I1872" s="130" t="s">
        <v>1574</v>
      </c>
      <c r="J1872" s="130" t="s">
        <v>1945</v>
      </c>
    </row>
    <row r="1873" spans="2:10">
      <c r="B1873" s="130" t="s">
        <v>609</v>
      </c>
      <c r="C1873" s="130" t="s">
        <v>1962</v>
      </c>
      <c r="D1873" s="130" t="s">
        <v>1575</v>
      </c>
      <c r="E1873" s="130" t="s">
        <v>1945</v>
      </c>
      <c r="F1873" s="129"/>
      <c r="G1873" s="130" t="s">
        <v>609</v>
      </c>
      <c r="H1873" s="130" t="s">
        <v>1962</v>
      </c>
      <c r="I1873" s="130" t="s">
        <v>1575</v>
      </c>
      <c r="J1873" s="130" t="s">
        <v>1945</v>
      </c>
    </row>
    <row r="1874" spans="2:10">
      <c r="B1874" s="130" t="s">
        <v>609</v>
      </c>
      <c r="C1874" s="130" t="s">
        <v>1962</v>
      </c>
      <c r="D1874" s="130" t="s">
        <v>1576</v>
      </c>
      <c r="E1874" s="130" t="s">
        <v>1945</v>
      </c>
      <c r="F1874" s="129"/>
      <c r="G1874" s="130" t="s">
        <v>609</v>
      </c>
      <c r="H1874" s="130" t="s">
        <v>1962</v>
      </c>
      <c r="I1874" s="130" t="s">
        <v>1576</v>
      </c>
      <c r="J1874" s="130" t="s">
        <v>1945</v>
      </c>
    </row>
    <row r="1875" spans="2:10">
      <c r="B1875" s="130" t="s">
        <v>97</v>
      </c>
      <c r="C1875" s="130" t="s">
        <v>1963</v>
      </c>
      <c r="D1875" s="130" t="s">
        <v>1550</v>
      </c>
      <c r="E1875" s="130" t="s">
        <v>1804</v>
      </c>
      <c r="F1875" s="129"/>
      <c r="G1875" s="130" t="s">
        <v>97</v>
      </c>
      <c r="H1875" s="130" t="s">
        <v>1963</v>
      </c>
      <c r="I1875" s="130" t="s">
        <v>1550</v>
      </c>
      <c r="J1875" s="130" t="s">
        <v>1804</v>
      </c>
    </row>
    <row r="1876" spans="2:10">
      <c r="B1876" s="130" t="s">
        <v>97</v>
      </c>
      <c r="C1876" s="130" t="s">
        <v>1963</v>
      </c>
      <c r="D1876" s="130" t="s">
        <v>1634</v>
      </c>
      <c r="E1876" s="130" t="s">
        <v>1804</v>
      </c>
      <c r="F1876" s="129"/>
      <c r="G1876" s="130" t="s">
        <v>97</v>
      </c>
      <c r="H1876" s="130" t="s">
        <v>1963</v>
      </c>
      <c r="I1876" s="130" t="s">
        <v>1634</v>
      </c>
      <c r="J1876" s="130" t="s">
        <v>1804</v>
      </c>
    </row>
    <row r="1877" spans="2:10">
      <c r="B1877" s="130" t="s">
        <v>97</v>
      </c>
      <c r="C1877" s="130" t="s">
        <v>1963</v>
      </c>
      <c r="D1877" s="130" t="s">
        <v>1636</v>
      </c>
      <c r="E1877" s="130" t="s">
        <v>1804</v>
      </c>
      <c r="F1877" s="129"/>
      <c r="G1877" s="130" t="s">
        <v>97</v>
      </c>
      <c r="H1877" s="130" t="s">
        <v>1963</v>
      </c>
      <c r="I1877" s="130" t="s">
        <v>1636</v>
      </c>
      <c r="J1877" s="130" t="s">
        <v>1804</v>
      </c>
    </row>
    <row r="1878" spans="2:10">
      <c r="B1878" s="130" t="s">
        <v>97</v>
      </c>
      <c r="C1878" s="130" t="s">
        <v>1963</v>
      </c>
      <c r="D1878" s="130" t="s">
        <v>1964</v>
      </c>
      <c r="E1878" s="130" t="s">
        <v>1804</v>
      </c>
      <c r="F1878" s="129"/>
      <c r="G1878" s="130" t="s">
        <v>97</v>
      </c>
      <c r="H1878" s="130" t="s">
        <v>1963</v>
      </c>
      <c r="I1878" s="130" t="s">
        <v>1964</v>
      </c>
      <c r="J1878" s="130" t="s">
        <v>1804</v>
      </c>
    </row>
    <row r="1879" spans="2:10">
      <c r="B1879" s="130" t="s">
        <v>97</v>
      </c>
      <c r="C1879" s="130" t="s">
        <v>1963</v>
      </c>
      <c r="D1879" s="130" t="s">
        <v>1965</v>
      </c>
      <c r="E1879" s="130" t="s">
        <v>1804</v>
      </c>
      <c r="F1879" s="129"/>
      <c r="G1879" s="130" t="s">
        <v>97</v>
      </c>
      <c r="H1879" s="130" t="s">
        <v>1963</v>
      </c>
      <c r="I1879" s="130" t="s">
        <v>1965</v>
      </c>
      <c r="J1879" s="130" t="s">
        <v>1804</v>
      </c>
    </row>
    <row r="1880" spans="2:10">
      <c r="B1880" s="130" t="s">
        <v>97</v>
      </c>
      <c r="C1880" s="130" t="s">
        <v>1963</v>
      </c>
      <c r="D1880" s="130" t="s">
        <v>1966</v>
      </c>
      <c r="E1880" s="130" t="s">
        <v>1804</v>
      </c>
      <c r="F1880" s="129"/>
      <c r="G1880" s="130" t="s">
        <v>97</v>
      </c>
      <c r="H1880" s="130" t="s">
        <v>1963</v>
      </c>
      <c r="I1880" s="130" t="s">
        <v>1966</v>
      </c>
      <c r="J1880" s="130" t="s">
        <v>1804</v>
      </c>
    </row>
    <row r="1881" spans="2:10">
      <c r="B1881" s="130" t="s">
        <v>97</v>
      </c>
      <c r="C1881" s="130" t="s">
        <v>1963</v>
      </c>
      <c r="D1881" s="130" t="s">
        <v>1953</v>
      </c>
      <c r="E1881" s="130" t="s">
        <v>1804</v>
      </c>
      <c r="F1881" s="129"/>
      <c r="G1881" s="130" t="s">
        <v>97</v>
      </c>
      <c r="H1881" s="130" t="s">
        <v>1963</v>
      </c>
      <c r="I1881" s="130" t="s">
        <v>1953</v>
      </c>
      <c r="J1881" s="130" t="s">
        <v>1804</v>
      </c>
    </row>
    <row r="1882" spans="2:10">
      <c r="B1882" s="130" t="s">
        <v>97</v>
      </c>
      <c r="C1882" s="130" t="s">
        <v>1963</v>
      </c>
      <c r="D1882" s="130" t="s">
        <v>1669</v>
      </c>
      <c r="E1882" s="130" t="s">
        <v>1804</v>
      </c>
      <c r="F1882" s="129"/>
      <c r="G1882" s="130" t="s">
        <v>97</v>
      </c>
      <c r="H1882" s="130" t="s">
        <v>1963</v>
      </c>
      <c r="I1882" s="130" t="s">
        <v>1669</v>
      </c>
      <c r="J1882" s="130" t="s">
        <v>1804</v>
      </c>
    </row>
    <row r="1883" spans="2:10">
      <c r="B1883" s="130" t="s">
        <v>97</v>
      </c>
      <c r="C1883" s="130" t="s">
        <v>1963</v>
      </c>
      <c r="D1883" s="130" t="s">
        <v>1675</v>
      </c>
      <c r="E1883" s="130" t="s">
        <v>1804</v>
      </c>
      <c r="F1883" s="129"/>
      <c r="G1883" s="130" t="s">
        <v>97</v>
      </c>
      <c r="H1883" s="130" t="s">
        <v>1963</v>
      </c>
      <c r="I1883" s="130" t="s">
        <v>1675</v>
      </c>
      <c r="J1883" s="130" t="s">
        <v>1804</v>
      </c>
    </row>
    <row r="1884" spans="2:10">
      <c r="B1884" s="130" t="s">
        <v>97</v>
      </c>
      <c r="C1884" s="130" t="s">
        <v>1963</v>
      </c>
      <c r="D1884" s="130" t="s">
        <v>1967</v>
      </c>
      <c r="E1884" s="130" t="s">
        <v>1804</v>
      </c>
      <c r="F1884" s="129"/>
      <c r="G1884" s="130" t="s">
        <v>97</v>
      </c>
      <c r="H1884" s="130" t="s">
        <v>1963</v>
      </c>
      <c r="I1884" s="130" t="s">
        <v>1967</v>
      </c>
      <c r="J1884" s="130" t="s">
        <v>1804</v>
      </c>
    </row>
    <row r="1885" spans="2:10">
      <c r="B1885" s="130" t="s">
        <v>97</v>
      </c>
      <c r="C1885" s="130" t="s">
        <v>1963</v>
      </c>
      <c r="D1885" s="130" t="s">
        <v>1816</v>
      </c>
      <c r="E1885" s="130" t="s">
        <v>1804</v>
      </c>
      <c r="F1885" s="129"/>
      <c r="G1885" s="130" t="s">
        <v>97</v>
      </c>
      <c r="H1885" s="130" t="s">
        <v>1963</v>
      </c>
      <c r="I1885" s="130" t="s">
        <v>1816</v>
      </c>
      <c r="J1885" s="130" t="s">
        <v>1804</v>
      </c>
    </row>
    <row r="1886" spans="2:10">
      <c r="B1886" s="130" t="s">
        <v>97</v>
      </c>
      <c r="C1886" s="130" t="s">
        <v>1968</v>
      </c>
      <c r="D1886" s="130" t="s">
        <v>1568</v>
      </c>
      <c r="E1886" s="130" t="s">
        <v>1797</v>
      </c>
      <c r="F1886" s="129"/>
      <c r="G1886" s="130" t="s">
        <v>97</v>
      </c>
      <c r="H1886" s="130" t="s">
        <v>1968</v>
      </c>
      <c r="I1886" s="130" t="s">
        <v>1568</v>
      </c>
      <c r="J1886" s="130" t="s">
        <v>1797</v>
      </c>
    </row>
    <row r="1887" spans="2:10">
      <c r="B1887" s="130" t="s">
        <v>97</v>
      </c>
      <c r="C1887" s="130" t="s">
        <v>1968</v>
      </c>
      <c r="D1887" s="130" t="s">
        <v>1875</v>
      </c>
      <c r="E1887" s="130" t="s">
        <v>1797</v>
      </c>
      <c r="F1887" s="129"/>
      <c r="G1887" s="130" t="s">
        <v>97</v>
      </c>
      <c r="H1887" s="130" t="s">
        <v>1968</v>
      </c>
      <c r="I1887" s="130" t="s">
        <v>1875</v>
      </c>
      <c r="J1887" s="130" t="s">
        <v>1797</v>
      </c>
    </row>
    <row r="1888" spans="2:10">
      <c r="B1888" s="130" t="s">
        <v>97</v>
      </c>
      <c r="C1888" s="130" t="s">
        <v>1968</v>
      </c>
      <c r="D1888" s="130" t="s">
        <v>1940</v>
      </c>
      <c r="E1888" s="130" t="s">
        <v>1797</v>
      </c>
      <c r="F1888" s="129"/>
      <c r="G1888" s="130" t="s">
        <v>97</v>
      </c>
      <c r="H1888" s="130" t="s">
        <v>1968</v>
      </c>
      <c r="I1888" s="130" t="s">
        <v>1940</v>
      </c>
      <c r="J1888" s="130" t="s">
        <v>1797</v>
      </c>
    </row>
    <row r="1889" spans="2:10">
      <c r="B1889" s="130" t="s">
        <v>97</v>
      </c>
      <c r="C1889" s="130" t="s">
        <v>1968</v>
      </c>
      <c r="D1889" s="130" t="s">
        <v>1898</v>
      </c>
      <c r="E1889" s="130" t="s">
        <v>1797</v>
      </c>
      <c r="F1889" s="129"/>
      <c r="G1889" s="130" t="s">
        <v>97</v>
      </c>
      <c r="H1889" s="130" t="s">
        <v>1968</v>
      </c>
      <c r="I1889" s="130" t="s">
        <v>1898</v>
      </c>
      <c r="J1889" s="130" t="s">
        <v>1797</v>
      </c>
    </row>
    <row r="1890" spans="2:10">
      <c r="B1890" s="130" t="s">
        <v>97</v>
      </c>
      <c r="C1890" s="130" t="s">
        <v>1968</v>
      </c>
      <c r="D1890" s="130" t="s">
        <v>1595</v>
      </c>
      <c r="E1890" s="130" t="s">
        <v>1797</v>
      </c>
      <c r="F1890" s="129"/>
      <c r="G1890" s="130" t="s">
        <v>97</v>
      </c>
      <c r="H1890" s="130" t="s">
        <v>1968</v>
      </c>
      <c r="I1890" s="130" t="s">
        <v>1595</v>
      </c>
      <c r="J1890" s="130" t="s">
        <v>1797</v>
      </c>
    </row>
    <row r="1891" spans="2:10">
      <c r="B1891" s="130" t="s">
        <v>97</v>
      </c>
      <c r="C1891" s="130" t="s">
        <v>1968</v>
      </c>
      <c r="D1891" s="130" t="s">
        <v>1599</v>
      </c>
      <c r="E1891" s="130" t="s">
        <v>1797</v>
      </c>
      <c r="F1891" s="129"/>
      <c r="G1891" s="130" t="s">
        <v>97</v>
      </c>
      <c r="H1891" s="130" t="s">
        <v>1968</v>
      </c>
      <c r="I1891" s="130" t="s">
        <v>1599</v>
      </c>
      <c r="J1891" s="130" t="s">
        <v>1797</v>
      </c>
    </row>
    <row r="1892" spans="2:10">
      <c r="B1892" s="130" t="s">
        <v>97</v>
      </c>
      <c r="C1892" s="130" t="s">
        <v>1968</v>
      </c>
      <c r="D1892" s="130" t="s">
        <v>1725</v>
      </c>
      <c r="E1892" s="130" t="s">
        <v>1797</v>
      </c>
      <c r="F1892" s="129"/>
      <c r="G1892" s="130" t="s">
        <v>97</v>
      </c>
      <c r="H1892" s="130" t="s">
        <v>1968</v>
      </c>
      <c r="I1892" s="130" t="s">
        <v>1725</v>
      </c>
      <c r="J1892" s="130" t="s">
        <v>1797</v>
      </c>
    </row>
    <row r="1893" spans="2:10">
      <c r="B1893" s="130" t="s">
        <v>609</v>
      </c>
      <c r="C1893" s="130" t="s">
        <v>1962</v>
      </c>
      <c r="D1893" s="130" t="s">
        <v>1567</v>
      </c>
      <c r="E1893" s="130" t="s">
        <v>1945</v>
      </c>
      <c r="F1893" s="129"/>
      <c r="G1893" s="130" t="s">
        <v>609</v>
      </c>
      <c r="H1893" s="130" t="s">
        <v>1962</v>
      </c>
      <c r="I1893" s="130" t="s">
        <v>1567</v>
      </c>
      <c r="J1893" s="130" t="s">
        <v>1945</v>
      </c>
    </row>
    <row r="1894" spans="2:10">
      <c r="B1894" s="130" t="s">
        <v>609</v>
      </c>
      <c r="C1894" s="130" t="s">
        <v>1962</v>
      </c>
      <c r="D1894" s="130" t="s">
        <v>1568</v>
      </c>
      <c r="E1894" s="130" t="s">
        <v>1945</v>
      </c>
      <c r="F1894" s="129"/>
      <c r="G1894" s="130" t="s">
        <v>609</v>
      </c>
      <c r="H1894" s="130" t="s">
        <v>1962</v>
      </c>
      <c r="I1894" s="130" t="s">
        <v>1568</v>
      </c>
      <c r="J1894" s="130" t="s">
        <v>1945</v>
      </c>
    </row>
    <row r="1895" spans="2:10">
      <c r="B1895" s="130" t="s">
        <v>609</v>
      </c>
      <c r="C1895" s="130" t="s">
        <v>1962</v>
      </c>
      <c r="D1895" s="130" t="s">
        <v>1569</v>
      </c>
      <c r="E1895" s="130" t="s">
        <v>1945</v>
      </c>
      <c r="F1895" s="129"/>
      <c r="G1895" s="130" t="s">
        <v>609</v>
      </c>
      <c r="H1895" s="130" t="s">
        <v>1962</v>
      </c>
      <c r="I1895" s="130" t="s">
        <v>1569</v>
      </c>
      <c r="J1895" s="130" t="s">
        <v>1945</v>
      </c>
    </row>
    <row r="1896" spans="2:10">
      <c r="B1896" s="130" t="s">
        <v>609</v>
      </c>
      <c r="C1896" s="130" t="s">
        <v>1962</v>
      </c>
      <c r="D1896" s="130" t="s">
        <v>1939</v>
      </c>
      <c r="E1896" s="130" t="s">
        <v>1945</v>
      </c>
      <c r="F1896" s="129"/>
      <c r="G1896" s="130" t="s">
        <v>609</v>
      </c>
      <c r="H1896" s="130" t="s">
        <v>1962</v>
      </c>
      <c r="I1896" s="130" t="s">
        <v>1939</v>
      </c>
      <c r="J1896" s="130" t="s">
        <v>1945</v>
      </c>
    </row>
    <row r="1897" spans="2:10">
      <c r="B1897" s="130" t="s">
        <v>977</v>
      </c>
      <c r="C1897" s="130" t="s">
        <v>1969</v>
      </c>
      <c r="D1897" s="130" t="s">
        <v>1847</v>
      </c>
      <c r="E1897" s="130" t="s">
        <v>1894</v>
      </c>
      <c r="F1897" s="129"/>
      <c r="G1897" s="130" t="s">
        <v>977</v>
      </c>
      <c r="H1897" s="130" t="s">
        <v>1969</v>
      </c>
      <c r="I1897" s="130" t="s">
        <v>1847</v>
      </c>
      <c r="J1897" s="130" t="s">
        <v>1894</v>
      </c>
    </row>
    <row r="1898" spans="2:10">
      <c r="B1898" s="130" t="s">
        <v>977</v>
      </c>
      <c r="C1898" s="130" t="s">
        <v>1969</v>
      </c>
      <c r="D1898" s="130" t="s">
        <v>1849</v>
      </c>
      <c r="E1898" s="130" t="s">
        <v>1894</v>
      </c>
      <c r="F1898" s="129"/>
      <c r="G1898" s="130" t="s">
        <v>977</v>
      </c>
      <c r="H1898" s="130" t="s">
        <v>1969</v>
      </c>
      <c r="I1898" s="130" t="s">
        <v>1849</v>
      </c>
      <c r="J1898" s="130" t="s">
        <v>1894</v>
      </c>
    </row>
    <row r="1899" spans="2:10">
      <c r="B1899" s="130" t="s">
        <v>977</v>
      </c>
      <c r="C1899" s="130" t="s">
        <v>1969</v>
      </c>
      <c r="D1899" s="130" t="s">
        <v>1850</v>
      </c>
      <c r="E1899" s="130" t="s">
        <v>1894</v>
      </c>
      <c r="F1899" s="129"/>
      <c r="G1899" s="130" t="s">
        <v>977</v>
      </c>
      <c r="H1899" s="130" t="s">
        <v>1969</v>
      </c>
      <c r="I1899" s="130" t="s">
        <v>1850</v>
      </c>
      <c r="J1899" s="130" t="s">
        <v>1894</v>
      </c>
    </row>
    <row r="1900" spans="2:10">
      <c r="B1900" s="130" t="s">
        <v>977</v>
      </c>
      <c r="C1900" s="130" t="s">
        <v>1969</v>
      </c>
      <c r="D1900" s="130" t="s">
        <v>1970</v>
      </c>
      <c r="E1900" s="130" t="s">
        <v>1894</v>
      </c>
      <c r="F1900" s="129"/>
      <c r="G1900" s="130" t="s">
        <v>977</v>
      </c>
      <c r="H1900" s="130" t="s">
        <v>1969</v>
      </c>
      <c r="I1900" s="130" t="s">
        <v>1970</v>
      </c>
      <c r="J1900" s="130" t="s">
        <v>1894</v>
      </c>
    </row>
    <row r="1901" spans="2:10">
      <c r="B1901" s="130" t="s">
        <v>977</v>
      </c>
      <c r="C1901" s="130" t="s">
        <v>1969</v>
      </c>
      <c r="D1901" s="130" t="s">
        <v>1971</v>
      </c>
      <c r="E1901" s="130" t="s">
        <v>1894</v>
      </c>
      <c r="F1901" s="129"/>
      <c r="G1901" s="130" t="s">
        <v>977</v>
      </c>
      <c r="H1901" s="130" t="s">
        <v>1969</v>
      </c>
      <c r="I1901" s="130" t="s">
        <v>1971</v>
      </c>
      <c r="J1901" s="130" t="s">
        <v>1894</v>
      </c>
    </row>
    <row r="1902" spans="2:10">
      <c r="B1902" s="130" t="s">
        <v>977</v>
      </c>
      <c r="C1902" s="130" t="s">
        <v>1969</v>
      </c>
      <c r="D1902" s="130" t="s">
        <v>1972</v>
      </c>
      <c r="E1902" s="130" t="s">
        <v>1894</v>
      </c>
      <c r="F1902" s="129"/>
      <c r="G1902" s="130" t="s">
        <v>977</v>
      </c>
      <c r="H1902" s="130" t="s">
        <v>1969</v>
      </c>
      <c r="I1902" s="130" t="s">
        <v>1972</v>
      </c>
      <c r="J1902" s="130" t="s">
        <v>1894</v>
      </c>
    </row>
    <row r="1903" spans="2:10">
      <c r="B1903" s="130" t="s">
        <v>97</v>
      </c>
      <c r="C1903" s="130" t="s">
        <v>1973</v>
      </c>
      <c r="D1903" s="130" t="s">
        <v>418</v>
      </c>
      <c r="E1903" s="130" t="s">
        <v>1974</v>
      </c>
      <c r="F1903" s="129"/>
      <c r="G1903" s="130" t="s">
        <v>97</v>
      </c>
      <c r="H1903" s="130" t="s">
        <v>1973</v>
      </c>
      <c r="I1903" s="130" t="s">
        <v>418</v>
      </c>
      <c r="J1903" s="130" t="s">
        <v>1974</v>
      </c>
    </row>
    <row r="1904" spans="2:10">
      <c r="B1904" s="130" t="s">
        <v>97</v>
      </c>
      <c r="C1904" s="130" t="s">
        <v>1973</v>
      </c>
      <c r="D1904" s="130" t="s">
        <v>1975</v>
      </c>
      <c r="E1904" s="130" t="s">
        <v>1797</v>
      </c>
      <c r="F1904" s="129"/>
      <c r="G1904" s="130" t="s">
        <v>97</v>
      </c>
      <c r="H1904" s="130" t="s">
        <v>1973</v>
      </c>
      <c r="I1904" s="130" t="s">
        <v>1975</v>
      </c>
      <c r="J1904" s="130" t="s">
        <v>1797</v>
      </c>
    </row>
    <row r="1905" spans="2:10">
      <c r="B1905" s="130" t="s">
        <v>97</v>
      </c>
      <c r="C1905" s="130" t="s">
        <v>1973</v>
      </c>
      <c r="D1905" s="130" t="s">
        <v>1976</v>
      </c>
      <c r="E1905" s="130" t="s">
        <v>1797</v>
      </c>
      <c r="F1905" s="129"/>
      <c r="G1905" s="130" t="s">
        <v>97</v>
      </c>
      <c r="H1905" s="130" t="s">
        <v>1973</v>
      </c>
      <c r="I1905" s="130" t="s">
        <v>1976</v>
      </c>
      <c r="J1905" s="130" t="s">
        <v>1797</v>
      </c>
    </row>
    <row r="1906" spans="2:10">
      <c r="B1906" s="130" t="s">
        <v>97</v>
      </c>
      <c r="C1906" s="130" t="s">
        <v>1973</v>
      </c>
      <c r="D1906" s="130" t="s">
        <v>1977</v>
      </c>
      <c r="E1906" s="130" t="s">
        <v>1797</v>
      </c>
      <c r="F1906" s="129"/>
      <c r="G1906" s="130" t="s">
        <v>97</v>
      </c>
      <c r="H1906" s="130" t="s">
        <v>1973</v>
      </c>
      <c r="I1906" s="130" t="s">
        <v>1977</v>
      </c>
      <c r="J1906" s="130" t="s">
        <v>1797</v>
      </c>
    </row>
    <row r="1907" spans="2:10">
      <c r="B1907" s="130" t="s">
        <v>97</v>
      </c>
      <c r="C1907" s="130" t="s">
        <v>1973</v>
      </c>
      <c r="D1907" s="130" t="s">
        <v>1978</v>
      </c>
      <c r="E1907" s="130" t="s">
        <v>1797</v>
      </c>
      <c r="F1907" s="129"/>
      <c r="G1907" s="130" t="s">
        <v>97</v>
      </c>
      <c r="H1907" s="130" t="s">
        <v>1973</v>
      </c>
      <c r="I1907" s="130" t="s">
        <v>1978</v>
      </c>
      <c r="J1907" s="130" t="s">
        <v>1797</v>
      </c>
    </row>
    <row r="1908" spans="2:10">
      <c r="B1908" s="130" t="s">
        <v>97</v>
      </c>
      <c r="C1908" s="130" t="s">
        <v>1973</v>
      </c>
      <c r="D1908" s="130" t="s">
        <v>1979</v>
      </c>
      <c r="E1908" s="130" t="s">
        <v>1797</v>
      </c>
      <c r="F1908" s="129"/>
      <c r="G1908" s="130" t="s">
        <v>97</v>
      </c>
      <c r="H1908" s="130" t="s">
        <v>1973</v>
      </c>
      <c r="I1908" s="130" t="s">
        <v>1979</v>
      </c>
      <c r="J1908" s="130" t="s">
        <v>1797</v>
      </c>
    </row>
    <row r="1909" spans="2:10">
      <c r="B1909" s="130" t="s">
        <v>97</v>
      </c>
      <c r="C1909" s="130" t="s">
        <v>1973</v>
      </c>
      <c r="D1909" s="130" t="s">
        <v>1980</v>
      </c>
      <c r="E1909" s="130" t="s">
        <v>1797</v>
      </c>
      <c r="F1909" s="129"/>
      <c r="G1909" s="130" t="s">
        <v>97</v>
      </c>
      <c r="H1909" s="130" t="s">
        <v>1973</v>
      </c>
      <c r="I1909" s="130" t="s">
        <v>1980</v>
      </c>
      <c r="J1909" s="130" t="s">
        <v>1797</v>
      </c>
    </row>
    <row r="1910" spans="2:10">
      <c r="B1910" s="130" t="s">
        <v>97</v>
      </c>
      <c r="C1910" s="130" t="s">
        <v>1973</v>
      </c>
      <c r="D1910" s="130" t="s">
        <v>1981</v>
      </c>
      <c r="E1910" s="130" t="s">
        <v>1797</v>
      </c>
      <c r="F1910" s="129"/>
      <c r="G1910" s="130" t="s">
        <v>97</v>
      </c>
      <c r="H1910" s="130" t="s">
        <v>1973</v>
      </c>
      <c r="I1910" s="130" t="s">
        <v>1981</v>
      </c>
      <c r="J1910" s="130" t="s">
        <v>1797</v>
      </c>
    </row>
    <row r="1911" spans="2:10">
      <c r="B1911" s="130" t="s">
        <v>97</v>
      </c>
      <c r="C1911" s="130" t="s">
        <v>1973</v>
      </c>
      <c r="D1911" s="130" t="s">
        <v>1982</v>
      </c>
      <c r="E1911" s="130" t="s">
        <v>1797</v>
      </c>
      <c r="F1911" s="129"/>
      <c r="G1911" s="130" t="s">
        <v>97</v>
      </c>
      <c r="H1911" s="130" t="s">
        <v>1973</v>
      </c>
      <c r="I1911" s="130" t="s">
        <v>1982</v>
      </c>
      <c r="J1911" s="130" t="s">
        <v>1797</v>
      </c>
    </row>
    <row r="1912" spans="2:10">
      <c r="B1912" s="130" t="s">
        <v>97</v>
      </c>
      <c r="C1912" s="130" t="s">
        <v>1973</v>
      </c>
      <c r="D1912" s="130" t="s">
        <v>1983</v>
      </c>
      <c r="E1912" s="130" t="s">
        <v>1797</v>
      </c>
      <c r="F1912" s="129"/>
      <c r="G1912" s="130" t="s">
        <v>97</v>
      </c>
      <c r="H1912" s="130" t="s">
        <v>1973</v>
      </c>
      <c r="I1912" s="130" t="s">
        <v>1983</v>
      </c>
      <c r="J1912" s="130" t="s">
        <v>1797</v>
      </c>
    </row>
    <row r="1913" spans="2:10">
      <c r="B1913" s="130" t="s">
        <v>97</v>
      </c>
      <c r="C1913" s="130" t="s">
        <v>1973</v>
      </c>
      <c r="D1913" s="130" t="s">
        <v>1984</v>
      </c>
      <c r="E1913" s="130" t="s">
        <v>1797</v>
      </c>
      <c r="F1913" s="129"/>
      <c r="G1913" s="130" t="s">
        <v>97</v>
      </c>
      <c r="H1913" s="130" t="s">
        <v>1973</v>
      </c>
      <c r="I1913" s="130" t="s">
        <v>1984</v>
      </c>
      <c r="J1913" s="130" t="s">
        <v>1797</v>
      </c>
    </row>
    <row r="1914" spans="2:10">
      <c r="B1914" s="130" t="s">
        <v>97</v>
      </c>
      <c r="C1914" s="130" t="s">
        <v>1973</v>
      </c>
      <c r="D1914" s="130" t="s">
        <v>1985</v>
      </c>
      <c r="E1914" s="130" t="s">
        <v>1797</v>
      </c>
      <c r="F1914" s="129"/>
      <c r="G1914" s="130" t="s">
        <v>97</v>
      </c>
      <c r="H1914" s="130" t="s">
        <v>1973</v>
      </c>
      <c r="I1914" s="130" t="s">
        <v>1985</v>
      </c>
      <c r="J1914" s="130" t="s">
        <v>1797</v>
      </c>
    </row>
    <row r="1915" spans="2:10">
      <c r="B1915" s="130" t="s">
        <v>97</v>
      </c>
      <c r="C1915" s="130" t="s">
        <v>1973</v>
      </c>
      <c r="D1915" s="130" t="s">
        <v>1986</v>
      </c>
      <c r="E1915" s="130" t="s">
        <v>1797</v>
      </c>
      <c r="F1915" s="129"/>
      <c r="G1915" s="130" t="s">
        <v>97</v>
      </c>
      <c r="H1915" s="130" t="s">
        <v>1973</v>
      </c>
      <c r="I1915" s="130" t="s">
        <v>1986</v>
      </c>
      <c r="J1915" s="130" t="s">
        <v>1797</v>
      </c>
    </row>
    <row r="1916" spans="2:10">
      <c r="B1916" s="130" t="s">
        <v>97</v>
      </c>
      <c r="C1916" s="130" t="s">
        <v>1973</v>
      </c>
      <c r="D1916" s="130" t="s">
        <v>1987</v>
      </c>
      <c r="E1916" s="130" t="s">
        <v>1797</v>
      </c>
      <c r="F1916" s="129"/>
      <c r="G1916" s="130" t="s">
        <v>97</v>
      </c>
      <c r="H1916" s="130" t="s">
        <v>1973</v>
      </c>
      <c r="I1916" s="130" t="s">
        <v>1987</v>
      </c>
      <c r="J1916" s="130" t="s">
        <v>1797</v>
      </c>
    </row>
    <row r="1917" spans="2:10">
      <c r="B1917" s="130" t="s">
        <v>97</v>
      </c>
      <c r="C1917" s="130" t="s">
        <v>1973</v>
      </c>
      <c r="D1917" s="130" t="s">
        <v>1988</v>
      </c>
      <c r="E1917" s="130" t="s">
        <v>1797</v>
      </c>
      <c r="F1917" s="129"/>
      <c r="G1917" s="130" t="s">
        <v>97</v>
      </c>
      <c r="H1917" s="130" t="s">
        <v>1973</v>
      </c>
      <c r="I1917" s="130" t="s">
        <v>1988</v>
      </c>
      <c r="J1917" s="130" t="s">
        <v>1797</v>
      </c>
    </row>
    <row r="1918" spans="2:10">
      <c r="B1918" s="130" t="s">
        <v>97</v>
      </c>
      <c r="C1918" s="130" t="s">
        <v>1973</v>
      </c>
      <c r="D1918" s="130" t="s">
        <v>1989</v>
      </c>
      <c r="E1918" s="130" t="s">
        <v>1797</v>
      </c>
      <c r="F1918" s="129"/>
      <c r="G1918" s="130" t="s">
        <v>97</v>
      </c>
      <c r="H1918" s="130" t="s">
        <v>1973</v>
      </c>
      <c r="I1918" s="130" t="s">
        <v>1989</v>
      </c>
      <c r="J1918" s="130" t="s">
        <v>1797</v>
      </c>
    </row>
    <row r="1919" spans="2:10">
      <c r="B1919" s="130" t="s">
        <v>97</v>
      </c>
      <c r="C1919" s="130" t="s">
        <v>1973</v>
      </c>
      <c r="D1919" s="130" t="s">
        <v>1990</v>
      </c>
      <c r="E1919" s="130" t="s">
        <v>1797</v>
      </c>
      <c r="F1919" s="129"/>
      <c r="G1919" s="130" t="s">
        <v>97</v>
      </c>
      <c r="H1919" s="130" t="s">
        <v>1973</v>
      </c>
      <c r="I1919" s="130" t="s">
        <v>1990</v>
      </c>
      <c r="J1919" s="130" t="s">
        <v>1797</v>
      </c>
    </row>
    <row r="1920" spans="2:10">
      <c r="B1920" s="130" t="s">
        <v>1807</v>
      </c>
      <c r="C1920" s="130" t="s">
        <v>1665</v>
      </c>
      <c r="D1920" s="130" t="s">
        <v>384</v>
      </c>
      <c r="E1920" s="130" t="s">
        <v>1991</v>
      </c>
      <c r="F1920" s="129"/>
      <c r="G1920" s="130" t="s">
        <v>1807</v>
      </c>
      <c r="H1920" s="130" t="s">
        <v>1665</v>
      </c>
      <c r="I1920" s="130" t="s">
        <v>384</v>
      </c>
      <c r="J1920" s="130" t="s">
        <v>1991</v>
      </c>
    </row>
    <row r="1921" spans="2:10">
      <c r="B1921" s="130" t="s">
        <v>1807</v>
      </c>
      <c r="C1921" s="130" t="s">
        <v>1665</v>
      </c>
      <c r="D1921" s="130" t="s">
        <v>466</v>
      </c>
      <c r="E1921" s="130" t="s">
        <v>1992</v>
      </c>
      <c r="F1921" s="129"/>
      <c r="G1921" s="130" t="s">
        <v>1807</v>
      </c>
      <c r="H1921" s="130" t="s">
        <v>1665</v>
      </c>
      <c r="I1921" s="130" t="s">
        <v>466</v>
      </c>
      <c r="J1921" s="130" t="s">
        <v>1992</v>
      </c>
    </row>
    <row r="1922" spans="2:10">
      <c r="B1922" s="130" t="s">
        <v>1807</v>
      </c>
      <c r="C1922" s="130" t="s">
        <v>1665</v>
      </c>
      <c r="D1922" s="130" t="s">
        <v>418</v>
      </c>
      <c r="E1922" s="130" t="s">
        <v>1993</v>
      </c>
      <c r="F1922" s="129"/>
      <c r="G1922" s="130" t="s">
        <v>1807</v>
      </c>
      <c r="H1922" s="130" t="s">
        <v>1665</v>
      </c>
      <c r="I1922" s="130" t="s">
        <v>418</v>
      </c>
      <c r="J1922" s="130" t="s">
        <v>1993</v>
      </c>
    </row>
    <row r="1923" spans="2:10">
      <c r="B1923" s="130" t="s">
        <v>1807</v>
      </c>
      <c r="C1923" s="130" t="s">
        <v>1665</v>
      </c>
      <c r="D1923" s="130" t="s">
        <v>390</v>
      </c>
      <c r="E1923" s="130" t="s">
        <v>1994</v>
      </c>
      <c r="F1923" s="129"/>
      <c r="G1923" s="130" t="s">
        <v>1807</v>
      </c>
      <c r="H1923" s="130" t="s">
        <v>1665</v>
      </c>
      <c r="I1923" s="130" t="s">
        <v>390</v>
      </c>
      <c r="J1923" s="130" t="s">
        <v>1994</v>
      </c>
    </row>
    <row r="1924" spans="2:10">
      <c r="B1924" s="130" t="s">
        <v>1807</v>
      </c>
      <c r="C1924" s="130" t="s">
        <v>1665</v>
      </c>
      <c r="D1924" s="130" t="s">
        <v>429</v>
      </c>
      <c r="E1924" s="130" t="s">
        <v>1155</v>
      </c>
      <c r="F1924" s="129"/>
      <c r="G1924" s="130" t="s">
        <v>1807</v>
      </c>
      <c r="H1924" s="130" t="s">
        <v>1665</v>
      </c>
      <c r="I1924" s="130" t="s">
        <v>429</v>
      </c>
      <c r="J1924" s="130" t="s">
        <v>1155</v>
      </c>
    </row>
    <row r="1925" spans="2:10">
      <c r="B1925" s="130" t="s">
        <v>1807</v>
      </c>
      <c r="C1925" s="130" t="s">
        <v>1665</v>
      </c>
      <c r="D1925" s="130" t="s">
        <v>450</v>
      </c>
      <c r="E1925" s="130" t="s">
        <v>1186</v>
      </c>
      <c r="F1925" s="129"/>
      <c r="G1925" s="130" t="s">
        <v>1807</v>
      </c>
      <c r="H1925" s="130" t="s">
        <v>1665</v>
      </c>
      <c r="I1925" s="130" t="s">
        <v>450</v>
      </c>
      <c r="J1925" s="130" t="s">
        <v>1186</v>
      </c>
    </row>
    <row r="1926" spans="2:10">
      <c r="B1926" s="130" t="s">
        <v>1807</v>
      </c>
      <c r="C1926" s="130" t="s">
        <v>1665</v>
      </c>
      <c r="D1926" s="130" t="s">
        <v>373</v>
      </c>
      <c r="E1926" s="130" t="s">
        <v>458</v>
      </c>
      <c r="F1926" s="129"/>
      <c r="G1926" s="130" t="s">
        <v>1807</v>
      </c>
      <c r="H1926" s="130" t="s">
        <v>1665</v>
      </c>
      <c r="I1926" s="130" t="s">
        <v>373</v>
      </c>
      <c r="J1926" s="130" t="s">
        <v>458</v>
      </c>
    </row>
    <row r="1927" spans="2:10">
      <c r="B1927" s="130" t="s">
        <v>1807</v>
      </c>
      <c r="C1927" s="130" t="s">
        <v>1665</v>
      </c>
      <c r="D1927" s="130" t="s">
        <v>443</v>
      </c>
      <c r="E1927" s="130" t="s">
        <v>1995</v>
      </c>
      <c r="F1927" s="129"/>
      <c r="G1927" s="130" t="s">
        <v>1807</v>
      </c>
      <c r="H1927" s="130" t="s">
        <v>1665</v>
      </c>
      <c r="I1927" s="130" t="s">
        <v>443</v>
      </c>
      <c r="J1927" s="130" t="s">
        <v>1995</v>
      </c>
    </row>
    <row r="1928" spans="2:10">
      <c r="B1928" s="130" t="s">
        <v>1807</v>
      </c>
      <c r="C1928" s="130" t="s">
        <v>1665</v>
      </c>
      <c r="D1928" s="130" t="s">
        <v>445</v>
      </c>
      <c r="E1928" s="130" t="s">
        <v>1099</v>
      </c>
      <c r="F1928" s="129"/>
      <c r="G1928" s="130" t="s">
        <v>1807</v>
      </c>
      <c r="H1928" s="130" t="s">
        <v>1665</v>
      </c>
      <c r="I1928" s="130" t="s">
        <v>445</v>
      </c>
      <c r="J1928" s="130" t="s">
        <v>1099</v>
      </c>
    </row>
    <row r="1929" spans="2:10">
      <c r="B1929" s="130" t="s">
        <v>1807</v>
      </c>
      <c r="C1929" s="130" t="s">
        <v>1665</v>
      </c>
      <c r="D1929" s="130" t="s">
        <v>426</v>
      </c>
      <c r="E1929" s="130" t="s">
        <v>812</v>
      </c>
      <c r="F1929" s="129"/>
      <c r="G1929" s="130" t="s">
        <v>1807</v>
      </c>
      <c r="H1929" s="130" t="s">
        <v>1665</v>
      </c>
      <c r="I1929" s="130" t="s">
        <v>426</v>
      </c>
      <c r="J1929" s="130" t="s">
        <v>812</v>
      </c>
    </row>
    <row r="1930" spans="2:10">
      <c r="B1930" s="130" t="s">
        <v>1807</v>
      </c>
      <c r="C1930" s="130" t="s">
        <v>1665</v>
      </c>
      <c r="D1930" s="130" t="s">
        <v>453</v>
      </c>
      <c r="E1930" s="130" t="s">
        <v>578</v>
      </c>
      <c r="F1930" s="129"/>
      <c r="G1930" s="130" t="s">
        <v>1807</v>
      </c>
      <c r="H1930" s="130" t="s">
        <v>1665</v>
      </c>
      <c r="I1930" s="130" t="s">
        <v>453</v>
      </c>
      <c r="J1930" s="130" t="s">
        <v>578</v>
      </c>
    </row>
    <row r="1931" spans="2:10">
      <c r="B1931" s="130" t="s">
        <v>1807</v>
      </c>
      <c r="C1931" s="130" t="s">
        <v>1665</v>
      </c>
      <c r="D1931" s="130" t="s">
        <v>461</v>
      </c>
      <c r="E1931" s="130" t="s">
        <v>1996</v>
      </c>
      <c r="F1931" s="129"/>
      <c r="G1931" s="130" t="s">
        <v>1807</v>
      </c>
      <c r="H1931" s="130" t="s">
        <v>1665</v>
      </c>
      <c r="I1931" s="130" t="s">
        <v>461</v>
      </c>
      <c r="J1931" s="130" t="s">
        <v>1996</v>
      </c>
    </row>
    <row r="1932" spans="2:10">
      <c r="B1932" s="130" t="s">
        <v>1807</v>
      </c>
      <c r="C1932" s="130" t="s">
        <v>1665</v>
      </c>
      <c r="D1932" s="130" t="s">
        <v>735</v>
      </c>
      <c r="E1932" s="130" t="s">
        <v>1997</v>
      </c>
      <c r="F1932" s="129"/>
      <c r="G1932" s="130" t="s">
        <v>1807</v>
      </c>
      <c r="H1932" s="130" t="s">
        <v>1665</v>
      </c>
      <c r="I1932" s="130" t="s">
        <v>735</v>
      </c>
      <c r="J1932" s="130" t="s">
        <v>1997</v>
      </c>
    </row>
    <row r="1933" spans="2:10">
      <c r="B1933" s="130" t="s">
        <v>1807</v>
      </c>
      <c r="C1933" s="130" t="s">
        <v>1665</v>
      </c>
      <c r="D1933" s="130" t="s">
        <v>512</v>
      </c>
      <c r="E1933" s="130" t="s">
        <v>976</v>
      </c>
      <c r="F1933" s="129"/>
      <c r="G1933" s="130" t="s">
        <v>1807</v>
      </c>
      <c r="H1933" s="130" t="s">
        <v>1665</v>
      </c>
      <c r="I1933" s="130" t="s">
        <v>512</v>
      </c>
      <c r="J1933" s="130" t="s">
        <v>976</v>
      </c>
    </row>
    <row r="1934" spans="2:10">
      <c r="B1934" s="130" t="s">
        <v>97</v>
      </c>
      <c r="C1934" s="130" t="s">
        <v>1998</v>
      </c>
      <c r="D1934" s="130" t="s">
        <v>390</v>
      </c>
      <c r="E1934" s="130" t="s">
        <v>1999</v>
      </c>
      <c r="F1934" s="129"/>
      <c r="G1934" s="130" t="s">
        <v>97</v>
      </c>
      <c r="H1934" s="130" t="s">
        <v>1998</v>
      </c>
      <c r="I1934" s="130" t="s">
        <v>390</v>
      </c>
      <c r="J1934" s="130" t="s">
        <v>1999</v>
      </c>
    </row>
    <row r="1935" spans="2:10">
      <c r="B1935" s="130" t="s">
        <v>97</v>
      </c>
      <c r="C1935" s="130" t="s">
        <v>1998</v>
      </c>
      <c r="D1935" s="130" t="s">
        <v>450</v>
      </c>
      <c r="E1935" s="130" t="s">
        <v>2000</v>
      </c>
      <c r="F1935" s="129"/>
      <c r="G1935" s="130" t="s">
        <v>97</v>
      </c>
      <c r="H1935" s="130" t="s">
        <v>1998</v>
      </c>
      <c r="I1935" s="130" t="s">
        <v>450</v>
      </c>
      <c r="J1935" s="130" t="s">
        <v>2000</v>
      </c>
    </row>
    <row r="1936" spans="2:10">
      <c r="B1936" s="130" t="s">
        <v>97</v>
      </c>
      <c r="C1936" s="130" t="s">
        <v>1998</v>
      </c>
      <c r="D1936" s="130" t="s">
        <v>440</v>
      </c>
      <c r="E1936" s="130" t="s">
        <v>2001</v>
      </c>
      <c r="F1936" s="129"/>
      <c r="G1936" s="130" t="s">
        <v>97</v>
      </c>
      <c r="H1936" s="130" t="s">
        <v>1998</v>
      </c>
      <c r="I1936" s="130" t="s">
        <v>440</v>
      </c>
      <c r="J1936" s="130" t="s">
        <v>2001</v>
      </c>
    </row>
    <row r="1937" spans="2:10">
      <c r="B1937" s="130" t="s">
        <v>97</v>
      </c>
      <c r="C1937" s="130" t="s">
        <v>1998</v>
      </c>
      <c r="D1937" s="130" t="s">
        <v>443</v>
      </c>
      <c r="E1937" s="130" t="s">
        <v>2002</v>
      </c>
      <c r="F1937" s="129"/>
      <c r="G1937" s="130" t="s">
        <v>97</v>
      </c>
      <c r="H1937" s="130" t="s">
        <v>1998</v>
      </c>
      <c r="I1937" s="130" t="s">
        <v>443</v>
      </c>
      <c r="J1937" s="130" t="s">
        <v>2002</v>
      </c>
    </row>
    <row r="1938" spans="2:10">
      <c r="B1938" s="130" t="s">
        <v>97</v>
      </c>
      <c r="C1938" s="130" t="s">
        <v>1998</v>
      </c>
      <c r="D1938" s="130" t="s">
        <v>453</v>
      </c>
      <c r="E1938" s="130" t="s">
        <v>2003</v>
      </c>
      <c r="F1938" s="129"/>
      <c r="G1938" s="130" t="s">
        <v>97</v>
      </c>
      <c r="H1938" s="130" t="s">
        <v>1998</v>
      </c>
      <c r="I1938" s="130" t="s">
        <v>453</v>
      </c>
      <c r="J1938" s="130" t="s">
        <v>2003</v>
      </c>
    </row>
    <row r="1939" spans="2:10">
      <c r="B1939" s="130" t="s">
        <v>97</v>
      </c>
      <c r="C1939" s="130" t="s">
        <v>1998</v>
      </c>
      <c r="D1939" s="130" t="s">
        <v>2004</v>
      </c>
      <c r="E1939" s="130" t="s">
        <v>1804</v>
      </c>
      <c r="F1939" s="129"/>
      <c r="G1939" s="130" t="s">
        <v>97</v>
      </c>
      <c r="H1939" s="130" t="s">
        <v>1998</v>
      </c>
      <c r="I1939" s="130" t="s">
        <v>2004</v>
      </c>
      <c r="J1939" s="130" t="s">
        <v>1804</v>
      </c>
    </row>
    <row r="1940" spans="2:10">
      <c r="B1940" s="130" t="s">
        <v>101</v>
      </c>
      <c r="C1940" s="130" t="s">
        <v>2005</v>
      </c>
      <c r="D1940" s="130" t="s">
        <v>636</v>
      </c>
      <c r="E1940" s="130" t="s">
        <v>2006</v>
      </c>
      <c r="F1940" s="129"/>
      <c r="G1940" s="130" t="s">
        <v>101</v>
      </c>
      <c r="H1940" s="130" t="s">
        <v>2005</v>
      </c>
      <c r="I1940" s="130" t="s">
        <v>636</v>
      </c>
      <c r="J1940" s="130" t="s">
        <v>2006</v>
      </c>
    </row>
    <row r="1941" spans="2:10">
      <c r="B1941" s="130" t="s">
        <v>609</v>
      </c>
      <c r="C1941" s="130" t="s">
        <v>2007</v>
      </c>
      <c r="D1941" s="130" t="s">
        <v>1577</v>
      </c>
      <c r="E1941" s="130" t="s">
        <v>1945</v>
      </c>
      <c r="F1941" s="129"/>
      <c r="G1941" s="130" t="s">
        <v>609</v>
      </c>
      <c r="H1941" s="130" t="s">
        <v>2007</v>
      </c>
      <c r="I1941" s="130" t="s">
        <v>1577</v>
      </c>
      <c r="J1941" s="130" t="s">
        <v>1945</v>
      </c>
    </row>
    <row r="1942" spans="2:10">
      <c r="B1942" s="130" t="s">
        <v>609</v>
      </c>
      <c r="C1942" s="130" t="s">
        <v>2007</v>
      </c>
      <c r="D1942" s="130" t="s">
        <v>1578</v>
      </c>
      <c r="E1942" s="130" t="s">
        <v>1945</v>
      </c>
      <c r="F1942" s="129"/>
      <c r="G1942" s="130" t="s">
        <v>609</v>
      </c>
      <c r="H1942" s="130" t="s">
        <v>2007</v>
      </c>
      <c r="I1942" s="130" t="s">
        <v>1578</v>
      </c>
      <c r="J1942" s="130" t="s">
        <v>1945</v>
      </c>
    </row>
    <row r="1943" spans="2:10">
      <c r="B1943" s="130" t="s">
        <v>609</v>
      </c>
      <c r="C1943" s="130" t="s">
        <v>2007</v>
      </c>
      <c r="D1943" s="130" t="s">
        <v>1580</v>
      </c>
      <c r="E1943" s="130" t="s">
        <v>1945</v>
      </c>
      <c r="F1943" s="129"/>
      <c r="G1943" s="130" t="s">
        <v>609</v>
      </c>
      <c r="H1943" s="130" t="s">
        <v>2007</v>
      </c>
      <c r="I1943" s="130" t="s">
        <v>1580</v>
      </c>
      <c r="J1943" s="130" t="s">
        <v>1945</v>
      </c>
    </row>
    <row r="1944" spans="2:10">
      <c r="B1944" s="130" t="s">
        <v>609</v>
      </c>
      <c r="C1944" s="130" t="s">
        <v>2007</v>
      </c>
      <c r="D1944" s="130" t="s">
        <v>1581</v>
      </c>
      <c r="E1944" s="130" t="s">
        <v>1945</v>
      </c>
      <c r="F1944" s="129"/>
      <c r="G1944" s="130" t="s">
        <v>609</v>
      </c>
      <c r="H1944" s="130" t="s">
        <v>2007</v>
      </c>
      <c r="I1944" s="130" t="s">
        <v>1581</v>
      </c>
      <c r="J1944" s="130" t="s">
        <v>1945</v>
      </c>
    </row>
    <row r="1945" spans="2:10">
      <c r="B1945" s="130" t="s">
        <v>609</v>
      </c>
      <c r="C1945" s="130" t="s">
        <v>2007</v>
      </c>
      <c r="D1945" s="130" t="s">
        <v>1582</v>
      </c>
      <c r="E1945" s="130" t="s">
        <v>1945</v>
      </c>
      <c r="F1945" s="129"/>
      <c r="G1945" s="130" t="s">
        <v>609</v>
      </c>
      <c r="H1945" s="130" t="s">
        <v>2007</v>
      </c>
      <c r="I1945" s="130" t="s">
        <v>1582</v>
      </c>
      <c r="J1945" s="130" t="s">
        <v>1945</v>
      </c>
    </row>
    <row r="1946" spans="2:10">
      <c r="B1946" s="130" t="s">
        <v>609</v>
      </c>
      <c r="C1946" s="130" t="s">
        <v>2007</v>
      </c>
      <c r="D1946" s="130" t="s">
        <v>1583</v>
      </c>
      <c r="E1946" s="130" t="s">
        <v>1945</v>
      </c>
      <c r="F1946" s="129"/>
      <c r="G1946" s="130" t="s">
        <v>609</v>
      </c>
      <c r="H1946" s="130" t="s">
        <v>2007</v>
      </c>
      <c r="I1946" s="130" t="s">
        <v>1583</v>
      </c>
      <c r="J1946" s="130" t="s">
        <v>1945</v>
      </c>
    </row>
    <row r="1947" spans="2:10">
      <c r="B1947" s="130" t="s">
        <v>609</v>
      </c>
      <c r="C1947" s="130" t="s">
        <v>2007</v>
      </c>
      <c r="D1947" s="130" t="s">
        <v>1584</v>
      </c>
      <c r="E1947" s="130" t="s">
        <v>1945</v>
      </c>
      <c r="F1947" s="129"/>
      <c r="G1947" s="130" t="s">
        <v>609</v>
      </c>
      <c r="H1947" s="130" t="s">
        <v>2007</v>
      </c>
      <c r="I1947" s="130" t="s">
        <v>1584</v>
      </c>
      <c r="J1947" s="130" t="s">
        <v>1945</v>
      </c>
    </row>
    <row r="1948" spans="2:10">
      <c r="B1948" s="130" t="s">
        <v>609</v>
      </c>
      <c r="C1948" s="130" t="s">
        <v>2007</v>
      </c>
      <c r="D1948" s="130" t="s">
        <v>1585</v>
      </c>
      <c r="E1948" s="130" t="s">
        <v>1945</v>
      </c>
      <c r="F1948" s="129"/>
      <c r="G1948" s="130" t="s">
        <v>609</v>
      </c>
      <c r="H1948" s="130" t="s">
        <v>2007</v>
      </c>
      <c r="I1948" s="130" t="s">
        <v>1585</v>
      </c>
      <c r="J1948" s="130" t="s">
        <v>1945</v>
      </c>
    </row>
    <row r="1949" spans="2:10">
      <c r="B1949" s="130" t="s">
        <v>97</v>
      </c>
      <c r="C1949" s="130" t="s">
        <v>2008</v>
      </c>
      <c r="D1949" s="130" t="s">
        <v>2009</v>
      </c>
      <c r="E1949" s="130" t="s">
        <v>1797</v>
      </c>
      <c r="F1949" s="129"/>
      <c r="G1949" s="130" t="s">
        <v>97</v>
      </c>
      <c r="H1949" s="130" t="s">
        <v>2008</v>
      </c>
      <c r="I1949" s="130" t="s">
        <v>2009</v>
      </c>
      <c r="J1949" s="130" t="s">
        <v>1797</v>
      </c>
    </row>
    <row r="1950" spans="2:10">
      <c r="B1950" s="130" t="s">
        <v>97</v>
      </c>
      <c r="C1950" s="130" t="s">
        <v>2008</v>
      </c>
      <c r="D1950" s="130" t="s">
        <v>1925</v>
      </c>
      <c r="E1950" s="130" t="s">
        <v>1797</v>
      </c>
      <c r="F1950" s="129"/>
      <c r="G1950" s="130" t="s">
        <v>97</v>
      </c>
      <c r="H1950" s="130" t="s">
        <v>2008</v>
      </c>
      <c r="I1950" s="130" t="s">
        <v>1925</v>
      </c>
      <c r="J1950" s="130" t="s">
        <v>1797</v>
      </c>
    </row>
    <row r="1951" spans="2:10">
      <c r="B1951" s="130" t="s">
        <v>97</v>
      </c>
      <c r="C1951" s="130" t="s">
        <v>2010</v>
      </c>
      <c r="D1951" s="130" t="s">
        <v>1564</v>
      </c>
      <c r="E1951" s="130" t="s">
        <v>1797</v>
      </c>
      <c r="F1951" s="129"/>
      <c r="G1951" s="130" t="s">
        <v>97</v>
      </c>
      <c r="H1951" s="130" t="s">
        <v>2010</v>
      </c>
      <c r="I1951" s="130" t="s">
        <v>1564</v>
      </c>
      <c r="J1951" s="130" t="s">
        <v>1797</v>
      </c>
    </row>
    <row r="1952" spans="2:10">
      <c r="B1952" s="130" t="s">
        <v>97</v>
      </c>
      <c r="C1952" s="130" t="s">
        <v>2010</v>
      </c>
      <c r="D1952" s="130" t="s">
        <v>2011</v>
      </c>
      <c r="E1952" s="130" t="s">
        <v>1797</v>
      </c>
      <c r="F1952" s="129"/>
      <c r="G1952" s="130" t="s">
        <v>97</v>
      </c>
      <c r="H1952" s="130" t="s">
        <v>2010</v>
      </c>
      <c r="I1952" s="130" t="s">
        <v>2011</v>
      </c>
      <c r="J1952" s="130" t="s">
        <v>1797</v>
      </c>
    </row>
    <row r="1953" spans="2:10">
      <c r="B1953" s="130" t="s">
        <v>97</v>
      </c>
      <c r="C1953" s="130" t="s">
        <v>2010</v>
      </c>
      <c r="D1953" s="130" t="s">
        <v>2012</v>
      </c>
      <c r="E1953" s="130" t="s">
        <v>1797</v>
      </c>
      <c r="F1953" s="129"/>
      <c r="G1953" s="130" t="s">
        <v>97</v>
      </c>
      <c r="H1953" s="130" t="s">
        <v>2010</v>
      </c>
      <c r="I1953" s="130" t="s">
        <v>2012</v>
      </c>
      <c r="J1953" s="130" t="s">
        <v>1797</v>
      </c>
    </row>
    <row r="1954" spans="2:10">
      <c r="B1954" s="130" t="s">
        <v>97</v>
      </c>
      <c r="C1954" s="130" t="s">
        <v>2010</v>
      </c>
      <c r="D1954" s="130" t="s">
        <v>2013</v>
      </c>
      <c r="E1954" s="130" t="s">
        <v>1797</v>
      </c>
      <c r="F1954" s="129"/>
      <c r="G1954" s="130" t="s">
        <v>97</v>
      </c>
      <c r="H1954" s="130" t="s">
        <v>2010</v>
      </c>
      <c r="I1954" s="130" t="s">
        <v>2013</v>
      </c>
      <c r="J1954" s="130" t="s">
        <v>1797</v>
      </c>
    </row>
    <row r="1955" spans="2:10">
      <c r="B1955" s="130" t="s">
        <v>97</v>
      </c>
      <c r="C1955" s="130" t="s">
        <v>2010</v>
      </c>
      <c r="D1955" s="130" t="s">
        <v>2014</v>
      </c>
      <c r="E1955" s="130" t="s">
        <v>1797</v>
      </c>
      <c r="F1955" s="129"/>
      <c r="G1955" s="130" t="s">
        <v>97</v>
      </c>
      <c r="H1955" s="130" t="s">
        <v>2010</v>
      </c>
      <c r="I1955" s="130" t="s">
        <v>2014</v>
      </c>
      <c r="J1955" s="130" t="s">
        <v>1797</v>
      </c>
    </row>
    <row r="1956" spans="2:10">
      <c r="B1956" s="130" t="s">
        <v>97</v>
      </c>
      <c r="C1956" s="130" t="s">
        <v>2010</v>
      </c>
      <c r="D1956" s="130" t="s">
        <v>2015</v>
      </c>
      <c r="E1956" s="130" t="s">
        <v>1797</v>
      </c>
      <c r="F1956" s="129"/>
      <c r="G1956" s="130" t="s">
        <v>97</v>
      </c>
      <c r="H1956" s="130" t="s">
        <v>2010</v>
      </c>
      <c r="I1956" s="130" t="s">
        <v>2015</v>
      </c>
      <c r="J1956" s="130" t="s">
        <v>1797</v>
      </c>
    </row>
    <row r="1957" spans="2:10">
      <c r="B1957" s="130" t="s">
        <v>97</v>
      </c>
      <c r="C1957" s="130" t="s">
        <v>2010</v>
      </c>
      <c r="D1957" s="130" t="s">
        <v>2016</v>
      </c>
      <c r="E1957" s="130" t="s">
        <v>1797</v>
      </c>
      <c r="F1957" s="129"/>
      <c r="G1957" s="130" t="s">
        <v>97</v>
      </c>
      <c r="H1957" s="130" t="s">
        <v>2010</v>
      </c>
      <c r="I1957" s="130" t="s">
        <v>2016</v>
      </c>
      <c r="J1957" s="130" t="s">
        <v>1797</v>
      </c>
    </row>
    <row r="1958" spans="2:10">
      <c r="B1958" s="130" t="s">
        <v>97</v>
      </c>
      <c r="C1958" s="130" t="s">
        <v>2010</v>
      </c>
      <c r="D1958" s="130" t="s">
        <v>2017</v>
      </c>
      <c r="E1958" s="130" t="s">
        <v>1797</v>
      </c>
      <c r="F1958" s="129"/>
      <c r="G1958" s="130" t="s">
        <v>97</v>
      </c>
      <c r="H1958" s="130" t="s">
        <v>2010</v>
      </c>
      <c r="I1958" s="130" t="s">
        <v>2017</v>
      </c>
      <c r="J1958" s="130" t="s">
        <v>1797</v>
      </c>
    </row>
    <row r="1959" spans="2:10">
      <c r="B1959" s="130" t="s">
        <v>97</v>
      </c>
      <c r="C1959" s="130" t="s">
        <v>2010</v>
      </c>
      <c r="D1959" s="130" t="s">
        <v>2018</v>
      </c>
      <c r="E1959" s="130" t="s">
        <v>1797</v>
      </c>
      <c r="F1959" s="129"/>
      <c r="G1959" s="130" t="s">
        <v>97</v>
      </c>
      <c r="H1959" s="130" t="s">
        <v>2010</v>
      </c>
      <c r="I1959" s="130" t="s">
        <v>2018</v>
      </c>
      <c r="J1959" s="130" t="s">
        <v>1797</v>
      </c>
    </row>
    <row r="1960" spans="2:10">
      <c r="B1960" s="130" t="s">
        <v>97</v>
      </c>
      <c r="C1960" s="130" t="s">
        <v>2010</v>
      </c>
      <c r="D1960" s="130" t="s">
        <v>2019</v>
      </c>
      <c r="E1960" s="130" t="s">
        <v>1797</v>
      </c>
      <c r="F1960" s="129"/>
      <c r="G1960" s="130" t="s">
        <v>97</v>
      </c>
      <c r="H1960" s="130" t="s">
        <v>2010</v>
      </c>
      <c r="I1960" s="130" t="s">
        <v>2019</v>
      </c>
      <c r="J1960" s="130" t="s">
        <v>1797</v>
      </c>
    </row>
    <row r="1961" spans="2:10">
      <c r="B1961" s="130" t="s">
        <v>97</v>
      </c>
      <c r="C1961" s="130" t="s">
        <v>2010</v>
      </c>
      <c r="D1961" s="130" t="s">
        <v>2020</v>
      </c>
      <c r="E1961" s="130" t="s">
        <v>1797</v>
      </c>
      <c r="F1961" s="129"/>
      <c r="G1961" s="130" t="s">
        <v>97</v>
      </c>
      <c r="H1961" s="130" t="s">
        <v>2010</v>
      </c>
      <c r="I1961" s="130" t="s">
        <v>2020</v>
      </c>
      <c r="J1961" s="130" t="s">
        <v>1797</v>
      </c>
    </row>
    <row r="1962" spans="2:10">
      <c r="B1962" s="130" t="s">
        <v>97</v>
      </c>
      <c r="C1962" s="130" t="s">
        <v>2010</v>
      </c>
      <c r="D1962" s="130" t="s">
        <v>2021</v>
      </c>
      <c r="E1962" s="130" t="s">
        <v>1797</v>
      </c>
      <c r="F1962" s="129"/>
      <c r="G1962" s="130" t="s">
        <v>97</v>
      </c>
      <c r="H1962" s="130" t="s">
        <v>2010</v>
      </c>
      <c r="I1962" s="130" t="s">
        <v>2021</v>
      </c>
      <c r="J1962" s="130" t="s">
        <v>1797</v>
      </c>
    </row>
    <row r="1963" spans="2:10">
      <c r="B1963" s="130" t="s">
        <v>97</v>
      </c>
      <c r="C1963" s="130" t="s">
        <v>2010</v>
      </c>
      <c r="D1963" s="130" t="s">
        <v>2022</v>
      </c>
      <c r="E1963" s="130" t="s">
        <v>1797</v>
      </c>
      <c r="F1963" s="129"/>
      <c r="G1963" s="130" t="s">
        <v>97</v>
      </c>
      <c r="H1963" s="130" t="s">
        <v>2010</v>
      </c>
      <c r="I1963" s="130" t="s">
        <v>2022</v>
      </c>
      <c r="J1963" s="130" t="s">
        <v>1797</v>
      </c>
    </row>
    <row r="1964" spans="2:10">
      <c r="B1964" s="130" t="s">
        <v>97</v>
      </c>
      <c r="C1964" s="130" t="s">
        <v>2010</v>
      </c>
      <c r="D1964" s="130" t="s">
        <v>2023</v>
      </c>
      <c r="E1964" s="130" t="s">
        <v>1797</v>
      </c>
      <c r="F1964" s="129"/>
      <c r="G1964" s="130" t="s">
        <v>97</v>
      </c>
      <c r="H1964" s="130" t="s">
        <v>2010</v>
      </c>
      <c r="I1964" s="130" t="s">
        <v>2023</v>
      </c>
      <c r="J1964" s="130" t="s">
        <v>1797</v>
      </c>
    </row>
    <row r="1965" spans="2:10">
      <c r="B1965" s="130" t="s">
        <v>97</v>
      </c>
      <c r="C1965" s="130" t="s">
        <v>2010</v>
      </c>
      <c r="D1965" s="130" t="s">
        <v>2024</v>
      </c>
      <c r="E1965" s="130" t="s">
        <v>1797</v>
      </c>
      <c r="F1965" s="129"/>
      <c r="G1965" s="130" t="s">
        <v>97</v>
      </c>
      <c r="H1965" s="130" t="s">
        <v>2010</v>
      </c>
      <c r="I1965" s="130" t="s">
        <v>2024</v>
      </c>
      <c r="J1965" s="130" t="s">
        <v>1797</v>
      </c>
    </row>
    <row r="1966" spans="2:10">
      <c r="B1966" s="130" t="s">
        <v>97</v>
      </c>
      <c r="C1966" s="130" t="s">
        <v>2025</v>
      </c>
      <c r="D1966" s="130" t="s">
        <v>2026</v>
      </c>
      <c r="E1966" s="130" t="s">
        <v>1797</v>
      </c>
      <c r="F1966" s="129"/>
      <c r="G1966" s="130" t="s">
        <v>97</v>
      </c>
      <c r="H1966" s="130" t="s">
        <v>2025</v>
      </c>
      <c r="I1966" s="130" t="s">
        <v>2026</v>
      </c>
      <c r="J1966" s="130" t="s">
        <v>1797</v>
      </c>
    </row>
    <row r="1967" spans="2:10">
      <c r="B1967" s="130" t="s">
        <v>97</v>
      </c>
      <c r="C1967" s="130" t="s">
        <v>2025</v>
      </c>
      <c r="D1967" s="130" t="s">
        <v>1848</v>
      </c>
      <c r="E1967" s="130" t="s">
        <v>1797</v>
      </c>
      <c r="F1967" s="129"/>
      <c r="G1967" s="130" t="s">
        <v>97</v>
      </c>
      <c r="H1967" s="130" t="s">
        <v>2025</v>
      </c>
      <c r="I1967" s="130" t="s">
        <v>1848</v>
      </c>
      <c r="J1967" s="130" t="s">
        <v>1797</v>
      </c>
    </row>
    <row r="1968" spans="2:10">
      <c r="B1968" s="130" t="s">
        <v>97</v>
      </c>
      <c r="C1968" s="130" t="s">
        <v>2025</v>
      </c>
      <c r="D1968" s="130" t="s">
        <v>1852</v>
      </c>
      <c r="E1968" s="130" t="s">
        <v>1797</v>
      </c>
      <c r="F1968" s="129"/>
      <c r="G1968" s="130" t="s">
        <v>97</v>
      </c>
      <c r="H1968" s="130" t="s">
        <v>2025</v>
      </c>
      <c r="I1968" s="130" t="s">
        <v>1852</v>
      </c>
      <c r="J1968" s="130" t="s">
        <v>1797</v>
      </c>
    </row>
    <row r="1969" spans="2:10">
      <c r="B1969" s="130" t="s">
        <v>97</v>
      </c>
      <c r="C1969" s="130" t="s">
        <v>2025</v>
      </c>
      <c r="D1969" s="130" t="s">
        <v>1854</v>
      </c>
      <c r="E1969" s="130" t="s">
        <v>1797</v>
      </c>
      <c r="F1969" s="129"/>
      <c r="G1969" s="130" t="s">
        <v>97</v>
      </c>
      <c r="H1969" s="130" t="s">
        <v>2025</v>
      </c>
      <c r="I1969" s="130" t="s">
        <v>1854</v>
      </c>
      <c r="J1969" s="130" t="s">
        <v>1797</v>
      </c>
    </row>
    <row r="1970" spans="2:10">
      <c r="B1970" s="130" t="s">
        <v>97</v>
      </c>
      <c r="C1970" s="130" t="s">
        <v>2025</v>
      </c>
      <c r="D1970" s="130" t="s">
        <v>2027</v>
      </c>
      <c r="E1970" s="130" t="s">
        <v>1797</v>
      </c>
      <c r="F1970" s="129"/>
      <c r="G1970" s="130" t="s">
        <v>97</v>
      </c>
      <c r="H1970" s="130" t="s">
        <v>2025</v>
      </c>
      <c r="I1970" s="130" t="s">
        <v>2027</v>
      </c>
      <c r="J1970" s="130" t="s">
        <v>1797</v>
      </c>
    </row>
    <row r="1971" spans="2:10">
      <c r="B1971" s="130" t="s">
        <v>97</v>
      </c>
      <c r="C1971" s="130" t="s">
        <v>2025</v>
      </c>
      <c r="D1971" s="130" t="s">
        <v>2028</v>
      </c>
      <c r="E1971" s="130" t="s">
        <v>1797</v>
      </c>
      <c r="F1971" s="129"/>
      <c r="G1971" s="130" t="s">
        <v>97</v>
      </c>
      <c r="H1971" s="130" t="s">
        <v>2025</v>
      </c>
      <c r="I1971" s="130" t="s">
        <v>2028</v>
      </c>
      <c r="J1971" s="130" t="s">
        <v>1797</v>
      </c>
    </row>
    <row r="1972" spans="2:10">
      <c r="B1972" s="130" t="s">
        <v>97</v>
      </c>
      <c r="C1972" s="130" t="s">
        <v>2010</v>
      </c>
      <c r="D1972" s="130" t="s">
        <v>2029</v>
      </c>
      <c r="E1972" s="130" t="s">
        <v>1797</v>
      </c>
      <c r="F1972" s="129"/>
      <c r="G1972" s="130" t="s">
        <v>97</v>
      </c>
      <c r="H1972" s="130" t="s">
        <v>2010</v>
      </c>
      <c r="I1972" s="130" t="s">
        <v>2029</v>
      </c>
      <c r="J1972" s="130" t="s">
        <v>1797</v>
      </c>
    </row>
    <row r="1973" spans="2:10">
      <c r="B1973" s="130" t="s">
        <v>97</v>
      </c>
      <c r="C1973" s="130" t="s">
        <v>2010</v>
      </c>
      <c r="D1973" s="130" t="s">
        <v>2030</v>
      </c>
      <c r="E1973" s="130" t="s">
        <v>1797</v>
      </c>
      <c r="F1973" s="129"/>
      <c r="G1973" s="130" t="s">
        <v>97</v>
      </c>
      <c r="H1973" s="130" t="s">
        <v>2010</v>
      </c>
      <c r="I1973" s="130" t="s">
        <v>2030</v>
      </c>
      <c r="J1973" s="130" t="s">
        <v>1797</v>
      </c>
    </row>
    <row r="1974" spans="2:10">
      <c r="B1974" s="130" t="s">
        <v>97</v>
      </c>
      <c r="C1974" s="130" t="s">
        <v>2010</v>
      </c>
      <c r="D1974" s="130" t="s">
        <v>2031</v>
      </c>
      <c r="E1974" s="130" t="s">
        <v>1797</v>
      </c>
      <c r="F1974" s="129"/>
      <c r="G1974" s="130" t="s">
        <v>97</v>
      </c>
      <c r="H1974" s="130" t="s">
        <v>2010</v>
      </c>
      <c r="I1974" s="130" t="s">
        <v>2031</v>
      </c>
      <c r="J1974" s="130" t="s">
        <v>1797</v>
      </c>
    </row>
    <row r="1975" spans="2:10">
      <c r="B1975" s="130" t="s">
        <v>97</v>
      </c>
      <c r="C1975" s="130" t="s">
        <v>2010</v>
      </c>
      <c r="D1975" s="130" t="s">
        <v>2032</v>
      </c>
      <c r="E1975" s="130" t="s">
        <v>1797</v>
      </c>
      <c r="F1975" s="129"/>
      <c r="G1975" s="130" t="s">
        <v>97</v>
      </c>
      <c r="H1975" s="130" t="s">
        <v>2010</v>
      </c>
      <c r="I1975" s="130" t="s">
        <v>2032</v>
      </c>
      <c r="J1975" s="130" t="s">
        <v>1797</v>
      </c>
    </row>
    <row r="1976" spans="2:10">
      <c r="B1976" s="130" t="s">
        <v>97</v>
      </c>
      <c r="C1976" s="130" t="s">
        <v>2010</v>
      </c>
      <c r="D1976" s="130" t="s">
        <v>2033</v>
      </c>
      <c r="E1976" s="130" t="s">
        <v>1797</v>
      </c>
      <c r="F1976" s="129"/>
      <c r="G1976" s="130" t="s">
        <v>97</v>
      </c>
      <c r="H1976" s="130" t="s">
        <v>2010</v>
      </c>
      <c r="I1976" s="130" t="s">
        <v>2033</v>
      </c>
      <c r="J1976" s="130" t="s">
        <v>1797</v>
      </c>
    </row>
    <row r="1977" spans="2:10">
      <c r="B1977" s="130" t="s">
        <v>97</v>
      </c>
      <c r="C1977" s="130" t="s">
        <v>2010</v>
      </c>
      <c r="D1977" s="130" t="s">
        <v>2034</v>
      </c>
      <c r="E1977" s="130" t="s">
        <v>1797</v>
      </c>
      <c r="F1977" s="129"/>
      <c r="G1977" s="130" t="s">
        <v>97</v>
      </c>
      <c r="H1977" s="130" t="s">
        <v>2010</v>
      </c>
      <c r="I1977" s="130" t="s">
        <v>2034</v>
      </c>
      <c r="J1977" s="130" t="s">
        <v>1797</v>
      </c>
    </row>
    <row r="1978" spans="2:10">
      <c r="B1978" s="130" t="s">
        <v>97</v>
      </c>
      <c r="C1978" s="130" t="s">
        <v>2010</v>
      </c>
      <c r="D1978" s="130" t="s">
        <v>2035</v>
      </c>
      <c r="E1978" s="130" t="s">
        <v>1797</v>
      </c>
      <c r="F1978" s="129"/>
      <c r="G1978" s="130" t="s">
        <v>97</v>
      </c>
      <c r="H1978" s="130" t="s">
        <v>2010</v>
      </c>
      <c r="I1978" s="130" t="s">
        <v>2035</v>
      </c>
      <c r="J1978" s="130" t="s">
        <v>1797</v>
      </c>
    </row>
    <row r="1979" spans="2:10">
      <c r="B1979" s="130" t="s">
        <v>97</v>
      </c>
      <c r="C1979" s="130" t="s">
        <v>2010</v>
      </c>
      <c r="D1979" s="130" t="s">
        <v>2036</v>
      </c>
      <c r="E1979" s="130" t="s">
        <v>1797</v>
      </c>
      <c r="F1979" s="129"/>
      <c r="G1979" s="130" t="s">
        <v>97</v>
      </c>
      <c r="H1979" s="130" t="s">
        <v>2010</v>
      </c>
      <c r="I1979" s="130" t="s">
        <v>2036</v>
      </c>
      <c r="J1979" s="130" t="s">
        <v>1797</v>
      </c>
    </row>
    <row r="1980" spans="2:10">
      <c r="B1980" s="130" t="s">
        <v>97</v>
      </c>
      <c r="C1980" s="130" t="s">
        <v>2010</v>
      </c>
      <c r="D1980" s="130" t="s">
        <v>2037</v>
      </c>
      <c r="E1980" s="130" t="s">
        <v>1797</v>
      </c>
      <c r="F1980" s="129"/>
      <c r="G1980" s="130" t="s">
        <v>97</v>
      </c>
      <c r="H1980" s="130" t="s">
        <v>2010</v>
      </c>
      <c r="I1980" s="130" t="s">
        <v>2037</v>
      </c>
      <c r="J1980" s="130" t="s">
        <v>1797</v>
      </c>
    </row>
    <row r="1981" spans="2:10">
      <c r="B1981" s="130" t="s">
        <v>97</v>
      </c>
      <c r="C1981" s="130" t="s">
        <v>2010</v>
      </c>
      <c r="D1981" s="130" t="s">
        <v>2038</v>
      </c>
      <c r="E1981" s="130" t="s">
        <v>1797</v>
      </c>
      <c r="F1981" s="129"/>
      <c r="G1981" s="130" t="s">
        <v>97</v>
      </c>
      <c r="H1981" s="130" t="s">
        <v>2010</v>
      </c>
      <c r="I1981" s="130" t="s">
        <v>2038</v>
      </c>
      <c r="J1981" s="130" t="s">
        <v>1797</v>
      </c>
    </row>
    <row r="1982" spans="2:10">
      <c r="B1982" s="130" t="s">
        <v>97</v>
      </c>
      <c r="C1982" s="130" t="s">
        <v>2025</v>
      </c>
      <c r="D1982" s="130" t="s">
        <v>2039</v>
      </c>
      <c r="E1982" s="130" t="s">
        <v>1797</v>
      </c>
      <c r="F1982" s="129"/>
      <c r="G1982" s="130" t="s">
        <v>97</v>
      </c>
      <c r="H1982" s="130" t="s">
        <v>2025</v>
      </c>
      <c r="I1982" s="130" t="s">
        <v>2039</v>
      </c>
      <c r="J1982" s="130" t="s">
        <v>1797</v>
      </c>
    </row>
    <row r="1983" spans="2:10">
      <c r="B1983" s="130" t="s">
        <v>97</v>
      </c>
      <c r="C1983" s="130" t="s">
        <v>2040</v>
      </c>
      <c r="D1983" s="130" t="s">
        <v>483</v>
      </c>
      <c r="E1983" s="130" t="s">
        <v>2041</v>
      </c>
      <c r="F1983" s="129"/>
      <c r="G1983" s="130" t="s">
        <v>97</v>
      </c>
      <c r="H1983" s="130" t="s">
        <v>2040</v>
      </c>
      <c r="I1983" s="130" t="s">
        <v>483</v>
      </c>
      <c r="J1983" s="130" t="s">
        <v>2041</v>
      </c>
    </row>
    <row r="1984" spans="2:10">
      <c r="B1984" s="130" t="s">
        <v>97</v>
      </c>
      <c r="C1984" s="130" t="s">
        <v>2040</v>
      </c>
      <c r="D1984" s="130" t="s">
        <v>2042</v>
      </c>
      <c r="E1984" s="130" t="s">
        <v>1797</v>
      </c>
      <c r="F1984" s="129"/>
      <c r="G1984" s="130" t="s">
        <v>97</v>
      </c>
      <c r="H1984" s="130" t="s">
        <v>2040</v>
      </c>
      <c r="I1984" s="130" t="s">
        <v>2042</v>
      </c>
      <c r="J1984" s="130" t="s">
        <v>1797</v>
      </c>
    </row>
    <row r="1985" spans="2:10">
      <c r="B1985" s="130" t="s">
        <v>97</v>
      </c>
      <c r="C1985" s="130" t="s">
        <v>2040</v>
      </c>
      <c r="D1985" s="130" t="s">
        <v>2043</v>
      </c>
      <c r="E1985" s="130" t="s">
        <v>1797</v>
      </c>
      <c r="F1985" s="129"/>
      <c r="G1985" s="130" t="s">
        <v>97</v>
      </c>
      <c r="H1985" s="130" t="s">
        <v>2040</v>
      </c>
      <c r="I1985" s="130" t="s">
        <v>2043</v>
      </c>
      <c r="J1985" s="130" t="s">
        <v>1797</v>
      </c>
    </row>
    <row r="1986" spans="2:10">
      <c r="B1986" s="130" t="s">
        <v>97</v>
      </c>
      <c r="C1986" s="130" t="s">
        <v>2040</v>
      </c>
      <c r="D1986" s="130" t="s">
        <v>2044</v>
      </c>
      <c r="E1986" s="130" t="s">
        <v>1797</v>
      </c>
      <c r="F1986" s="129"/>
      <c r="G1986" s="130" t="s">
        <v>97</v>
      </c>
      <c r="H1986" s="130" t="s">
        <v>2040</v>
      </c>
      <c r="I1986" s="130" t="s">
        <v>2044</v>
      </c>
      <c r="J1986" s="130" t="s">
        <v>1797</v>
      </c>
    </row>
    <row r="1987" spans="2:10">
      <c r="B1987" s="130" t="s">
        <v>97</v>
      </c>
      <c r="C1987" s="130" t="s">
        <v>2040</v>
      </c>
      <c r="D1987" s="130" t="s">
        <v>2045</v>
      </c>
      <c r="E1987" s="130" t="s">
        <v>1797</v>
      </c>
      <c r="F1987" s="129"/>
      <c r="G1987" s="130" t="s">
        <v>97</v>
      </c>
      <c r="H1987" s="130" t="s">
        <v>2040</v>
      </c>
      <c r="I1987" s="130" t="s">
        <v>2045</v>
      </c>
      <c r="J1987" s="130" t="s">
        <v>1797</v>
      </c>
    </row>
    <row r="1988" spans="2:10">
      <c r="B1988" s="130" t="s">
        <v>97</v>
      </c>
      <c r="C1988" s="130" t="s">
        <v>2040</v>
      </c>
      <c r="D1988" s="130" t="s">
        <v>2046</v>
      </c>
      <c r="E1988" s="130" t="s">
        <v>1797</v>
      </c>
      <c r="F1988" s="129"/>
      <c r="G1988" s="130" t="s">
        <v>97</v>
      </c>
      <c r="H1988" s="130" t="s">
        <v>2040</v>
      </c>
      <c r="I1988" s="130" t="s">
        <v>2046</v>
      </c>
      <c r="J1988" s="130" t="s">
        <v>1797</v>
      </c>
    </row>
    <row r="1989" spans="2:10">
      <c r="B1989" s="130" t="s">
        <v>97</v>
      </c>
      <c r="C1989" s="130" t="s">
        <v>2040</v>
      </c>
      <c r="D1989" s="130" t="s">
        <v>1499</v>
      </c>
      <c r="E1989" s="130" t="s">
        <v>1797</v>
      </c>
      <c r="F1989" s="129"/>
      <c r="G1989" s="130" t="s">
        <v>97</v>
      </c>
      <c r="H1989" s="130" t="s">
        <v>2040</v>
      </c>
      <c r="I1989" s="130" t="s">
        <v>1499</v>
      </c>
      <c r="J1989" s="130" t="s">
        <v>1797</v>
      </c>
    </row>
    <row r="1990" spans="2:10">
      <c r="B1990" s="130" t="s">
        <v>97</v>
      </c>
      <c r="C1990" s="130" t="s">
        <v>2040</v>
      </c>
      <c r="D1990" s="130" t="s">
        <v>2047</v>
      </c>
      <c r="E1990" s="130" t="s">
        <v>1797</v>
      </c>
      <c r="F1990" s="129"/>
      <c r="G1990" s="130" t="s">
        <v>97</v>
      </c>
      <c r="H1990" s="130" t="s">
        <v>2040</v>
      </c>
      <c r="I1990" s="130" t="s">
        <v>2047</v>
      </c>
      <c r="J1990" s="130" t="s">
        <v>1797</v>
      </c>
    </row>
    <row r="1991" spans="2:10">
      <c r="B1991" s="130" t="s">
        <v>97</v>
      </c>
      <c r="C1991" s="130" t="s">
        <v>2040</v>
      </c>
      <c r="D1991" s="130" t="s">
        <v>2048</v>
      </c>
      <c r="E1991" s="130" t="s">
        <v>1797</v>
      </c>
      <c r="F1991" s="129"/>
      <c r="G1991" s="130" t="s">
        <v>97</v>
      </c>
      <c r="H1991" s="130" t="s">
        <v>2040</v>
      </c>
      <c r="I1991" s="130" t="s">
        <v>2048</v>
      </c>
      <c r="J1991" s="130" t="s">
        <v>1797</v>
      </c>
    </row>
    <row r="1992" spans="2:10">
      <c r="B1992" s="130" t="s">
        <v>97</v>
      </c>
      <c r="C1992" s="130" t="s">
        <v>2040</v>
      </c>
      <c r="D1992" s="130" t="s">
        <v>2049</v>
      </c>
      <c r="E1992" s="130" t="s">
        <v>1797</v>
      </c>
      <c r="F1992" s="129"/>
      <c r="G1992" s="130" t="s">
        <v>97</v>
      </c>
      <c r="H1992" s="130" t="s">
        <v>2040</v>
      </c>
      <c r="I1992" s="130" t="s">
        <v>2049</v>
      </c>
      <c r="J1992" s="130" t="s">
        <v>1797</v>
      </c>
    </row>
    <row r="1993" spans="2:10">
      <c r="B1993" s="130" t="s">
        <v>97</v>
      </c>
      <c r="C1993" s="130" t="s">
        <v>2040</v>
      </c>
      <c r="D1993" s="130" t="s">
        <v>2050</v>
      </c>
      <c r="E1993" s="130" t="s">
        <v>1797</v>
      </c>
      <c r="F1993" s="129"/>
      <c r="G1993" s="130" t="s">
        <v>97</v>
      </c>
      <c r="H1993" s="130" t="s">
        <v>2040</v>
      </c>
      <c r="I1993" s="130" t="s">
        <v>2050</v>
      </c>
      <c r="J1993" s="130" t="s">
        <v>1797</v>
      </c>
    </row>
    <row r="1994" spans="2:10">
      <c r="B1994" s="130" t="s">
        <v>97</v>
      </c>
      <c r="C1994" s="130" t="s">
        <v>2040</v>
      </c>
      <c r="D1994" s="130" t="s">
        <v>2051</v>
      </c>
      <c r="E1994" s="130" t="s">
        <v>1797</v>
      </c>
      <c r="F1994" s="129"/>
      <c r="G1994" s="130" t="s">
        <v>97</v>
      </c>
      <c r="H1994" s="130" t="s">
        <v>2040</v>
      </c>
      <c r="I1994" s="130" t="s">
        <v>2051</v>
      </c>
      <c r="J1994" s="130" t="s">
        <v>1797</v>
      </c>
    </row>
    <row r="1995" spans="2:10">
      <c r="B1995" s="130" t="s">
        <v>97</v>
      </c>
      <c r="C1995" s="130" t="s">
        <v>2040</v>
      </c>
      <c r="D1995" s="130" t="s">
        <v>2052</v>
      </c>
      <c r="E1995" s="130" t="s">
        <v>1797</v>
      </c>
      <c r="F1995" s="129"/>
      <c r="G1995" s="130" t="s">
        <v>97</v>
      </c>
      <c r="H1995" s="130" t="s">
        <v>2040</v>
      </c>
      <c r="I1995" s="130" t="s">
        <v>2052</v>
      </c>
      <c r="J1995" s="130" t="s">
        <v>1797</v>
      </c>
    </row>
    <row r="1996" spans="2:10">
      <c r="B1996" s="130" t="s">
        <v>97</v>
      </c>
      <c r="C1996" s="130" t="s">
        <v>2040</v>
      </c>
      <c r="D1996" s="130" t="s">
        <v>2053</v>
      </c>
      <c r="E1996" s="130" t="s">
        <v>1797</v>
      </c>
      <c r="F1996" s="129"/>
      <c r="G1996" s="130" t="s">
        <v>97</v>
      </c>
      <c r="H1996" s="130" t="s">
        <v>2040</v>
      </c>
      <c r="I1996" s="130" t="s">
        <v>2053</v>
      </c>
      <c r="J1996" s="130" t="s">
        <v>1797</v>
      </c>
    </row>
    <row r="1997" spans="2:10">
      <c r="B1997" s="130" t="s">
        <v>97</v>
      </c>
      <c r="C1997" s="130" t="s">
        <v>2040</v>
      </c>
      <c r="D1997" s="130" t="s">
        <v>2054</v>
      </c>
      <c r="E1997" s="130" t="s">
        <v>1797</v>
      </c>
      <c r="F1997" s="129"/>
      <c r="G1997" s="130" t="s">
        <v>97</v>
      </c>
      <c r="H1997" s="130" t="s">
        <v>2040</v>
      </c>
      <c r="I1997" s="130" t="s">
        <v>2054</v>
      </c>
      <c r="J1997" s="130" t="s">
        <v>1797</v>
      </c>
    </row>
    <row r="1998" spans="2:10">
      <c r="B1998" s="130" t="s">
        <v>97</v>
      </c>
      <c r="C1998" s="130" t="s">
        <v>2040</v>
      </c>
      <c r="D1998" s="130" t="s">
        <v>2055</v>
      </c>
      <c r="E1998" s="130" t="s">
        <v>1797</v>
      </c>
      <c r="F1998" s="129"/>
      <c r="G1998" s="130" t="s">
        <v>97</v>
      </c>
      <c r="H1998" s="130" t="s">
        <v>2040</v>
      </c>
      <c r="I1998" s="130" t="s">
        <v>2055</v>
      </c>
      <c r="J1998" s="130" t="s">
        <v>1797</v>
      </c>
    </row>
    <row r="1999" spans="2:10">
      <c r="B1999" s="130" t="s">
        <v>97</v>
      </c>
      <c r="C1999" s="130" t="s">
        <v>2056</v>
      </c>
      <c r="D1999" s="130" t="s">
        <v>367</v>
      </c>
      <c r="E1999" s="130" t="s">
        <v>946</v>
      </c>
      <c r="F1999" s="129"/>
      <c r="G1999" s="130" t="s">
        <v>97</v>
      </c>
      <c r="H1999" s="130" t="s">
        <v>2056</v>
      </c>
      <c r="I1999" s="130" t="s">
        <v>367</v>
      </c>
      <c r="J1999" s="130" t="s">
        <v>946</v>
      </c>
    </row>
    <row r="2000" spans="2:10">
      <c r="B2000" s="130" t="s">
        <v>97</v>
      </c>
      <c r="C2000" s="130" t="s">
        <v>2056</v>
      </c>
      <c r="D2000" s="130" t="s">
        <v>1678</v>
      </c>
      <c r="E2000" s="130" t="s">
        <v>1804</v>
      </c>
      <c r="F2000" s="129"/>
      <c r="G2000" s="130" t="s">
        <v>97</v>
      </c>
      <c r="H2000" s="130" t="s">
        <v>2056</v>
      </c>
      <c r="I2000" s="130" t="s">
        <v>1678</v>
      </c>
      <c r="J2000" s="130" t="s">
        <v>1804</v>
      </c>
    </row>
    <row r="2001" spans="2:10">
      <c r="B2001" s="130" t="s">
        <v>97</v>
      </c>
      <c r="C2001" s="130" t="s">
        <v>2056</v>
      </c>
      <c r="D2001" s="130" t="s">
        <v>1880</v>
      </c>
      <c r="E2001" s="130" t="s">
        <v>1804</v>
      </c>
      <c r="F2001" s="129"/>
      <c r="G2001" s="130" t="s">
        <v>97</v>
      </c>
      <c r="H2001" s="130" t="s">
        <v>2056</v>
      </c>
      <c r="I2001" s="130" t="s">
        <v>1880</v>
      </c>
      <c r="J2001" s="130" t="s">
        <v>1804</v>
      </c>
    </row>
    <row r="2002" spans="2:10">
      <c r="B2002" s="130" t="s">
        <v>97</v>
      </c>
      <c r="C2002" s="130" t="s">
        <v>2056</v>
      </c>
      <c r="D2002" s="130" t="s">
        <v>2057</v>
      </c>
      <c r="E2002" s="130" t="s">
        <v>1804</v>
      </c>
      <c r="F2002" s="129"/>
      <c r="G2002" s="130" t="s">
        <v>97</v>
      </c>
      <c r="H2002" s="130" t="s">
        <v>2056</v>
      </c>
      <c r="I2002" s="130" t="s">
        <v>2057</v>
      </c>
      <c r="J2002" s="130" t="s">
        <v>1804</v>
      </c>
    </row>
    <row r="2003" spans="2:10">
      <c r="B2003" s="130" t="s">
        <v>97</v>
      </c>
      <c r="C2003" s="130" t="s">
        <v>2056</v>
      </c>
      <c r="D2003" s="130" t="s">
        <v>2058</v>
      </c>
      <c r="E2003" s="130" t="s">
        <v>1804</v>
      </c>
      <c r="F2003" s="129"/>
      <c r="G2003" s="130" t="s">
        <v>97</v>
      </c>
      <c r="H2003" s="130" t="s">
        <v>2056</v>
      </c>
      <c r="I2003" s="130" t="s">
        <v>2058</v>
      </c>
      <c r="J2003" s="130" t="s">
        <v>1804</v>
      </c>
    </row>
    <row r="2004" spans="2:10">
      <c r="B2004" s="130" t="s">
        <v>97</v>
      </c>
      <c r="C2004" s="130" t="s">
        <v>2056</v>
      </c>
      <c r="D2004" s="130" t="s">
        <v>1681</v>
      </c>
      <c r="E2004" s="130" t="s">
        <v>1804</v>
      </c>
      <c r="F2004" s="129"/>
      <c r="G2004" s="130" t="s">
        <v>97</v>
      </c>
      <c r="H2004" s="130" t="s">
        <v>2056</v>
      </c>
      <c r="I2004" s="130" t="s">
        <v>1681</v>
      </c>
      <c r="J2004" s="130" t="s">
        <v>1804</v>
      </c>
    </row>
    <row r="2005" spans="2:10">
      <c r="B2005" s="130" t="s">
        <v>97</v>
      </c>
      <c r="C2005" s="130" t="s">
        <v>2056</v>
      </c>
      <c r="D2005" s="130" t="s">
        <v>1684</v>
      </c>
      <c r="E2005" s="130" t="s">
        <v>1804</v>
      </c>
      <c r="F2005" s="129"/>
      <c r="G2005" s="130" t="s">
        <v>97</v>
      </c>
      <c r="H2005" s="130" t="s">
        <v>2056</v>
      </c>
      <c r="I2005" s="130" t="s">
        <v>1684</v>
      </c>
      <c r="J2005" s="130" t="s">
        <v>1804</v>
      </c>
    </row>
    <row r="2006" spans="2:10">
      <c r="B2006" s="130" t="s">
        <v>97</v>
      </c>
      <c r="C2006" s="130" t="s">
        <v>2056</v>
      </c>
      <c r="D2006" s="130" t="s">
        <v>1685</v>
      </c>
      <c r="E2006" s="130" t="s">
        <v>1804</v>
      </c>
      <c r="F2006" s="129"/>
      <c r="G2006" s="130" t="s">
        <v>97</v>
      </c>
      <c r="H2006" s="130" t="s">
        <v>2056</v>
      </c>
      <c r="I2006" s="130" t="s">
        <v>1685</v>
      </c>
      <c r="J2006" s="130" t="s">
        <v>1804</v>
      </c>
    </row>
    <row r="2007" spans="2:10">
      <c r="B2007" s="130" t="s">
        <v>97</v>
      </c>
      <c r="C2007" s="130" t="s">
        <v>2056</v>
      </c>
      <c r="D2007" s="130" t="s">
        <v>1696</v>
      </c>
      <c r="E2007" s="130" t="s">
        <v>1804</v>
      </c>
      <c r="F2007" s="129"/>
      <c r="G2007" s="130" t="s">
        <v>97</v>
      </c>
      <c r="H2007" s="130" t="s">
        <v>2056</v>
      </c>
      <c r="I2007" s="130" t="s">
        <v>1696</v>
      </c>
      <c r="J2007" s="130" t="s">
        <v>1804</v>
      </c>
    </row>
    <row r="2008" spans="2:10">
      <c r="B2008" s="130" t="s">
        <v>97</v>
      </c>
      <c r="C2008" s="130" t="s">
        <v>2056</v>
      </c>
      <c r="D2008" s="130" t="s">
        <v>1698</v>
      </c>
      <c r="E2008" s="130" t="s">
        <v>1804</v>
      </c>
      <c r="F2008" s="129"/>
      <c r="G2008" s="130" t="s">
        <v>97</v>
      </c>
      <c r="H2008" s="130" t="s">
        <v>2056</v>
      </c>
      <c r="I2008" s="130" t="s">
        <v>1698</v>
      </c>
      <c r="J2008" s="130" t="s">
        <v>1804</v>
      </c>
    </row>
    <row r="2009" spans="2:10">
      <c r="B2009" s="130" t="s">
        <v>97</v>
      </c>
      <c r="C2009" s="130" t="s">
        <v>2056</v>
      </c>
      <c r="D2009" s="130" t="s">
        <v>1699</v>
      </c>
      <c r="E2009" s="130" t="s">
        <v>1804</v>
      </c>
      <c r="F2009" s="129"/>
      <c r="G2009" s="130" t="s">
        <v>97</v>
      </c>
      <c r="H2009" s="130" t="s">
        <v>2056</v>
      </c>
      <c r="I2009" s="130" t="s">
        <v>1699</v>
      </c>
      <c r="J2009" s="130" t="s">
        <v>1804</v>
      </c>
    </row>
    <row r="2010" spans="2:10">
      <c r="B2010" s="130" t="s">
        <v>97</v>
      </c>
      <c r="C2010" s="130" t="s">
        <v>2056</v>
      </c>
      <c r="D2010" s="130" t="s">
        <v>2059</v>
      </c>
      <c r="E2010" s="130" t="s">
        <v>1804</v>
      </c>
      <c r="F2010" s="129"/>
      <c r="G2010" s="130" t="s">
        <v>97</v>
      </c>
      <c r="H2010" s="130" t="s">
        <v>2056</v>
      </c>
      <c r="I2010" s="130" t="s">
        <v>2059</v>
      </c>
      <c r="J2010" s="130" t="s">
        <v>1804</v>
      </c>
    </row>
    <row r="2011" spans="2:10">
      <c r="B2011" s="130" t="s">
        <v>97</v>
      </c>
      <c r="C2011" s="130" t="s">
        <v>2056</v>
      </c>
      <c r="D2011" s="130" t="s">
        <v>1882</v>
      </c>
      <c r="E2011" s="130" t="s">
        <v>1804</v>
      </c>
      <c r="F2011" s="129"/>
      <c r="G2011" s="130" t="s">
        <v>97</v>
      </c>
      <c r="H2011" s="130" t="s">
        <v>2056</v>
      </c>
      <c r="I2011" s="130" t="s">
        <v>1882</v>
      </c>
      <c r="J2011" s="130" t="s">
        <v>1804</v>
      </c>
    </row>
    <row r="2012" spans="2:10">
      <c r="B2012" s="130" t="s">
        <v>97</v>
      </c>
      <c r="C2012" s="130" t="s">
        <v>2056</v>
      </c>
      <c r="D2012" s="130" t="s">
        <v>1883</v>
      </c>
      <c r="E2012" s="130" t="s">
        <v>1804</v>
      </c>
      <c r="F2012" s="129"/>
      <c r="G2012" s="130" t="s">
        <v>97</v>
      </c>
      <c r="H2012" s="130" t="s">
        <v>2056</v>
      </c>
      <c r="I2012" s="130" t="s">
        <v>1883</v>
      </c>
      <c r="J2012" s="130" t="s">
        <v>1804</v>
      </c>
    </row>
    <row r="2013" spans="2:10">
      <c r="B2013" s="130" t="s">
        <v>1268</v>
      </c>
      <c r="C2013" s="130" t="s">
        <v>1268</v>
      </c>
      <c r="D2013" s="130"/>
      <c r="E2013" s="130" t="s">
        <v>2060</v>
      </c>
      <c r="F2013" s="129"/>
      <c r="G2013" s="130" t="s">
        <v>1268</v>
      </c>
      <c r="H2013" s="130" t="s">
        <v>1268</v>
      </c>
      <c r="I2013" s="130"/>
      <c r="J2013" s="130" t="s">
        <v>2060</v>
      </c>
    </row>
    <row r="2014" spans="2:10">
      <c r="B2014" s="130" t="s">
        <v>97</v>
      </c>
      <c r="C2014" s="130" t="s">
        <v>1870</v>
      </c>
      <c r="D2014" s="130" t="s">
        <v>1590</v>
      </c>
      <c r="E2014" s="130" t="s">
        <v>1797</v>
      </c>
      <c r="F2014" s="129"/>
      <c r="G2014" s="130" t="s">
        <v>97</v>
      </c>
      <c r="H2014" s="130" t="s">
        <v>1870</v>
      </c>
      <c r="I2014" s="130" t="s">
        <v>1590</v>
      </c>
      <c r="J2014" s="130" t="s">
        <v>1797</v>
      </c>
    </row>
    <row r="2015" spans="2:10">
      <c r="B2015" s="130" t="s">
        <v>574</v>
      </c>
      <c r="C2015" s="130" t="s">
        <v>575</v>
      </c>
      <c r="D2015" s="130" t="s">
        <v>440</v>
      </c>
      <c r="E2015" s="130" t="s">
        <v>975</v>
      </c>
      <c r="F2015" s="129"/>
      <c r="G2015" s="130" t="s">
        <v>574</v>
      </c>
      <c r="H2015" s="130" t="s">
        <v>575</v>
      </c>
      <c r="I2015" s="130" t="s">
        <v>440</v>
      </c>
      <c r="J2015" s="130" t="s">
        <v>975</v>
      </c>
    </row>
    <row r="2016" spans="2:10">
      <c r="B2016" s="130" t="s">
        <v>97</v>
      </c>
      <c r="C2016" s="130" t="s">
        <v>1951</v>
      </c>
      <c r="D2016" s="130" t="s">
        <v>2061</v>
      </c>
      <c r="E2016" s="130" t="s">
        <v>1797</v>
      </c>
      <c r="F2016" s="129"/>
      <c r="G2016" s="130" t="s">
        <v>97</v>
      </c>
      <c r="H2016" s="130" t="s">
        <v>1951</v>
      </c>
      <c r="I2016" s="130" t="s">
        <v>2061</v>
      </c>
      <c r="J2016" s="130" t="s">
        <v>1797</v>
      </c>
    </row>
    <row r="2017" spans="2:10">
      <c r="B2017" s="130" t="s">
        <v>97</v>
      </c>
      <c r="C2017" s="130" t="s">
        <v>2056</v>
      </c>
      <c r="D2017" s="130" t="s">
        <v>2062</v>
      </c>
      <c r="E2017" s="130" t="s">
        <v>1804</v>
      </c>
      <c r="F2017" s="129"/>
      <c r="G2017" s="130" t="s">
        <v>97</v>
      </c>
      <c r="H2017" s="130" t="s">
        <v>2056</v>
      </c>
      <c r="I2017" s="130" t="s">
        <v>2062</v>
      </c>
      <c r="J2017" s="130" t="s">
        <v>1804</v>
      </c>
    </row>
    <row r="2018" spans="2:10">
      <c r="B2018" s="130" t="s">
        <v>269</v>
      </c>
      <c r="C2018" s="130" t="s">
        <v>800</v>
      </c>
      <c r="D2018" s="130" t="s">
        <v>483</v>
      </c>
      <c r="E2018" s="130" t="s">
        <v>1091</v>
      </c>
      <c r="F2018" s="129"/>
      <c r="G2018" s="130" t="s">
        <v>269</v>
      </c>
      <c r="H2018" s="130" t="s">
        <v>800</v>
      </c>
      <c r="I2018" s="130" t="s">
        <v>483</v>
      </c>
      <c r="J2018" s="130" t="s">
        <v>1091</v>
      </c>
    </row>
    <row r="2019" spans="2:10">
      <c r="B2019" s="130" t="s">
        <v>100</v>
      </c>
      <c r="C2019" s="130" t="s">
        <v>698</v>
      </c>
      <c r="D2019" s="130" t="s">
        <v>445</v>
      </c>
      <c r="E2019" s="130" t="s">
        <v>870</v>
      </c>
      <c r="F2019" s="129"/>
      <c r="G2019" s="130" t="s">
        <v>100</v>
      </c>
      <c r="H2019" s="130" t="s">
        <v>698</v>
      </c>
      <c r="I2019" s="130" t="s">
        <v>445</v>
      </c>
      <c r="J2019" s="130" t="s">
        <v>870</v>
      </c>
    </row>
    <row r="2020" spans="2:10">
      <c r="B2020" s="130" t="s">
        <v>97</v>
      </c>
      <c r="C2020" s="130" t="s">
        <v>1879</v>
      </c>
      <c r="D2020" s="130" t="s">
        <v>1696</v>
      </c>
      <c r="E2020" s="130" t="s">
        <v>1797</v>
      </c>
      <c r="F2020" s="129"/>
      <c r="G2020" s="130" t="s">
        <v>97</v>
      </c>
      <c r="H2020" s="130" t="s">
        <v>1879</v>
      </c>
      <c r="I2020" s="130" t="s">
        <v>1696</v>
      </c>
      <c r="J2020" s="130" t="s">
        <v>1797</v>
      </c>
    </row>
    <row r="2021" spans="2:10">
      <c r="B2021" s="130" t="s">
        <v>97</v>
      </c>
      <c r="C2021" s="130" t="s">
        <v>698</v>
      </c>
      <c r="D2021" s="130" t="s">
        <v>390</v>
      </c>
      <c r="E2021" s="130" t="s">
        <v>587</v>
      </c>
      <c r="F2021" s="129"/>
      <c r="G2021" s="130" t="s">
        <v>97</v>
      </c>
      <c r="H2021" s="130" t="s">
        <v>698</v>
      </c>
      <c r="I2021" s="130" t="s">
        <v>390</v>
      </c>
      <c r="J2021" s="130" t="s">
        <v>587</v>
      </c>
    </row>
    <row r="2022" spans="2:10">
      <c r="B2022" s="130" t="s">
        <v>91</v>
      </c>
      <c r="C2022" s="130" t="s">
        <v>1106</v>
      </c>
      <c r="D2022" s="130" t="s">
        <v>367</v>
      </c>
      <c r="E2022" s="130" t="s">
        <v>1107</v>
      </c>
      <c r="F2022" s="129"/>
      <c r="G2022" s="130" t="s">
        <v>91</v>
      </c>
      <c r="H2022" s="130" t="s">
        <v>1106</v>
      </c>
      <c r="I2022" s="130" t="s">
        <v>367</v>
      </c>
      <c r="J2022" s="130" t="s">
        <v>1107</v>
      </c>
    </row>
    <row r="2023" spans="2:10">
      <c r="B2023" s="130" t="s">
        <v>97</v>
      </c>
      <c r="C2023" s="130" t="s">
        <v>2010</v>
      </c>
      <c r="D2023" s="130" t="s">
        <v>2063</v>
      </c>
      <c r="E2023" s="130" t="s">
        <v>1797</v>
      </c>
      <c r="F2023" s="129"/>
      <c r="G2023" s="130" t="s">
        <v>97</v>
      </c>
      <c r="H2023" s="130" t="s">
        <v>2010</v>
      </c>
      <c r="I2023" s="130" t="s">
        <v>2063</v>
      </c>
      <c r="J2023" s="130" t="s">
        <v>1797</v>
      </c>
    </row>
    <row r="2024" spans="2:10">
      <c r="B2024" s="130" t="s">
        <v>269</v>
      </c>
      <c r="C2024" s="130" t="s">
        <v>653</v>
      </c>
      <c r="D2024" s="130" t="s">
        <v>443</v>
      </c>
      <c r="E2024" s="130" t="s">
        <v>1183</v>
      </c>
      <c r="F2024" s="129"/>
      <c r="G2024" s="130" t="s">
        <v>269</v>
      </c>
      <c r="H2024" s="130" t="s">
        <v>653</v>
      </c>
      <c r="I2024" s="130" t="s">
        <v>443</v>
      </c>
      <c r="J2024" s="130" t="s">
        <v>1183</v>
      </c>
    </row>
    <row r="2025" spans="2:10">
      <c r="B2025" s="130" t="s">
        <v>93</v>
      </c>
      <c r="C2025" s="130" t="s">
        <v>1306</v>
      </c>
      <c r="D2025" s="130" t="s">
        <v>381</v>
      </c>
      <c r="E2025" s="130" t="s">
        <v>1335</v>
      </c>
      <c r="F2025" s="129"/>
      <c r="G2025" s="130" t="s">
        <v>93</v>
      </c>
      <c r="H2025" s="130" t="s">
        <v>1306</v>
      </c>
      <c r="I2025" s="130" t="s">
        <v>381</v>
      </c>
      <c r="J2025" s="130" t="s">
        <v>1335</v>
      </c>
    </row>
    <row r="2026" spans="2:10">
      <c r="B2026" s="130" t="s">
        <v>269</v>
      </c>
      <c r="C2026" s="130" t="s">
        <v>375</v>
      </c>
      <c r="D2026" s="130" t="s">
        <v>440</v>
      </c>
      <c r="E2026" s="130" t="s">
        <v>656</v>
      </c>
      <c r="F2026" s="129"/>
      <c r="G2026" s="130" t="s">
        <v>269</v>
      </c>
      <c r="H2026" s="130" t="s">
        <v>375</v>
      </c>
      <c r="I2026" s="130" t="s">
        <v>440</v>
      </c>
      <c r="J2026" s="130" t="s">
        <v>656</v>
      </c>
    </row>
    <row r="2027" spans="2:10">
      <c r="B2027" s="130" t="s">
        <v>97</v>
      </c>
      <c r="C2027" s="130" t="s">
        <v>704</v>
      </c>
      <c r="D2027" s="130" t="s">
        <v>479</v>
      </c>
      <c r="E2027" s="130" t="s">
        <v>2064</v>
      </c>
      <c r="F2027" s="129"/>
      <c r="G2027" s="130" t="s">
        <v>97</v>
      </c>
      <c r="H2027" s="130" t="s">
        <v>704</v>
      </c>
      <c r="I2027" s="130" t="s">
        <v>479</v>
      </c>
      <c r="J2027" s="130" t="s">
        <v>2064</v>
      </c>
    </row>
    <row r="2028" spans="2:10">
      <c r="B2028" s="130" t="s">
        <v>97</v>
      </c>
      <c r="C2028" s="130" t="s">
        <v>1281</v>
      </c>
      <c r="D2028" s="130" t="s">
        <v>384</v>
      </c>
      <c r="E2028" s="130" t="s">
        <v>1305</v>
      </c>
      <c r="F2028" s="129"/>
      <c r="G2028" s="130" t="s">
        <v>97</v>
      </c>
      <c r="H2028" s="130" t="s">
        <v>1281</v>
      </c>
      <c r="I2028" s="130" t="s">
        <v>384</v>
      </c>
      <c r="J2028" s="130" t="s">
        <v>1305</v>
      </c>
    </row>
    <row r="2029" spans="2:10">
      <c r="B2029" s="130" t="s">
        <v>977</v>
      </c>
      <c r="C2029" s="130" t="s">
        <v>639</v>
      </c>
      <c r="D2029" s="130" t="s">
        <v>2065</v>
      </c>
      <c r="E2029" s="130" t="s">
        <v>1894</v>
      </c>
      <c r="F2029" s="129"/>
      <c r="G2029" s="130" t="s">
        <v>977</v>
      </c>
      <c r="H2029" s="130" t="s">
        <v>639</v>
      </c>
      <c r="I2029" s="130" t="s">
        <v>2065</v>
      </c>
      <c r="J2029" s="130" t="s">
        <v>1894</v>
      </c>
    </row>
    <row r="2030" spans="2:10">
      <c r="B2030" s="130" t="s">
        <v>95</v>
      </c>
      <c r="C2030" s="130" t="s">
        <v>1452</v>
      </c>
      <c r="D2030" s="130" t="s">
        <v>942</v>
      </c>
      <c r="E2030" s="130" t="s">
        <v>1779</v>
      </c>
      <c r="F2030" s="129"/>
      <c r="G2030" s="130" t="s">
        <v>95</v>
      </c>
      <c r="H2030" s="130" t="s">
        <v>1452</v>
      </c>
      <c r="I2030" s="130" t="s">
        <v>942</v>
      </c>
      <c r="J2030" s="130" t="s">
        <v>1779</v>
      </c>
    </row>
    <row r="2031" spans="2:10">
      <c r="B2031" s="130" t="s">
        <v>97</v>
      </c>
      <c r="C2031" s="130" t="s">
        <v>706</v>
      </c>
      <c r="D2031" s="130" t="s">
        <v>586</v>
      </c>
      <c r="E2031" s="130" t="s">
        <v>1112</v>
      </c>
      <c r="F2031" s="129"/>
      <c r="G2031" s="130" t="s">
        <v>97</v>
      </c>
      <c r="H2031" s="130" t="s">
        <v>706</v>
      </c>
      <c r="I2031" s="130" t="s">
        <v>586</v>
      </c>
      <c r="J2031" s="130" t="s">
        <v>1112</v>
      </c>
    </row>
    <row r="2032" spans="2:10">
      <c r="B2032" s="130" t="s">
        <v>97</v>
      </c>
      <c r="C2032" s="130" t="s">
        <v>1973</v>
      </c>
      <c r="D2032" s="130" t="s">
        <v>2066</v>
      </c>
      <c r="E2032" s="130" t="s">
        <v>1797</v>
      </c>
      <c r="F2032" s="129"/>
      <c r="G2032" s="130" t="s">
        <v>97</v>
      </c>
      <c r="H2032" s="130" t="s">
        <v>1973</v>
      </c>
      <c r="I2032" s="130" t="s">
        <v>2066</v>
      </c>
      <c r="J2032" s="130" t="s">
        <v>1797</v>
      </c>
    </row>
    <row r="2033" spans="2:10">
      <c r="B2033" s="130" t="s">
        <v>97</v>
      </c>
      <c r="C2033" s="130" t="s">
        <v>375</v>
      </c>
      <c r="D2033" s="130" t="s">
        <v>947</v>
      </c>
      <c r="E2033" s="130" t="s">
        <v>1003</v>
      </c>
      <c r="F2033" s="129"/>
      <c r="G2033" s="130" t="s">
        <v>97</v>
      </c>
      <c r="H2033" s="130" t="s">
        <v>375</v>
      </c>
      <c r="I2033" s="130" t="s">
        <v>947</v>
      </c>
      <c r="J2033" s="130" t="s">
        <v>1003</v>
      </c>
    </row>
    <row r="2034" spans="2:10">
      <c r="B2034" s="130" t="s">
        <v>97</v>
      </c>
      <c r="C2034" s="130" t="s">
        <v>1913</v>
      </c>
      <c r="D2034" s="130" t="s">
        <v>1830</v>
      </c>
      <c r="E2034" s="130" t="s">
        <v>1804</v>
      </c>
      <c r="F2034" s="129"/>
      <c r="G2034" s="130" t="s">
        <v>97</v>
      </c>
      <c r="H2034" s="130" t="s">
        <v>1913</v>
      </c>
      <c r="I2034" s="130" t="s">
        <v>1830</v>
      </c>
      <c r="J2034" s="130" t="s">
        <v>1804</v>
      </c>
    </row>
    <row r="2035" spans="2:10">
      <c r="B2035" s="130" t="s">
        <v>559</v>
      </c>
      <c r="C2035" s="130" t="s">
        <v>562</v>
      </c>
      <c r="D2035" s="130" t="s">
        <v>450</v>
      </c>
      <c r="E2035" s="130" t="s">
        <v>563</v>
      </c>
      <c r="F2035" s="129"/>
      <c r="G2035" s="130" t="s">
        <v>559</v>
      </c>
      <c r="H2035" s="130" t="s">
        <v>562</v>
      </c>
      <c r="I2035" s="130" t="s">
        <v>450</v>
      </c>
      <c r="J2035" s="130" t="s">
        <v>563</v>
      </c>
    </row>
    <row r="2036" spans="2:10">
      <c r="B2036" s="130" t="s">
        <v>269</v>
      </c>
      <c r="C2036" s="130" t="s">
        <v>369</v>
      </c>
      <c r="D2036" s="130" t="s">
        <v>440</v>
      </c>
      <c r="E2036" s="130" t="s">
        <v>371</v>
      </c>
      <c r="F2036" s="129"/>
      <c r="G2036" s="130" t="s">
        <v>269</v>
      </c>
      <c r="H2036" s="130" t="s">
        <v>369</v>
      </c>
      <c r="I2036" s="130" t="s">
        <v>440</v>
      </c>
      <c r="J2036" s="130" t="s">
        <v>371</v>
      </c>
    </row>
    <row r="2037" spans="2:10">
      <c r="B2037" s="130" t="s">
        <v>93</v>
      </c>
      <c r="C2037" s="130" t="s">
        <v>562</v>
      </c>
      <c r="D2037" s="130" t="s">
        <v>1728</v>
      </c>
      <c r="E2037" s="130" t="s">
        <v>1769</v>
      </c>
      <c r="F2037" s="129"/>
      <c r="G2037" s="130" t="s">
        <v>93</v>
      </c>
      <c r="H2037" s="130" t="s">
        <v>562</v>
      </c>
      <c r="I2037" s="130" t="s">
        <v>1728</v>
      </c>
      <c r="J2037" s="130" t="s">
        <v>1769</v>
      </c>
    </row>
    <row r="2038" spans="2:10">
      <c r="B2038" s="130" t="s">
        <v>977</v>
      </c>
      <c r="C2038" s="130" t="s">
        <v>639</v>
      </c>
      <c r="D2038" s="130" t="s">
        <v>1936</v>
      </c>
      <c r="E2038" s="130" t="s">
        <v>1894</v>
      </c>
      <c r="F2038" s="129"/>
      <c r="G2038" s="130" t="s">
        <v>977</v>
      </c>
      <c r="H2038" s="130" t="s">
        <v>639</v>
      </c>
      <c r="I2038" s="130" t="s">
        <v>1936</v>
      </c>
      <c r="J2038" s="130" t="s">
        <v>1894</v>
      </c>
    </row>
    <row r="2039" spans="2:10">
      <c r="B2039" s="130" t="s">
        <v>95</v>
      </c>
      <c r="C2039" s="130" t="s">
        <v>1206</v>
      </c>
      <c r="D2039" s="130" t="s">
        <v>836</v>
      </c>
      <c r="E2039" s="130" t="s">
        <v>1251</v>
      </c>
      <c r="F2039" s="129"/>
      <c r="G2039" s="130" t="s">
        <v>95</v>
      </c>
      <c r="H2039" s="130" t="s">
        <v>1206</v>
      </c>
      <c r="I2039" s="130" t="s">
        <v>836</v>
      </c>
      <c r="J2039" s="130" t="s">
        <v>1251</v>
      </c>
    </row>
    <row r="2040" spans="2:10">
      <c r="B2040" s="130" t="s">
        <v>977</v>
      </c>
      <c r="C2040" s="130" t="s">
        <v>639</v>
      </c>
      <c r="D2040" s="130" t="s">
        <v>1674</v>
      </c>
      <c r="E2040" s="130" t="s">
        <v>1894</v>
      </c>
      <c r="F2040" s="129"/>
      <c r="G2040" s="130" t="s">
        <v>977</v>
      </c>
      <c r="H2040" s="130" t="s">
        <v>639</v>
      </c>
      <c r="I2040" s="130" t="s">
        <v>1674</v>
      </c>
      <c r="J2040" s="130" t="s">
        <v>1894</v>
      </c>
    </row>
    <row r="2041" spans="2:10">
      <c r="B2041" s="130" t="s">
        <v>97</v>
      </c>
      <c r="C2041" s="130" t="s">
        <v>2010</v>
      </c>
      <c r="D2041" s="130" t="s">
        <v>2067</v>
      </c>
      <c r="E2041" s="130" t="s">
        <v>1797</v>
      </c>
      <c r="F2041" s="129"/>
      <c r="G2041" s="130" t="s">
        <v>97</v>
      </c>
      <c r="H2041" s="130" t="s">
        <v>2010</v>
      </c>
      <c r="I2041" s="130" t="s">
        <v>2067</v>
      </c>
      <c r="J2041" s="130" t="s">
        <v>1797</v>
      </c>
    </row>
    <row r="2042" spans="2:10">
      <c r="B2042" s="130" t="s">
        <v>97</v>
      </c>
      <c r="C2042" s="130" t="s">
        <v>631</v>
      </c>
      <c r="D2042" s="130" t="s">
        <v>418</v>
      </c>
      <c r="E2042" s="130" t="s">
        <v>2068</v>
      </c>
      <c r="F2042" s="129"/>
      <c r="G2042" s="130" t="s">
        <v>97</v>
      </c>
      <c r="H2042" s="130" t="s">
        <v>631</v>
      </c>
      <c r="I2042" s="130" t="s">
        <v>418</v>
      </c>
      <c r="J2042" s="130" t="s">
        <v>2068</v>
      </c>
    </row>
    <row r="2043" spans="2:10">
      <c r="B2043" s="130" t="s">
        <v>977</v>
      </c>
      <c r="C2043" s="130" t="s">
        <v>1969</v>
      </c>
      <c r="D2043" s="130" t="s">
        <v>2069</v>
      </c>
      <c r="E2043" s="130" t="s">
        <v>1894</v>
      </c>
      <c r="F2043" s="129"/>
      <c r="G2043" s="130" t="s">
        <v>977</v>
      </c>
      <c r="H2043" s="130" t="s">
        <v>1969</v>
      </c>
      <c r="I2043" s="130" t="s">
        <v>2069</v>
      </c>
      <c r="J2043" s="130" t="s">
        <v>1894</v>
      </c>
    </row>
    <row r="2044" spans="2:10">
      <c r="B2044" s="130" t="s">
        <v>571</v>
      </c>
      <c r="C2044" s="130" t="s">
        <v>572</v>
      </c>
      <c r="D2044" s="130" t="s">
        <v>370</v>
      </c>
      <c r="E2044" s="130" t="s">
        <v>2070</v>
      </c>
      <c r="F2044" s="129"/>
      <c r="G2044" s="130" t="s">
        <v>571</v>
      </c>
      <c r="H2044" s="130" t="s">
        <v>572</v>
      </c>
      <c r="I2044" s="130" t="s">
        <v>370</v>
      </c>
      <c r="J2044" s="130" t="s">
        <v>2070</v>
      </c>
    </row>
    <row r="2045" spans="2:10">
      <c r="B2045" s="130" t="s">
        <v>269</v>
      </c>
      <c r="C2045" s="130" t="s">
        <v>650</v>
      </c>
      <c r="D2045" s="130" t="s">
        <v>535</v>
      </c>
      <c r="E2045" s="130" t="s">
        <v>1092</v>
      </c>
      <c r="F2045" s="129"/>
      <c r="G2045" s="130" t="s">
        <v>269</v>
      </c>
      <c r="H2045" s="130" t="s">
        <v>650</v>
      </c>
      <c r="I2045" s="130" t="s">
        <v>535</v>
      </c>
      <c r="J2045" s="130" t="s">
        <v>1092</v>
      </c>
    </row>
    <row r="2046" spans="2:10">
      <c r="B2046" s="130" t="s">
        <v>95</v>
      </c>
      <c r="C2046" s="130" t="s">
        <v>1444</v>
      </c>
      <c r="D2046" s="130" t="s">
        <v>387</v>
      </c>
      <c r="E2046" s="130" t="s">
        <v>1446</v>
      </c>
      <c r="F2046" s="129"/>
      <c r="G2046" s="130" t="s">
        <v>95</v>
      </c>
      <c r="H2046" s="130" t="s">
        <v>1444</v>
      </c>
      <c r="I2046" s="130" t="s">
        <v>387</v>
      </c>
      <c r="J2046" s="130" t="s">
        <v>1446</v>
      </c>
    </row>
    <row r="2047" spans="2:10">
      <c r="B2047" s="130" t="s">
        <v>100</v>
      </c>
      <c r="C2047" s="130" t="s">
        <v>1036</v>
      </c>
      <c r="D2047" s="130" t="s">
        <v>418</v>
      </c>
      <c r="E2047" s="130" t="s">
        <v>1197</v>
      </c>
      <c r="F2047" s="129"/>
      <c r="G2047" s="130" t="s">
        <v>100</v>
      </c>
      <c r="H2047" s="130" t="s">
        <v>1036</v>
      </c>
      <c r="I2047" s="130" t="s">
        <v>418</v>
      </c>
      <c r="J2047" s="130" t="s">
        <v>1197</v>
      </c>
    </row>
    <row r="2048" spans="2:10">
      <c r="B2048" s="130" t="s">
        <v>508</v>
      </c>
      <c r="C2048" s="130" t="s">
        <v>666</v>
      </c>
      <c r="D2048" s="130" t="s">
        <v>390</v>
      </c>
      <c r="E2048" s="130" t="s">
        <v>1311</v>
      </c>
      <c r="F2048" s="129"/>
      <c r="G2048" s="130" t="s">
        <v>508</v>
      </c>
      <c r="H2048" s="130" t="s">
        <v>666</v>
      </c>
      <c r="I2048" s="130" t="s">
        <v>390</v>
      </c>
      <c r="J2048" s="130" t="s">
        <v>1311</v>
      </c>
    </row>
    <row r="2049" spans="2:10">
      <c r="B2049" s="130" t="s">
        <v>91</v>
      </c>
      <c r="C2049" s="130" t="s">
        <v>413</v>
      </c>
      <c r="D2049" s="130" t="s">
        <v>411</v>
      </c>
      <c r="E2049" s="130" t="s">
        <v>414</v>
      </c>
      <c r="F2049" s="129"/>
      <c r="G2049" s="130" t="s">
        <v>91</v>
      </c>
      <c r="H2049" s="130" t="s">
        <v>413</v>
      </c>
      <c r="I2049" s="130" t="s">
        <v>411</v>
      </c>
      <c r="J2049" s="130" t="s">
        <v>414</v>
      </c>
    </row>
    <row r="2050" spans="2:10">
      <c r="B2050" s="130" t="s">
        <v>93</v>
      </c>
      <c r="C2050" s="130" t="s">
        <v>1308</v>
      </c>
      <c r="D2050" s="130" t="s">
        <v>443</v>
      </c>
      <c r="E2050" s="130" t="s">
        <v>2071</v>
      </c>
      <c r="F2050" s="129"/>
      <c r="G2050" s="130" t="s">
        <v>93</v>
      </c>
      <c r="H2050" s="130" t="s">
        <v>1308</v>
      </c>
      <c r="I2050" s="130" t="s">
        <v>443</v>
      </c>
      <c r="J2050" s="130" t="s">
        <v>2071</v>
      </c>
    </row>
    <row r="2051" spans="2:10">
      <c r="B2051" s="130" t="s">
        <v>1509</v>
      </c>
      <c r="C2051" s="130" t="s">
        <v>1510</v>
      </c>
      <c r="D2051" s="130" t="s">
        <v>894</v>
      </c>
      <c r="E2051" s="130"/>
      <c r="F2051" s="129"/>
      <c r="G2051" s="130" t="s">
        <v>1509</v>
      </c>
      <c r="H2051" s="130" t="s">
        <v>1510</v>
      </c>
      <c r="I2051" s="130" t="s">
        <v>894</v>
      </c>
      <c r="J2051" s="130"/>
    </row>
    <row r="2052" spans="2:10">
      <c r="B2052" s="130" t="s">
        <v>574</v>
      </c>
      <c r="C2052" s="130" t="s">
        <v>2072</v>
      </c>
      <c r="D2052" s="130" t="s">
        <v>466</v>
      </c>
      <c r="E2052" s="130" t="s">
        <v>2073</v>
      </c>
      <c r="F2052" s="129"/>
      <c r="G2052" s="130" t="s">
        <v>574</v>
      </c>
      <c r="H2052" s="130" t="s">
        <v>2072</v>
      </c>
      <c r="I2052" s="130" t="s">
        <v>466</v>
      </c>
      <c r="J2052" s="130" t="s">
        <v>2073</v>
      </c>
    </row>
    <row r="2053" spans="2:10">
      <c r="B2053" s="130" t="s">
        <v>1807</v>
      </c>
      <c r="C2053" s="130" t="s">
        <v>1808</v>
      </c>
      <c r="D2053" s="130" t="s">
        <v>1650</v>
      </c>
      <c r="E2053" s="130" t="s">
        <v>1810</v>
      </c>
      <c r="F2053" s="129"/>
      <c r="G2053" s="130" t="s">
        <v>1807</v>
      </c>
      <c r="H2053" s="130" t="s">
        <v>1808</v>
      </c>
      <c r="I2053" s="130" t="s">
        <v>1650</v>
      </c>
      <c r="J2053" s="130" t="s">
        <v>1810</v>
      </c>
    </row>
    <row r="2054" spans="2:10">
      <c r="B2054" s="130" t="s">
        <v>1268</v>
      </c>
      <c r="C2054" s="130" t="s">
        <v>1268</v>
      </c>
      <c r="D2054" s="130"/>
      <c r="E2054" s="130" t="s">
        <v>2074</v>
      </c>
      <c r="F2054" s="129"/>
      <c r="G2054" s="130" t="s">
        <v>1268</v>
      </c>
      <c r="H2054" s="130" t="s">
        <v>1268</v>
      </c>
      <c r="I2054" s="130"/>
      <c r="J2054" s="130" t="s">
        <v>2074</v>
      </c>
    </row>
    <row r="2055" spans="2:10">
      <c r="B2055" s="130" t="s">
        <v>609</v>
      </c>
      <c r="C2055" s="130" t="s">
        <v>610</v>
      </c>
      <c r="D2055" s="130" t="s">
        <v>893</v>
      </c>
      <c r="E2055" s="130" t="s">
        <v>613</v>
      </c>
      <c r="F2055" s="129"/>
      <c r="G2055" s="130" t="s">
        <v>609</v>
      </c>
      <c r="H2055" s="130" t="s">
        <v>610</v>
      </c>
      <c r="I2055" s="130" t="s">
        <v>893</v>
      </c>
      <c r="J2055" s="130" t="s">
        <v>613</v>
      </c>
    </row>
    <row r="2056" spans="2:10">
      <c r="B2056" s="130" t="s">
        <v>1509</v>
      </c>
      <c r="C2056" s="130" t="s">
        <v>1665</v>
      </c>
      <c r="D2056" s="130" t="s">
        <v>2075</v>
      </c>
      <c r="E2056" s="130" t="s">
        <v>917</v>
      </c>
      <c r="F2056" s="129"/>
      <c r="G2056" s="130" t="s">
        <v>1509</v>
      </c>
      <c r="H2056" s="130" t="s">
        <v>1665</v>
      </c>
      <c r="I2056" s="130" t="s">
        <v>2075</v>
      </c>
      <c r="J2056" s="130" t="s">
        <v>917</v>
      </c>
    </row>
    <row r="2057" spans="2:10">
      <c r="B2057" s="130" t="s">
        <v>97</v>
      </c>
      <c r="C2057" s="130" t="s">
        <v>2056</v>
      </c>
      <c r="D2057" s="130" t="s">
        <v>1701</v>
      </c>
      <c r="E2057" s="130" t="s">
        <v>1804</v>
      </c>
      <c r="F2057" s="129"/>
      <c r="G2057" s="130" t="s">
        <v>97</v>
      </c>
      <c r="H2057" s="130" t="s">
        <v>2056</v>
      </c>
      <c r="I2057" s="130" t="s">
        <v>1701</v>
      </c>
      <c r="J2057" s="130" t="s">
        <v>1804</v>
      </c>
    </row>
    <row r="2058" spans="2:10">
      <c r="B2058" s="130" t="s">
        <v>609</v>
      </c>
      <c r="C2058" s="130" t="s">
        <v>2076</v>
      </c>
      <c r="D2058" s="130" t="s">
        <v>411</v>
      </c>
      <c r="E2058" s="130" t="s">
        <v>2077</v>
      </c>
      <c r="F2058" s="129"/>
      <c r="G2058" s="130" t="s">
        <v>609</v>
      </c>
      <c r="H2058" s="130" t="s">
        <v>2076</v>
      </c>
      <c r="I2058" s="130" t="s">
        <v>411</v>
      </c>
      <c r="J2058" s="130" t="s">
        <v>2077</v>
      </c>
    </row>
    <row r="2059" spans="2:10">
      <c r="B2059" s="130" t="s">
        <v>2078</v>
      </c>
      <c r="C2059" s="130" t="s">
        <v>2079</v>
      </c>
      <c r="D2059" s="130" t="s">
        <v>2080</v>
      </c>
      <c r="E2059" s="130" t="s">
        <v>2081</v>
      </c>
      <c r="F2059" s="129"/>
      <c r="G2059" s="130" t="s">
        <v>2078</v>
      </c>
      <c r="H2059" s="130" t="s">
        <v>2079</v>
      </c>
      <c r="I2059" s="130" t="s">
        <v>2080</v>
      </c>
      <c r="J2059" s="130" t="s">
        <v>2081</v>
      </c>
    </row>
    <row r="2060" spans="2:10">
      <c r="B2060" s="130" t="s">
        <v>2078</v>
      </c>
      <c r="C2060" s="130" t="s">
        <v>2079</v>
      </c>
      <c r="D2060" s="130" t="s">
        <v>2080</v>
      </c>
      <c r="E2060" s="130" t="s">
        <v>2081</v>
      </c>
      <c r="F2060" s="129"/>
      <c r="G2060" s="130" t="s">
        <v>2078</v>
      </c>
      <c r="H2060" s="130" t="s">
        <v>2079</v>
      </c>
      <c r="I2060" s="130" t="s">
        <v>2080</v>
      </c>
      <c r="J2060" s="130" t="s">
        <v>2081</v>
      </c>
    </row>
    <row r="2061" spans="2:10">
      <c r="B2061" s="130" t="s">
        <v>1298</v>
      </c>
      <c r="C2061" s="130" t="s">
        <v>1405</v>
      </c>
      <c r="D2061" s="130" t="s">
        <v>381</v>
      </c>
      <c r="E2061" s="130"/>
      <c r="F2061" s="129"/>
      <c r="G2061" s="130" t="s">
        <v>1298</v>
      </c>
      <c r="H2061" s="130" t="s">
        <v>1405</v>
      </c>
      <c r="I2061" s="130" t="s">
        <v>381</v>
      </c>
      <c r="J2061" s="130"/>
    </row>
    <row r="2062" spans="2:10">
      <c r="B2062" s="130" t="s">
        <v>2082</v>
      </c>
      <c r="C2062" s="130" t="s">
        <v>2082</v>
      </c>
      <c r="D2062" s="130" t="s">
        <v>1630</v>
      </c>
      <c r="E2062" s="130" t="s">
        <v>2083</v>
      </c>
      <c r="F2062" s="129"/>
      <c r="G2062" s="130" t="s">
        <v>2082</v>
      </c>
      <c r="H2062" s="130" t="s">
        <v>2082</v>
      </c>
      <c r="I2062" s="130" t="s">
        <v>1630</v>
      </c>
      <c r="J2062" s="130" t="s">
        <v>2083</v>
      </c>
    </row>
    <row r="2063" spans="2:10">
      <c r="B2063" s="130" t="s">
        <v>97</v>
      </c>
      <c r="C2063" s="130" t="s">
        <v>1951</v>
      </c>
      <c r="D2063" s="130" t="s">
        <v>2084</v>
      </c>
      <c r="E2063" s="130" t="s">
        <v>1797</v>
      </c>
      <c r="F2063" s="129"/>
      <c r="G2063" s="130" t="s">
        <v>97</v>
      </c>
      <c r="H2063" s="130" t="s">
        <v>1951</v>
      </c>
      <c r="I2063" s="130" t="s">
        <v>2084</v>
      </c>
      <c r="J2063" s="130" t="s">
        <v>1797</v>
      </c>
    </row>
    <row r="2064" spans="2:10">
      <c r="B2064" s="130" t="s">
        <v>977</v>
      </c>
      <c r="C2064" s="130" t="s">
        <v>2085</v>
      </c>
      <c r="D2064" s="130" t="s">
        <v>2086</v>
      </c>
      <c r="E2064" s="130" t="s">
        <v>2087</v>
      </c>
      <c r="F2064" s="129"/>
      <c r="G2064" s="130" t="s">
        <v>977</v>
      </c>
      <c r="H2064" s="130" t="s">
        <v>2085</v>
      </c>
      <c r="I2064" s="130" t="s">
        <v>2086</v>
      </c>
      <c r="J2064" s="130" t="s">
        <v>2087</v>
      </c>
    </row>
    <row r="2065" spans="2:10">
      <c r="B2065" s="130" t="s">
        <v>574</v>
      </c>
      <c r="C2065" s="130" t="s">
        <v>2072</v>
      </c>
      <c r="D2065" s="130" t="s">
        <v>373</v>
      </c>
      <c r="E2065" s="130" t="s">
        <v>2088</v>
      </c>
      <c r="F2065" s="129"/>
      <c r="G2065" s="130" t="s">
        <v>574</v>
      </c>
      <c r="H2065" s="130" t="s">
        <v>2072</v>
      </c>
      <c r="I2065" s="130" t="s">
        <v>373</v>
      </c>
      <c r="J2065" s="130" t="s">
        <v>2088</v>
      </c>
    </row>
    <row r="2066" spans="2:10">
      <c r="B2066" s="130" t="s">
        <v>709</v>
      </c>
      <c r="C2066" s="130" t="s">
        <v>2089</v>
      </c>
      <c r="D2066" s="130" t="s">
        <v>373</v>
      </c>
      <c r="E2066" s="130" t="s">
        <v>2090</v>
      </c>
      <c r="F2066" s="129"/>
      <c r="G2066" s="130" t="s">
        <v>709</v>
      </c>
      <c r="H2066" s="130" t="s">
        <v>2089</v>
      </c>
      <c r="I2066" s="130" t="s">
        <v>373</v>
      </c>
      <c r="J2066" s="130" t="s">
        <v>2090</v>
      </c>
    </row>
    <row r="2067" spans="2:10">
      <c r="B2067" s="130" t="s">
        <v>97</v>
      </c>
      <c r="C2067" s="130" t="s">
        <v>1803</v>
      </c>
      <c r="D2067" s="130" t="s">
        <v>1541</v>
      </c>
      <c r="E2067" s="130" t="s">
        <v>1804</v>
      </c>
      <c r="F2067" s="129"/>
      <c r="G2067" s="130" t="s">
        <v>97</v>
      </c>
      <c r="H2067" s="130" t="s">
        <v>1803</v>
      </c>
      <c r="I2067" s="130" t="s">
        <v>1541</v>
      </c>
      <c r="J2067" s="130" t="s">
        <v>1804</v>
      </c>
    </row>
    <row r="2068" spans="2:10">
      <c r="B2068" s="130" t="s">
        <v>97</v>
      </c>
      <c r="C2068" s="130" t="s">
        <v>1879</v>
      </c>
      <c r="D2068" s="130" t="s">
        <v>2091</v>
      </c>
      <c r="E2068" s="130" t="s">
        <v>1797</v>
      </c>
      <c r="F2068" s="129"/>
      <c r="G2068" s="130" t="s">
        <v>97</v>
      </c>
      <c r="H2068" s="130" t="s">
        <v>1879</v>
      </c>
      <c r="I2068" s="130" t="s">
        <v>2091</v>
      </c>
      <c r="J2068" s="130" t="s">
        <v>1797</v>
      </c>
    </row>
    <row r="2069" spans="2:10">
      <c r="B2069" s="130" t="s">
        <v>2082</v>
      </c>
      <c r="C2069" s="130" t="s">
        <v>2082</v>
      </c>
      <c r="D2069" s="130" t="s">
        <v>1613</v>
      </c>
      <c r="E2069" s="130" t="s">
        <v>2092</v>
      </c>
      <c r="F2069" s="129"/>
      <c r="G2069" s="130" t="s">
        <v>2082</v>
      </c>
      <c r="H2069" s="130" t="s">
        <v>2082</v>
      </c>
      <c r="I2069" s="130" t="s">
        <v>1613</v>
      </c>
      <c r="J2069" s="130" t="s">
        <v>2092</v>
      </c>
    </row>
    <row r="2070" spans="2:10">
      <c r="B2070" s="130" t="s">
        <v>574</v>
      </c>
      <c r="C2070" s="130" t="s">
        <v>2072</v>
      </c>
      <c r="D2070" s="130" t="s">
        <v>384</v>
      </c>
      <c r="E2070" s="130" t="s">
        <v>2073</v>
      </c>
      <c r="F2070" s="129"/>
      <c r="G2070" s="130" t="s">
        <v>574</v>
      </c>
      <c r="H2070" s="130" t="s">
        <v>2072</v>
      </c>
      <c r="I2070" s="130" t="s">
        <v>384</v>
      </c>
      <c r="J2070" s="130" t="s">
        <v>2073</v>
      </c>
    </row>
    <row r="2071" spans="2:10">
      <c r="B2071" s="130" t="s">
        <v>609</v>
      </c>
      <c r="C2071" s="130" t="s">
        <v>2076</v>
      </c>
      <c r="D2071" s="130" t="s">
        <v>440</v>
      </c>
      <c r="E2071" s="130" t="s">
        <v>2093</v>
      </c>
      <c r="F2071" s="129"/>
      <c r="G2071" s="130" t="s">
        <v>609</v>
      </c>
      <c r="H2071" s="130" t="s">
        <v>2076</v>
      </c>
      <c r="I2071" s="130" t="s">
        <v>440</v>
      </c>
      <c r="J2071" s="130" t="s">
        <v>2093</v>
      </c>
    </row>
    <row r="2072" spans="2:10">
      <c r="B2072" s="130" t="s">
        <v>97</v>
      </c>
      <c r="C2072" s="130" t="s">
        <v>1913</v>
      </c>
      <c r="D2072" s="130" t="s">
        <v>2094</v>
      </c>
      <c r="E2072" s="130" t="s">
        <v>1804</v>
      </c>
      <c r="F2072" s="129"/>
      <c r="G2072" s="130" t="s">
        <v>97</v>
      </c>
      <c r="H2072" s="130" t="s">
        <v>1913</v>
      </c>
      <c r="I2072" s="130" t="s">
        <v>2094</v>
      </c>
      <c r="J2072" s="130" t="s">
        <v>1804</v>
      </c>
    </row>
    <row r="2073" spans="2:10">
      <c r="B2073" s="130" t="s">
        <v>1298</v>
      </c>
      <c r="C2073" s="130" t="s">
        <v>1299</v>
      </c>
      <c r="D2073" s="130" t="s">
        <v>403</v>
      </c>
      <c r="E2073" s="130"/>
      <c r="F2073" s="129"/>
      <c r="G2073" s="130" t="s">
        <v>1298</v>
      </c>
      <c r="H2073" s="130" t="s">
        <v>1299</v>
      </c>
      <c r="I2073" s="130" t="s">
        <v>403</v>
      </c>
      <c r="J2073" s="130"/>
    </row>
    <row r="2074" spans="2:10">
      <c r="B2074" s="130" t="s">
        <v>1268</v>
      </c>
      <c r="C2074" s="130" t="s">
        <v>1268</v>
      </c>
      <c r="D2074" s="130"/>
      <c r="E2074" s="130" t="s">
        <v>2095</v>
      </c>
      <c r="F2074" s="129"/>
      <c r="G2074" s="130" t="s">
        <v>1268</v>
      </c>
      <c r="H2074" s="130" t="s">
        <v>1268</v>
      </c>
      <c r="I2074" s="130"/>
      <c r="J2074" s="130" t="s">
        <v>2095</v>
      </c>
    </row>
    <row r="2075" spans="2:10">
      <c r="B2075" s="130" t="s">
        <v>1268</v>
      </c>
      <c r="C2075" s="130" t="s">
        <v>1268</v>
      </c>
      <c r="D2075" s="130"/>
      <c r="E2075" s="130" t="s">
        <v>1260</v>
      </c>
      <c r="F2075" s="129"/>
      <c r="G2075" s="130" t="s">
        <v>1268</v>
      </c>
      <c r="H2075" s="130" t="s">
        <v>1268</v>
      </c>
      <c r="I2075" s="130"/>
      <c r="J2075" s="130" t="s">
        <v>1260</v>
      </c>
    </row>
    <row r="2076" spans="2:10">
      <c r="B2076" s="130" t="s">
        <v>1863</v>
      </c>
      <c r="C2076" s="130" t="s">
        <v>1864</v>
      </c>
      <c r="D2076" s="130" t="s">
        <v>1857</v>
      </c>
      <c r="E2076" s="130" t="s">
        <v>1865</v>
      </c>
      <c r="F2076" s="129"/>
      <c r="G2076" s="130" t="s">
        <v>1863</v>
      </c>
      <c r="H2076" s="130" t="s">
        <v>1864</v>
      </c>
      <c r="I2076" s="130" t="s">
        <v>1857</v>
      </c>
      <c r="J2076" s="130" t="s">
        <v>1865</v>
      </c>
    </row>
    <row r="2077" spans="2:10">
      <c r="B2077" s="130" t="s">
        <v>1509</v>
      </c>
      <c r="C2077" s="130" t="s">
        <v>1716</v>
      </c>
      <c r="D2077" s="130" t="s">
        <v>726</v>
      </c>
      <c r="E2077" s="130"/>
      <c r="F2077" s="129"/>
      <c r="G2077" s="130" t="s">
        <v>1509</v>
      </c>
      <c r="H2077" s="130" t="s">
        <v>1716</v>
      </c>
      <c r="I2077" s="130" t="s">
        <v>726</v>
      </c>
      <c r="J2077" s="130"/>
    </row>
    <row r="2078" spans="2:10">
      <c r="B2078" s="130" t="s">
        <v>1509</v>
      </c>
      <c r="C2078" s="130" t="s">
        <v>1510</v>
      </c>
      <c r="D2078" s="130" t="s">
        <v>903</v>
      </c>
      <c r="E2078" s="130"/>
      <c r="F2078" s="129"/>
      <c r="G2078" s="130" t="s">
        <v>1509</v>
      </c>
      <c r="H2078" s="130" t="s">
        <v>1510</v>
      </c>
      <c r="I2078" s="130" t="s">
        <v>903</v>
      </c>
      <c r="J2078" s="130"/>
    </row>
    <row r="2079" spans="2:10">
      <c r="B2079" s="130" t="s">
        <v>97</v>
      </c>
      <c r="C2079" s="130" t="s">
        <v>1827</v>
      </c>
      <c r="D2079" s="130" t="s">
        <v>2096</v>
      </c>
      <c r="E2079" s="130" t="s">
        <v>1797</v>
      </c>
      <c r="F2079" s="129"/>
      <c r="G2079" s="130" t="s">
        <v>97</v>
      </c>
      <c r="H2079" s="130" t="s">
        <v>1827</v>
      </c>
      <c r="I2079" s="130" t="s">
        <v>2096</v>
      </c>
      <c r="J2079" s="130" t="s">
        <v>1797</v>
      </c>
    </row>
    <row r="2080" spans="2:10">
      <c r="B2080" s="130" t="s">
        <v>609</v>
      </c>
      <c r="C2080" s="130" t="s">
        <v>2076</v>
      </c>
      <c r="D2080" s="130" t="s">
        <v>384</v>
      </c>
      <c r="E2080" s="130" t="s">
        <v>2093</v>
      </c>
      <c r="F2080" s="129"/>
      <c r="G2080" s="130" t="s">
        <v>609</v>
      </c>
      <c r="H2080" s="130" t="s">
        <v>2076</v>
      </c>
      <c r="I2080" s="130" t="s">
        <v>384</v>
      </c>
      <c r="J2080" s="130" t="s">
        <v>2093</v>
      </c>
    </row>
    <row r="2081" spans="2:10">
      <c r="B2081" s="130" t="s">
        <v>97</v>
      </c>
      <c r="C2081" s="130" t="s">
        <v>2040</v>
      </c>
      <c r="D2081" s="130" t="s">
        <v>2097</v>
      </c>
      <c r="E2081" s="130" t="s">
        <v>1797</v>
      </c>
      <c r="F2081" s="129"/>
      <c r="G2081" s="130" t="s">
        <v>97</v>
      </c>
      <c r="H2081" s="130" t="s">
        <v>2040</v>
      </c>
      <c r="I2081" s="130" t="s">
        <v>2097</v>
      </c>
      <c r="J2081" s="130" t="s">
        <v>1797</v>
      </c>
    </row>
    <row r="2082" spans="2:10">
      <c r="B2082" s="130" t="s">
        <v>97</v>
      </c>
      <c r="C2082" s="130" t="s">
        <v>1841</v>
      </c>
      <c r="D2082" s="130" t="s">
        <v>1568</v>
      </c>
      <c r="E2082" s="130" t="s">
        <v>1804</v>
      </c>
      <c r="F2082" s="129"/>
      <c r="G2082" s="130" t="s">
        <v>97</v>
      </c>
      <c r="H2082" s="130" t="s">
        <v>1841</v>
      </c>
      <c r="I2082" s="130" t="s">
        <v>1568</v>
      </c>
      <c r="J2082" s="130" t="s">
        <v>1804</v>
      </c>
    </row>
    <row r="2083" spans="2:10">
      <c r="B2083" s="130" t="s">
        <v>1509</v>
      </c>
      <c r="C2083" s="130" t="s">
        <v>1510</v>
      </c>
      <c r="D2083" s="130" t="s">
        <v>737</v>
      </c>
      <c r="E2083" s="130"/>
      <c r="F2083" s="129"/>
      <c r="G2083" s="130" t="s">
        <v>1509</v>
      </c>
      <c r="H2083" s="130" t="s">
        <v>1510</v>
      </c>
      <c r="I2083" s="130" t="s">
        <v>737</v>
      </c>
      <c r="J2083" s="130"/>
    </row>
    <row r="2084" spans="2:10">
      <c r="B2084" s="130" t="s">
        <v>1298</v>
      </c>
      <c r="C2084" s="130" t="s">
        <v>1299</v>
      </c>
      <c r="D2084" s="130" t="s">
        <v>2098</v>
      </c>
      <c r="E2084" s="130"/>
      <c r="F2084" s="129"/>
      <c r="G2084" s="130" t="s">
        <v>1298</v>
      </c>
      <c r="H2084" s="130" t="s">
        <v>1299</v>
      </c>
      <c r="I2084" s="130" t="s">
        <v>2098</v>
      </c>
      <c r="J2084" s="130"/>
    </row>
    <row r="2085" spans="2:10">
      <c r="B2085" s="130" t="s">
        <v>97</v>
      </c>
      <c r="C2085" s="130" t="s">
        <v>1827</v>
      </c>
      <c r="D2085" s="130" t="s">
        <v>2099</v>
      </c>
      <c r="E2085" s="130" t="s">
        <v>1797</v>
      </c>
      <c r="F2085" s="129"/>
      <c r="G2085" s="130" t="s">
        <v>97</v>
      </c>
      <c r="H2085" s="130" t="s">
        <v>1827</v>
      </c>
      <c r="I2085" s="130" t="s">
        <v>2099</v>
      </c>
      <c r="J2085" s="130" t="s">
        <v>1797</v>
      </c>
    </row>
    <row r="2086" spans="2:10">
      <c r="B2086" s="130" t="s">
        <v>91</v>
      </c>
      <c r="C2086" s="130" t="s">
        <v>2100</v>
      </c>
      <c r="D2086" s="130" t="s">
        <v>2101</v>
      </c>
      <c r="E2086" s="130"/>
      <c r="F2086" s="129"/>
      <c r="G2086" s="130" t="s">
        <v>91</v>
      </c>
      <c r="H2086" s="130" t="s">
        <v>2100</v>
      </c>
      <c r="I2086" s="130" t="s">
        <v>2101</v>
      </c>
      <c r="J2086" s="130"/>
    </row>
    <row r="2087" spans="2:10">
      <c r="B2087" s="130" t="s">
        <v>97</v>
      </c>
      <c r="C2087" s="130" t="s">
        <v>1827</v>
      </c>
      <c r="D2087" s="130" t="s">
        <v>2102</v>
      </c>
      <c r="E2087" s="130" t="s">
        <v>1797</v>
      </c>
      <c r="F2087" s="129"/>
      <c r="G2087" s="130" t="s">
        <v>97</v>
      </c>
      <c r="H2087" s="130" t="s">
        <v>1827</v>
      </c>
      <c r="I2087" s="130" t="s">
        <v>2102</v>
      </c>
      <c r="J2087" s="130" t="s">
        <v>1797</v>
      </c>
    </row>
    <row r="2088" spans="2:10">
      <c r="B2088" s="130" t="s">
        <v>91</v>
      </c>
      <c r="C2088" s="130" t="s">
        <v>2103</v>
      </c>
      <c r="D2088" s="130" t="s">
        <v>893</v>
      </c>
      <c r="E2088" s="130"/>
      <c r="F2088" s="129"/>
      <c r="G2088" s="130" t="s">
        <v>91</v>
      </c>
      <c r="H2088" s="130" t="s">
        <v>2103</v>
      </c>
      <c r="I2088" s="130" t="s">
        <v>893</v>
      </c>
      <c r="J2088" s="130"/>
    </row>
    <row r="2089" spans="2:10">
      <c r="B2089" s="130" t="s">
        <v>579</v>
      </c>
      <c r="C2089" s="130" t="s">
        <v>2104</v>
      </c>
      <c r="D2089" s="130" t="s">
        <v>1814</v>
      </c>
      <c r="E2089" s="130" t="s">
        <v>2105</v>
      </c>
      <c r="F2089" s="129"/>
      <c r="G2089" s="130" t="s">
        <v>579</v>
      </c>
      <c r="H2089" s="130" t="s">
        <v>2104</v>
      </c>
      <c r="I2089" s="130" t="s">
        <v>1814</v>
      </c>
      <c r="J2089" s="130" t="s">
        <v>2105</v>
      </c>
    </row>
    <row r="2090" spans="2:10">
      <c r="B2090" s="130" t="s">
        <v>177</v>
      </c>
      <c r="C2090" s="130" t="s">
        <v>1460</v>
      </c>
      <c r="D2090" s="130" t="s">
        <v>390</v>
      </c>
      <c r="E2090" s="130"/>
      <c r="F2090" s="129"/>
      <c r="G2090" s="130" t="s">
        <v>177</v>
      </c>
      <c r="H2090" s="130" t="s">
        <v>1460</v>
      </c>
      <c r="I2090" s="130" t="s">
        <v>390</v>
      </c>
      <c r="J2090" s="130"/>
    </row>
    <row r="2091" spans="2:10">
      <c r="B2091" s="130" t="s">
        <v>579</v>
      </c>
      <c r="C2091" s="130" t="s">
        <v>2104</v>
      </c>
      <c r="D2091" s="130" t="s">
        <v>1939</v>
      </c>
      <c r="E2091" s="130" t="s">
        <v>2106</v>
      </c>
      <c r="F2091" s="129"/>
      <c r="G2091" s="130" t="s">
        <v>579</v>
      </c>
      <c r="H2091" s="130" t="s">
        <v>2104</v>
      </c>
      <c r="I2091" s="130" t="s">
        <v>1939</v>
      </c>
      <c r="J2091" s="130" t="s">
        <v>2106</v>
      </c>
    </row>
    <row r="2092" spans="2:10">
      <c r="B2092" s="130" t="s">
        <v>2082</v>
      </c>
      <c r="C2092" s="130" t="s">
        <v>2082</v>
      </c>
      <c r="D2092" s="130" t="s">
        <v>1645</v>
      </c>
      <c r="E2092" s="130" t="s">
        <v>2107</v>
      </c>
      <c r="F2092" s="129"/>
      <c r="G2092" s="130" t="s">
        <v>2082</v>
      </c>
      <c r="H2092" s="130" t="s">
        <v>2082</v>
      </c>
      <c r="I2092" s="130" t="s">
        <v>1645</v>
      </c>
      <c r="J2092" s="130" t="s">
        <v>2107</v>
      </c>
    </row>
    <row r="2093" spans="2:10">
      <c r="B2093" s="130" t="s">
        <v>97</v>
      </c>
      <c r="C2093" s="130" t="s">
        <v>679</v>
      </c>
      <c r="D2093" s="130" t="s">
        <v>443</v>
      </c>
      <c r="E2093" s="130"/>
      <c r="F2093" s="129"/>
      <c r="G2093" s="130" t="s">
        <v>97</v>
      </c>
      <c r="H2093" s="130" t="s">
        <v>679</v>
      </c>
      <c r="I2093" s="130" t="s">
        <v>443</v>
      </c>
      <c r="J2093" s="130"/>
    </row>
    <row r="2094" spans="2:10">
      <c r="B2094" s="130" t="s">
        <v>97</v>
      </c>
      <c r="C2094" s="130" t="s">
        <v>1943</v>
      </c>
      <c r="D2094" s="130" t="s">
        <v>2108</v>
      </c>
      <c r="E2094" s="130" t="s">
        <v>1797</v>
      </c>
      <c r="F2094" s="129"/>
      <c r="G2094" s="130" t="s">
        <v>97</v>
      </c>
      <c r="H2094" s="130" t="s">
        <v>1943</v>
      </c>
      <c r="I2094" s="130" t="s">
        <v>2108</v>
      </c>
      <c r="J2094" s="130" t="s">
        <v>1797</v>
      </c>
    </row>
    <row r="2095" spans="2:10">
      <c r="B2095" s="130" t="s">
        <v>100</v>
      </c>
      <c r="C2095" s="130" t="s">
        <v>534</v>
      </c>
      <c r="D2095" s="130" t="s">
        <v>2109</v>
      </c>
      <c r="E2095" s="130" t="s">
        <v>536</v>
      </c>
      <c r="F2095" s="129"/>
      <c r="G2095" s="130" t="s">
        <v>100</v>
      </c>
      <c r="H2095" s="130" t="s">
        <v>534</v>
      </c>
      <c r="I2095" s="130" t="s">
        <v>2109</v>
      </c>
      <c r="J2095" s="130" t="s">
        <v>536</v>
      </c>
    </row>
    <row r="2096" spans="2:10">
      <c r="B2096" s="130" t="s">
        <v>609</v>
      </c>
      <c r="C2096" s="130" t="s">
        <v>2076</v>
      </c>
      <c r="D2096" s="130" t="s">
        <v>390</v>
      </c>
      <c r="E2096" s="130" t="s">
        <v>2093</v>
      </c>
      <c r="F2096" s="129"/>
      <c r="G2096" s="130" t="s">
        <v>609</v>
      </c>
      <c r="H2096" s="130" t="s">
        <v>2076</v>
      </c>
      <c r="I2096" s="130" t="s">
        <v>390</v>
      </c>
      <c r="J2096" s="130" t="s">
        <v>2093</v>
      </c>
    </row>
    <row r="2097" spans="2:10">
      <c r="B2097" s="130" t="s">
        <v>1509</v>
      </c>
      <c r="C2097" s="130" t="s">
        <v>1068</v>
      </c>
      <c r="D2097" s="130" t="s">
        <v>426</v>
      </c>
      <c r="E2097" s="130"/>
      <c r="F2097" s="129"/>
      <c r="G2097" s="130" t="s">
        <v>1509</v>
      </c>
      <c r="H2097" s="130" t="s">
        <v>1068</v>
      </c>
      <c r="I2097" s="130" t="s">
        <v>426</v>
      </c>
      <c r="J2097" s="130"/>
    </row>
    <row r="2098" spans="2:10">
      <c r="B2098" s="130" t="s">
        <v>97</v>
      </c>
      <c r="C2098" s="130" t="s">
        <v>1026</v>
      </c>
      <c r="D2098" s="130" t="s">
        <v>367</v>
      </c>
      <c r="E2098" s="130" t="s">
        <v>1774</v>
      </c>
      <c r="F2098" s="129"/>
      <c r="G2098" s="130" t="s">
        <v>97</v>
      </c>
      <c r="H2098" s="130" t="s">
        <v>1026</v>
      </c>
      <c r="I2098" s="130" t="s">
        <v>367</v>
      </c>
      <c r="J2098" s="130" t="s">
        <v>1774</v>
      </c>
    </row>
    <row r="2099" spans="2:10">
      <c r="B2099" s="130" t="s">
        <v>1268</v>
      </c>
      <c r="C2099" s="130" t="s">
        <v>1268</v>
      </c>
      <c r="D2099" s="130" t="s">
        <v>1599</v>
      </c>
      <c r="E2099" s="130" t="s">
        <v>748</v>
      </c>
      <c r="F2099" s="129"/>
      <c r="G2099" s="130" t="s">
        <v>1268</v>
      </c>
      <c r="H2099" s="130" t="s">
        <v>1268</v>
      </c>
      <c r="I2099" s="130" t="s">
        <v>1599</v>
      </c>
      <c r="J2099" s="130" t="s">
        <v>748</v>
      </c>
    </row>
    <row r="2100" spans="2:10">
      <c r="B2100" s="130" t="s">
        <v>2082</v>
      </c>
      <c r="C2100" s="130" t="s">
        <v>2082</v>
      </c>
      <c r="D2100" s="130" t="s">
        <v>1633</v>
      </c>
      <c r="E2100" s="130" t="s">
        <v>2110</v>
      </c>
      <c r="F2100" s="129"/>
      <c r="G2100" s="130" t="s">
        <v>2082</v>
      </c>
      <c r="H2100" s="130" t="s">
        <v>2082</v>
      </c>
      <c r="I2100" s="130" t="s">
        <v>1633</v>
      </c>
      <c r="J2100" s="130" t="s">
        <v>2110</v>
      </c>
    </row>
    <row r="2101" spans="2:10">
      <c r="B2101" s="130" t="s">
        <v>1509</v>
      </c>
      <c r="C2101" s="130" t="s">
        <v>1510</v>
      </c>
      <c r="D2101" s="130" t="s">
        <v>466</v>
      </c>
      <c r="E2101" s="130"/>
      <c r="F2101" s="129"/>
      <c r="G2101" s="130" t="s">
        <v>1509</v>
      </c>
      <c r="H2101" s="130" t="s">
        <v>1510</v>
      </c>
      <c r="I2101" s="130" t="s">
        <v>466</v>
      </c>
      <c r="J2101" s="130"/>
    </row>
    <row r="2102" spans="2:10">
      <c r="B2102" s="130" t="s">
        <v>93</v>
      </c>
      <c r="C2102" s="130" t="s">
        <v>790</v>
      </c>
      <c r="D2102" s="130" t="s">
        <v>603</v>
      </c>
      <c r="E2102" s="130"/>
      <c r="F2102" s="129"/>
      <c r="G2102" s="130" t="s">
        <v>93</v>
      </c>
      <c r="H2102" s="130" t="s">
        <v>790</v>
      </c>
      <c r="I2102" s="130" t="s">
        <v>603</v>
      </c>
      <c r="J2102" s="130"/>
    </row>
    <row r="2103" spans="2:10">
      <c r="B2103" s="130" t="s">
        <v>1268</v>
      </c>
      <c r="C2103" s="130" t="s">
        <v>1268</v>
      </c>
      <c r="D2103" s="130"/>
      <c r="E2103" s="130" t="s">
        <v>2111</v>
      </c>
      <c r="F2103" s="129"/>
      <c r="G2103" s="130" t="s">
        <v>1268</v>
      </c>
      <c r="H2103" s="130" t="s">
        <v>1268</v>
      </c>
      <c r="I2103" s="130"/>
      <c r="J2103" s="130" t="s">
        <v>2111</v>
      </c>
    </row>
    <row r="2104" spans="2:10">
      <c r="B2104" s="130" t="s">
        <v>91</v>
      </c>
      <c r="C2104" s="130" t="s">
        <v>2103</v>
      </c>
      <c r="D2104" s="130" t="s">
        <v>445</v>
      </c>
      <c r="E2104" s="130"/>
      <c r="F2104" s="129"/>
      <c r="G2104" s="130" t="s">
        <v>91</v>
      </c>
      <c r="H2104" s="130" t="s">
        <v>2103</v>
      </c>
      <c r="I2104" s="130" t="s">
        <v>445</v>
      </c>
      <c r="J2104" s="130"/>
    </row>
    <row r="2105" spans="2:10">
      <c r="B2105" s="130" t="s">
        <v>177</v>
      </c>
      <c r="C2105" s="130" t="s">
        <v>658</v>
      </c>
      <c r="D2105" s="130" t="s">
        <v>1328</v>
      </c>
      <c r="E2105" s="130"/>
      <c r="F2105" s="129"/>
      <c r="G2105" s="130" t="s">
        <v>177</v>
      </c>
      <c r="H2105" s="130" t="s">
        <v>658</v>
      </c>
      <c r="I2105" s="130" t="s">
        <v>1328</v>
      </c>
      <c r="J2105" s="130"/>
    </row>
    <row r="2106" spans="2:10">
      <c r="B2106" s="130" t="s">
        <v>2082</v>
      </c>
      <c r="C2106" s="130" t="s">
        <v>2082</v>
      </c>
      <c r="D2106" s="130" t="s">
        <v>1814</v>
      </c>
      <c r="E2106" s="130" t="s">
        <v>2112</v>
      </c>
      <c r="F2106" s="129"/>
      <c r="G2106" s="130" t="s">
        <v>2082</v>
      </c>
      <c r="H2106" s="130" t="s">
        <v>2082</v>
      </c>
      <c r="I2106" s="130" t="s">
        <v>1814</v>
      </c>
      <c r="J2106" s="130" t="s">
        <v>2112</v>
      </c>
    </row>
    <row r="2107" spans="2:10">
      <c r="B2107" s="130" t="s">
        <v>1509</v>
      </c>
      <c r="C2107" s="130" t="s">
        <v>1510</v>
      </c>
      <c r="D2107" s="130" t="s">
        <v>772</v>
      </c>
      <c r="E2107" s="130"/>
      <c r="F2107" s="129"/>
      <c r="G2107" s="130" t="s">
        <v>1509</v>
      </c>
      <c r="H2107" s="130" t="s">
        <v>1510</v>
      </c>
      <c r="I2107" s="130" t="s">
        <v>772</v>
      </c>
      <c r="J2107" s="130"/>
    </row>
    <row r="2108" spans="2:10">
      <c r="B2108" s="130" t="s">
        <v>1268</v>
      </c>
      <c r="C2108" s="130" t="s">
        <v>1268</v>
      </c>
      <c r="D2108" s="130"/>
      <c r="E2108" s="130" t="s">
        <v>2113</v>
      </c>
      <c r="F2108" s="129"/>
      <c r="G2108" s="130" t="s">
        <v>1268</v>
      </c>
      <c r="H2108" s="130" t="s">
        <v>1268</v>
      </c>
      <c r="I2108" s="130"/>
      <c r="J2108" s="130" t="s">
        <v>2113</v>
      </c>
    </row>
    <row r="2109" spans="2:10">
      <c r="B2109" s="130" t="s">
        <v>2082</v>
      </c>
      <c r="C2109" s="130" t="s">
        <v>2082</v>
      </c>
      <c r="D2109" s="130" t="s">
        <v>2065</v>
      </c>
      <c r="E2109" s="130" t="s">
        <v>2114</v>
      </c>
      <c r="F2109" s="129"/>
      <c r="G2109" s="130" t="s">
        <v>2082</v>
      </c>
      <c r="H2109" s="130" t="s">
        <v>2082</v>
      </c>
      <c r="I2109" s="130" t="s">
        <v>2065</v>
      </c>
      <c r="J2109" s="130" t="s">
        <v>2114</v>
      </c>
    </row>
    <row r="2110" spans="2:10">
      <c r="B2110" s="130" t="s">
        <v>1298</v>
      </c>
      <c r="C2110" s="130" t="s">
        <v>1299</v>
      </c>
      <c r="D2110" s="130" t="s">
        <v>780</v>
      </c>
      <c r="E2110" s="130"/>
      <c r="F2110" s="129"/>
      <c r="G2110" s="130" t="s">
        <v>1298</v>
      </c>
      <c r="H2110" s="130" t="s">
        <v>1299</v>
      </c>
      <c r="I2110" s="130" t="s">
        <v>780</v>
      </c>
      <c r="J2110" s="130"/>
    </row>
    <row r="2111" spans="2:10">
      <c r="B2111" s="130" t="s">
        <v>97</v>
      </c>
      <c r="C2111" s="130" t="s">
        <v>1841</v>
      </c>
      <c r="D2111" s="130" t="s">
        <v>1573</v>
      </c>
      <c r="E2111" s="130" t="s">
        <v>1804</v>
      </c>
      <c r="F2111" s="129"/>
      <c r="G2111" s="130" t="s">
        <v>97</v>
      </c>
      <c r="H2111" s="130" t="s">
        <v>1841</v>
      </c>
      <c r="I2111" s="130" t="s">
        <v>1573</v>
      </c>
      <c r="J2111" s="130" t="s">
        <v>1804</v>
      </c>
    </row>
    <row r="2112" spans="2:10">
      <c r="B2112" s="130" t="s">
        <v>609</v>
      </c>
      <c r="C2112" s="130" t="s">
        <v>2076</v>
      </c>
      <c r="D2112" s="130" t="s">
        <v>367</v>
      </c>
      <c r="E2112" s="130" t="s">
        <v>2077</v>
      </c>
      <c r="F2112" s="129"/>
      <c r="G2112" s="130" t="s">
        <v>609</v>
      </c>
      <c r="H2112" s="130" t="s">
        <v>2076</v>
      </c>
      <c r="I2112" s="130" t="s">
        <v>367</v>
      </c>
      <c r="J2112" s="130" t="s">
        <v>2077</v>
      </c>
    </row>
    <row r="2113" spans="2:10">
      <c r="B2113" s="130" t="s">
        <v>97</v>
      </c>
      <c r="C2113" s="130" t="s">
        <v>1973</v>
      </c>
      <c r="D2113" s="130" t="s">
        <v>2115</v>
      </c>
      <c r="E2113" s="130"/>
      <c r="F2113" s="129"/>
      <c r="G2113" s="130" t="s">
        <v>97</v>
      </c>
      <c r="H2113" s="130" t="s">
        <v>1973</v>
      </c>
      <c r="I2113" s="130" t="s">
        <v>2115</v>
      </c>
      <c r="J2113" s="130"/>
    </row>
    <row r="2114" spans="2:10">
      <c r="B2114" s="130" t="s">
        <v>97</v>
      </c>
      <c r="C2114" s="130" t="s">
        <v>2116</v>
      </c>
      <c r="D2114" s="130" t="s">
        <v>1376</v>
      </c>
      <c r="E2114" s="130" t="s">
        <v>1797</v>
      </c>
      <c r="F2114" s="129"/>
      <c r="G2114" s="130" t="s">
        <v>97</v>
      </c>
      <c r="H2114" s="130" t="s">
        <v>2116</v>
      </c>
      <c r="I2114" s="130" t="s">
        <v>1376</v>
      </c>
      <c r="J2114" s="130" t="s">
        <v>1797</v>
      </c>
    </row>
    <row r="2115" spans="2:10">
      <c r="B2115" s="130" t="s">
        <v>1298</v>
      </c>
      <c r="C2115" s="130" t="s">
        <v>1299</v>
      </c>
      <c r="D2115" s="130" t="s">
        <v>857</v>
      </c>
      <c r="E2115" s="130"/>
      <c r="F2115" s="129"/>
      <c r="G2115" s="130" t="s">
        <v>1298</v>
      </c>
      <c r="H2115" s="130" t="s">
        <v>1299</v>
      </c>
      <c r="I2115" s="130" t="s">
        <v>857</v>
      </c>
      <c r="J2115" s="130"/>
    </row>
    <row r="2116" spans="2:10">
      <c r="B2116" s="130" t="s">
        <v>1509</v>
      </c>
      <c r="C2116" s="130" t="s">
        <v>1068</v>
      </c>
      <c r="D2116" s="130" t="s">
        <v>453</v>
      </c>
      <c r="E2116" s="130"/>
      <c r="F2116" s="129"/>
      <c r="G2116" s="130" t="s">
        <v>1509</v>
      </c>
      <c r="H2116" s="130" t="s">
        <v>1068</v>
      </c>
      <c r="I2116" s="130" t="s">
        <v>453</v>
      </c>
      <c r="J2116" s="130"/>
    </row>
    <row r="2117" spans="2:10">
      <c r="B2117" s="130" t="s">
        <v>579</v>
      </c>
      <c r="C2117" s="130" t="s">
        <v>2104</v>
      </c>
      <c r="D2117" s="130" t="s">
        <v>1812</v>
      </c>
      <c r="E2117" s="130" t="s">
        <v>2105</v>
      </c>
      <c r="F2117" s="129"/>
      <c r="G2117" s="130" t="s">
        <v>579</v>
      </c>
      <c r="H2117" s="130" t="s">
        <v>2104</v>
      </c>
      <c r="I2117" s="130" t="s">
        <v>1812</v>
      </c>
      <c r="J2117" s="130" t="s">
        <v>2105</v>
      </c>
    </row>
    <row r="2118" spans="2:10">
      <c r="B2118" s="130" t="s">
        <v>977</v>
      </c>
      <c r="C2118" s="130" t="s">
        <v>2117</v>
      </c>
      <c r="D2118" s="130" t="s">
        <v>1959</v>
      </c>
      <c r="E2118" s="130" t="s">
        <v>1894</v>
      </c>
      <c r="F2118" s="129"/>
      <c r="G2118" s="130" t="s">
        <v>977</v>
      </c>
      <c r="H2118" s="130" t="s">
        <v>2117</v>
      </c>
      <c r="I2118" s="130" t="s">
        <v>1959</v>
      </c>
      <c r="J2118" s="130" t="s">
        <v>1894</v>
      </c>
    </row>
    <row r="2119" spans="2:10">
      <c r="B2119" s="130" t="s">
        <v>574</v>
      </c>
      <c r="C2119" s="130" t="s">
        <v>810</v>
      </c>
      <c r="D2119" s="130" t="s">
        <v>515</v>
      </c>
      <c r="E2119" s="130" t="s">
        <v>2118</v>
      </c>
      <c r="F2119" s="129"/>
      <c r="G2119" s="130" t="s">
        <v>574</v>
      </c>
      <c r="H2119" s="130" t="s">
        <v>810</v>
      </c>
      <c r="I2119" s="130" t="s">
        <v>515</v>
      </c>
      <c r="J2119" s="130" t="s">
        <v>2118</v>
      </c>
    </row>
    <row r="2120" spans="2:10">
      <c r="B2120" s="130" t="s">
        <v>2082</v>
      </c>
      <c r="C2120" s="130" t="s">
        <v>2082</v>
      </c>
      <c r="D2120" s="130" t="s">
        <v>1811</v>
      </c>
      <c r="E2120" s="130" t="s">
        <v>1269</v>
      </c>
      <c r="F2120" s="129"/>
      <c r="G2120" s="130" t="s">
        <v>2082</v>
      </c>
      <c r="H2120" s="130" t="s">
        <v>2082</v>
      </c>
      <c r="I2120" s="130" t="s">
        <v>1811</v>
      </c>
      <c r="J2120" s="130" t="s">
        <v>1269</v>
      </c>
    </row>
    <row r="2121" spans="2:10">
      <c r="B2121" s="130" t="s">
        <v>1298</v>
      </c>
      <c r="C2121" s="130" t="s">
        <v>1299</v>
      </c>
      <c r="D2121" s="130" t="s">
        <v>1728</v>
      </c>
      <c r="E2121" s="130"/>
      <c r="F2121" s="129"/>
      <c r="G2121" s="130" t="s">
        <v>1298</v>
      </c>
      <c r="H2121" s="130" t="s">
        <v>1299</v>
      </c>
      <c r="I2121" s="130" t="s">
        <v>1728</v>
      </c>
      <c r="J2121" s="130"/>
    </row>
    <row r="2122" spans="2:10">
      <c r="B2122" s="130" t="s">
        <v>1298</v>
      </c>
      <c r="C2122" s="130" t="s">
        <v>1299</v>
      </c>
      <c r="D2122" s="130" t="s">
        <v>1322</v>
      </c>
      <c r="E2122" s="130"/>
      <c r="F2122" s="129"/>
      <c r="G2122" s="130" t="s">
        <v>1298</v>
      </c>
      <c r="H2122" s="130" t="s">
        <v>1299</v>
      </c>
      <c r="I2122" s="130" t="s">
        <v>1322</v>
      </c>
      <c r="J2122" s="130"/>
    </row>
    <row r="2123" spans="2:10">
      <c r="B2123" s="130" t="s">
        <v>97</v>
      </c>
      <c r="C2123" s="130" t="s">
        <v>1796</v>
      </c>
      <c r="D2123" s="130" t="s">
        <v>1646</v>
      </c>
      <c r="E2123" s="130" t="s">
        <v>1797</v>
      </c>
      <c r="F2123" s="129"/>
      <c r="G2123" s="130" t="s">
        <v>97</v>
      </c>
      <c r="H2123" s="130" t="s">
        <v>1796</v>
      </c>
      <c r="I2123" s="130" t="s">
        <v>1646</v>
      </c>
      <c r="J2123" s="130" t="s">
        <v>1797</v>
      </c>
    </row>
    <row r="2124" spans="2:10">
      <c r="B2124" s="130" t="s">
        <v>1509</v>
      </c>
      <c r="C2124" s="130" t="s">
        <v>1068</v>
      </c>
      <c r="D2124" s="130" t="s">
        <v>440</v>
      </c>
      <c r="E2124" s="130"/>
      <c r="F2124" s="129"/>
      <c r="G2124" s="130" t="s">
        <v>1509</v>
      </c>
      <c r="H2124" s="130" t="s">
        <v>1068</v>
      </c>
      <c r="I2124" s="130" t="s">
        <v>440</v>
      </c>
      <c r="J2124" s="130"/>
    </row>
    <row r="2125" spans="2:10">
      <c r="B2125" s="130" t="s">
        <v>1509</v>
      </c>
      <c r="C2125" s="130" t="s">
        <v>1068</v>
      </c>
      <c r="D2125" s="130" t="s">
        <v>376</v>
      </c>
      <c r="E2125" s="130"/>
      <c r="F2125" s="129"/>
      <c r="G2125" s="130" t="s">
        <v>1509</v>
      </c>
      <c r="H2125" s="130" t="s">
        <v>1068</v>
      </c>
      <c r="I2125" s="130" t="s">
        <v>376</v>
      </c>
      <c r="J2125" s="130"/>
    </row>
    <row r="2126" spans="2:10">
      <c r="B2126" s="130" t="s">
        <v>2082</v>
      </c>
      <c r="C2126" s="130" t="s">
        <v>2082</v>
      </c>
      <c r="D2126" s="130" t="s">
        <v>1625</v>
      </c>
      <c r="E2126" s="130" t="s">
        <v>2119</v>
      </c>
      <c r="F2126" s="129"/>
      <c r="G2126" s="130" t="s">
        <v>2082</v>
      </c>
      <c r="H2126" s="130" t="s">
        <v>2082</v>
      </c>
      <c r="I2126" s="130" t="s">
        <v>1625</v>
      </c>
      <c r="J2126" s="130" t="s">
        <v>2119</v>
      </c>
    </row>
    <row r="2127" spans="2:10">
      <c r="B2127" s="130" t="s">
        <v>101</v>
      </c>
      <c r="C2127" s="130" t="s">
        <v>2120</v>
      </c>
      <c r="D2127" s="130" t="s">
        <v>2121</v>
      </c>
      <c r="E2127" s="130"/>
      <c r="F2127" s="129"/>
      <c r="G2127" s="130" t="s">
        <v>101</v>
      </c>
      <c r="H2127" s="130" t="s">
        <v>2120</v>
      </c>
      <c r="I2127" s="130" t="s">
        <v>2121</v>
      </c>
      <c r="J2127" s="130"/>
    </row>
    <row r="2128" spans="2:10">
      <c r="B2128" s="130" t="s">
        <v>97</v>
      </c>
      <c r="C2128" s="130" t="s">
        <v>1900</v>
      </c>
      <c r="D2128" s="130" t="s">
        <v>2122</v>
      </c>
      <c r="E2128" s="130" t="s">
        <v>1797</v>
      </c>
      <c r="F2128" s="129"/>
      <c r="G2128" s="130" t="s">
        <v>97</v>
      </c>
      <c r="H2128" s="130" t="s">
        <v>1900</v>
      </c>
      <c r="I2128" s="130" t="s">
        <v>2122</v>
      </c>
      <c r="J2128" s="130" t="s">
        <v>1797</v>
      </c>
    </row>
    <row r="2129" spans="2:10">
      <c r="B2129" s="130" t="s">
        <v>97</v>
      </c>
      <c r="C2129" s="130" t="s">
        <v>2123</v>
      </c>
      <c r="D2129" s="130" t="s">
        <v>426</v>
      </c>
      <c r="E2129" s="130"/>
      <c r="F2129" s="129"/>
      <c r="G2129" s="130" t="s">
        <v>97</v>
      </c>
      <c r="H2129" s="130" t="s">
        <v>2123</v>
      </c>
      <c r="I2129" s="130" t="s">
        <v>426</v>
      </c>
      <c r="J2129" s="130"/>
    </row>
    <row r="2130" spans="2:10">
      <c r="B2130" s="130" t="s">
        <v>1298</v>
      </c>
      <c r="C2130" s="130" t="s">
        <v>1488</v>
      </c>
      <c r="D2130" s="130" t="s">
        <v>479</v>
      </c>
      <c r="E2130" s="130"/>
      <c r="F2130" s="129"/>
      <c r="G2130" s="130" t="s">
        <v>1298</v>
      </c>
      <c r="H2130" s="130" t="s">
        <v>1488</v>
      </c>
      <c r="I2130" s="130" t="s">
        <v>479</v>
      </c>
      <c r="J2130" s="130"/>
    </row>
    <row r="2131" spans="2:10">
      <c r="B2131" s="130" t="s">
        <v>91</v>
      </c>
      <c r="C2131" s="130" t="s">
        <v>760</v>
      </c>
      <c r="D2131" s="130" t="s">
        <v>381</v>
      </c>
      <c r="E2131" s="130"/>
      <c r="F2131" s="129"/>
      <c r="G2131" s="130" t="s">
        <v>91</v>
      </c>
      <c r="H2131" s="130" t="s">
        <v>760</v>
      </c>
      <c r="I2131" s="130" t="s">
        <v>381</v>
      </c>
      <c r="J2131" s="130"/>
    </row>
    <row r="2132" spans="2:10">
      <c r="B2132" s="130" t="s">
        <v>1268</v>
      </c>
      <c r="C2132" s="130" t="s">
        <v>1268</v>
      </c>
      <c r="D2132" s="130"/>
      <c r="E2132" s="130" t="s">
        <v>2124</v>
      </c>
      <c r="F2132" s="129"/>
      <c r="G2132" s="130" t="s">
        <v>1268</v>
      </c>
      <c r="H2132" s="130" t="s">
        <v>1268</v>
      </c>
      <c r="I2132" s="130"/>
      <c r="J2132" s="130" t="s">
        <v>2124</v>
      </c>
    </row>
    <row r="2133" spans="2:10">
      <c r="B2133" s="130" t="s">
        <v>2082</v>
      </c>
      <c r="C2133" s="130" t="s">
        <v>2082</v>
      </c>
      <c r="D2133" s="130" t="s">
        <v>1573</v>
      </c>
      <c r="E2133" s="130" t="s">
        <v>1918</v>
      </c>
      <c r="F2133" s="129"/>
      <c r="G2133" s="130" t="s">
        <v>2082</v>
      </c>
      <c r="H2133" s="130" t="s">
        <v>2082</v>
      </c>
      <c r="I2133" s="130" t="s">
        <v>1573</v>
      </c>
      <c r="J2133" s="130" t="s">
        <v>1918</v>
      </c>
    </row>
    <row r="2134" spans="2:10">
      <c r="B2134" s="130" t="s">
        <v>1509</v>
      </c>
      <c r="C2134" s="130" t="s">
        <v>1068</v>
      </c>
      <c r="D2134" s="130" t="s">
        <v>788</v>
      </c>
      <c r="E2134" s="130"/>
      <c r="F2134" s="129"/>
      <c r="G2134" s="130" t="s">
        <v>1509</v>
      </c>
      <c r="H2134" s="130" t="s">
        <v>1068</v>
      </c>
      <c r="I2134" s="130" t="s">
        <v>788</v>
      </c>
      <c r="J2134" s="130"/>
    </row>
    <row r="2135" spans="2:10">
      <c r="B2135" s="130" t="s">
        <v>1509</v>
      </c>
      <c r="C2135" s="130" t="s">
        <v>1510</v>
      </c>
      <c r="D2135" s="130" t="s">
        <v>461</v>
      </c>
      <c r="E2135" s="130"/>
      <c r="F2135" s="129"/>
      <c r="G2135" s="130" t="s">
        <v>1509</v>
      </c>
      <c r="H2135" s="130" t="s">
        <v>1510</v>
      </c>
      <c r="I2135" s="130" t="s">
        <v>461</v>
      </c>
      <c r="J2135" s="130"/>
    </row>
    <row r="2136" spans="2:10">
      <c r="B2136" s="130" t="s">
        <v>97</v>
      </c>
      <c r="C2136" s="130" t="s">
        <v>1963</v>
      </c>
      <c r="D2136" s="130" t="s">
        <v>2125</v>
      </c>
      <c r="E2136" s="130" t="s">
        <v>1804</v>
      </c>
      <c r="F2136" s="129"/>
      <c r="G2136" s="130" t="s">
        <v>97</v>
      </c>
      <c r="H2136" s="130" t="s">
        <v>1963</v>
      </c>
      <c r="I2136" s="130" t="s">
        <v>2125</v>
      </c>
      <c r="J2136" s="130" t="s">
        <v>1804</v>
      </c>
    </row>
    <row r="2137" spans="2:10">
      <c r="B2137" s="130" t="s">
        <v>1298</v>
      </c>
      <c r="C2137" s="130" t="s">
        <v>1299</v>
      </c>
      <c r="D2137" s="130" t="s">
        <v>1511</v>
      </c>
      <c r="E2137" s="130"/>
      <c r="F2137" s="129"/>
      <c r="G2137" s="130" t="s">
        <v>1298</v>
      </c>
      <c r="H2137" s="130" t="s">
        <v>1299</v>
      </c>
      <c r="I2137" s="130" t="s">
        <v>1511</v>
      </c>
      <c r="J2137" s="130"/>
    </row>
    <row r="2138" spans="2:10">
      <c r="B2138" s="130" t="s">
        <v>559</v>
      </c>
      <c r="C2138" s="130" t="s">
        <v>674</v>
      </c>
      <c r="D2138" s="130" t="s">
        <v>370</v>
      </c>
      <c r="E2138" s="130" t="s">
        <v>1995</v>
      </c>
      <c r="F2138" s="129"/>
      <c r="G2138" s="130" t="s">
        <v>559</v>
      </c>
      <c r="H2138" s="130" t="s">
        <v>674</v>
      </c>
      <c r="I2138" s="130" t="s">
        <v>370</v>
      </c>
      <c r="J2138" s="130" t="s">
        <v>1995</v>
      </c>
    </row>
    <row r="2139" spans="2:10">
      <c r="B2139" s="130" t="s">
        <v>1509</v>
      </c>
      <c r="C2139" s="130" t="s">
        <v>1510</v>
      </c>
      <c r="D2139" s="130" t="s">
        <v>600</v>
      </c>
      <c r="E2139" s="130"/>
      <c r="F2139" s="129"/>
      <c r="G2139" s="130" t="s">
        <v>1509</v>
      </c>
      <c r="H2139" s="130" t="s">
        <v>1510</v>
      </c>
      <c r="I2139" s="130" t="s">
        <v>600</v>
      </c>
      <c r="J2139" s="130"/>
    </row>
    <row r="2140" spans="2:10">
      <c r="B2140" s="130" t="s">
        <v>1298</v>
      </c>
      <c r="C2140" s="130" t="s">
        <v>1299</v>
      </c>
      <c r="D2140" s="130" t="s">
        <v>390</v>
      </c>
      <c r="E2140" s="130"/>
      <c r="F2140" s="129"/>
      <c r="G2140" s="130" t="s">
        <v>1298</v>
      </c>
      <c r="H2140" s="130" t="s">
        <v>1299</v>
      </c>
      <c r="I2140" s="130" t="s">
        <v>390</v>
      </c>
      <c r="J2140" s="130"/>
    </row>
    <row r="2141" spans="2:10">
      <c r="B2141" s="130" t="s">
        <v>1268</v>
      </c>
      <c r="C2141" s="130" t="s">
        <v>1268</v>
      </c>
      <c r="D2141" s="130"/>
      <c r="E2141" s="130" t="s">
        <v>2126</v>
      </c>
      <c r="F2141" s="129"/>
      <c r="G2141" s="130" t="s">
        <v>1268</v>
      </c>
      <c r="H2141" s="130" t="s">
        <v>1268</v>
      </c>
      <c r="I2141" s="130"/>
      <c r="J2141" s="130" t="s">
        <v>2126</v>
      </c>
    </row>
    <row r="2142" spans="2:10">
      <c r="B2142" s="130" t="s">
        <v>1509</v>
      </c>
      <c r="C2142" s="130" t="s">
        <v>1068</v>
      </c>
      <c r="D2142" s="130" t="s">
        <v>466</v>
      </c>
      <c r="E2142" s="130"/>
      <c r="F2142" s="129"/>
      <c r="G2142" s="130" t="s">
        <v>1509</v>
      </c>
      <c r="H2142" s="130" t="s">
        <v>1068</v>
      </c>
      <c r="I2142" s="130" t="s">
        <v>466</v>
      </c>
      <c r="J2142" s="130"/>
    </row>
    <row r="2143" spans="2:10">
      <c r="B2143" s="130" t="s">
        <v>1807</v>
      </c>
      <c r="C2143" s="130" t="s">
        <v>1665</v>
      </c>
      <c r="D2143" s="130" t="s">
        <v>440</v>
      </c>
      <c r="E2143" s="130" t="s">
        <v>1435</v>
      </c>
      <c r="F2143" s="129"/>
      <c r="G2143" s="130" t="s">
        <v>1807</v>
      </c>
      <c r="H2143" s="130" t="s">
        <v>1665</v>
      </c>
      <c r="I2143" s="130" t="s">
        <v>440</v>
      </c>
      <c r="J2143" s="130" t="s">
        <v>1435</v>
      </c>
    </row>
    <row r="2144" spans="2:10">
      <c r="B2144" s="130" t="s">
        <v>1509</v>
      </c>
      <c r="C2144" s="130" t="s">
        <v>1510</v>
      </c>
      <c r="D2144" s="130" t="s">
        <v>880</v>
      </c>
      <c r="E2144" s="130"/>
      <c r="F2144" s="129"/>
      <c r="G2144" s="130" t="s">
        <v>1509</v>
      </c>
      <c r="H2144" s="130" t="s">
        <v>1510</v>
      </c>
      <c r="I2144" s="130" t="s">
        <v>880</v>
      </c>
      <c r="J2144" s="130"/>
    </row>
    <row r="2145" spans="2:10">
      <c r="B2145" s="130" t="s">
        <v>1509</v>
      </c>
      <c r="C2145" s="130" t="s">
        <v>1068</v>
      </c>
      <c r="D2145" s="130" t="s">
        <v>429</v>
      </c>
      <c r="E2145" s="130"/>
      <c r="F2145" s="129"/>
      <c r="G2145" s="130" t="s">
        <v>1509</v>
      </c>
      <c r="H2145" s="130" t="s">
        <v>1068</v>
      </c>
      <c r="I2145" s="130" t="s">
        <v>429</v>
      </c>
      <c r="J2145" s="130"/>
    </row>
    <row r="2146" spans="2:10">
      <c r="B2146" s="130" t="s">
        <v>2082</v>
      </c>
      <c r="C2146" s="130" t="s">
        <v>2082</v>
      </c>
      <c r="D2146" s="130" t="s">
        <v>1678</v>
      </c>
      <c r="E2146" s="130" t="s">
        <v>519</v>
      </c>
      <c r="F2146" s="129"/>
      <c r="G2146" s="130" t="s">
        <v>2082</v>
      </c>
      <c r="H2146" s="130" t="s">
        <v>2082</v>
      </c>
      <c r="I2146" s="130" t="s">
        <v>1678</v>
      </c>
      <c r="J2146" s="130" t="s">
        <v>519</v>
      </c>
    </row>
    <row r="2147" spans="2:10">
      <c r="B2147" s="130" t="s">
        <v>97</v>
      </c>
      <c r="C2147" s="130" t="s">
        <v>1900</v>
      </c>
      <c r="D2147" s="130" t="s">
        <v>2127</v>
      </c>
      <c r="E2147" s="130" t="s">
        <v>1797</v>
      </c>
      <c r="F2147" s="129"/>
      <c r="G2147" s="130" t="s">
        <v>97</v>
      </c>
      <c r="H2147" s="130" t="s">
        <v>1900</v>
      </c>
      <c r="I2147" s="130" t="s">
        <v>2127</v>
      </c>
      <c r="J2147" s="130" t="s">
        <v>1797</v>
      </c>
    </row>
    <row r="2148" spans="2:10">
      <c r="B2148" s="130" t="s">
        <v>1509</v>
      </c>
      <c r="C2148" s="130" t="s">
        <v>1510</v>
      </c>
      <c r="D2148" s="130" t="s">
        <v>66</v>
      </c>
      <c r="E2148" s="130"/>
      <c r="F2148" s="129"/>
      <c r="G2148" s="130" t="s">
        <v>1509</v>
      </c>
      <c r="H2148" s="130" t="s">
        <v>1510</v>
      </c>
      <c r="I2148" s="130" t="s">
        <v>66</v>
      </c>
      <c r="J2148" s="130"/>
    </row>
    <row r="2149" spans="2:10">
      <c r="B2149" s="130" t="s">
        <v>97</v>
      </c>
      <c r="C2149" s="130" t="s">
        <v>1913</v>
      </c>
      <c r="D2149" s="130" t="s">
        <v>1884</v>
      </c>
      <c r="E2149" s="130" t="s">
        <v>1804</v>
      </c>
      <c r="F2149" s="129"/>
      <c r="G2149" s="130" t="s">
        <v>97</v>
      </c>
      <c r="H2149" s="130" t="s">
        <v>1913</v>
      </c>
      <c r="I2149" s="130" t="s">
        <v>1884</v>
      </c>
      <c r="J2149" s="130" t="s">
        <v>1804</v>
      </c>
    </row>
    <row r="2150" spans="2:10">
      <c r="B2150" s="130" t="s">
        <v>1509</v>
      </c>
      <c r="C2150" s="130" t="s">
        <v>2128</v>
      </c>
      <c r="D2150" s="130" t="s">
        <v>2129</v>
      </c>
      <c r="E2150" s="130"/>
      <c r="F2150" s="129"/>
      <c r="G2150" s="130" t="s">
        <v>1509</v>
      </c>
      <c r="H2150" s="130" t="s">
        <v>2128</v>
      </c>
      <c r="I2150" s="130" t="s">
        <v>2129</v>
      </c>
      <c r="J2150" s="130"/>
    </row>
    <row r="2151" spans="2:10">
      <c r="B2151" s="130" t="s">
        <v>2082</v>
      </c>
      <c r="C2151" s="130" t="s">
        <v>2082</v>
      </c>
      <c r="D2151" s="130" t="s">
        <v>2058</v>
      </c>
      <c r="E2151" s="130" t="s">
        <v>2124</v>
      </c>
      <c r="F2151" s="129"/>
      <c r="G2151" s="130" t="s">
        <v>2082</v>
      </c>
      <c r="H2151" s="130" t="s">
        <v>2082</v>
      </c>
      <c r="I2151" s="130" t="s">
        <v>2058</v>
      </c>
      <c r="J2151" s="130" t="s">
        <v>2124</v>
      </c>
    </row>
    <row r="2152" spans="2:10">
      <c r="B2152" s="130" t="s">
        <v>99</v>
      </c>
      <c r="C2152" s="130" t="s">
        <v>546</v>
      </c>
      <c r="D2152" s="130" t="s">
        <v>2130</v>
      </c>
      <c r="E2152" s="130"/>
      <c r="F2152" s="129"/>
      <c r="G2152" s="130" t="s">
        <v>99</v>
      </c>
      <c r="H2152" s="130" t="s">
        <v>546</v>
      </c>
      <c r="I2152" s="130" t="s">
        <v>2130</v>
      </c>
      <c r="J2152" s="130"/>
    </row>
    <row r="2153" spans="2:10">
      <c r="B2153" s="130" t="s">
        <v>97</v>
      </c>
      <c r="C2153" s="130" t="s">
        <v>1827</v>
      </c>
      <c r="D2153" s="130" t="s">
        <v>1749</v>
      </c>
      <c r="E2153" s="130" t="s">
        <v>1797</v>
      </c>
      <c r="F2153" s="129"/>
      <c r="G2153" s="130" t="s">
        <v>97</v>
      </c>
      <c r="H2153" s="130" t="s">
        <v>1827</v>
      </c>
      <c r="I2153" s="130" t="s">
        <v>1749</v>
      </c>
      <c r="J2153" s="130" t="s">
        <v>1797</v>
      </c>
    </row>
    <row r="2154" spans="2:10">
      <c r="B2154" s="130" t="s">
        <v>97</v>
      </c>
      <c r="C2154" s="130" t="s">
        <v>1827</v>
      </c>
      <c r="D2154" s="130" t="s">
        <v>2131</v>
      </c>
      <c r="E2154" s="130" t="s">
        <v>1797</v>
      </c>
      <c r="F2154" s="129"/>
      <c r="G2154" s="130" t="s">
        <v>97</v>
      </c>
      <c r="H2154" s="130" t="s">
        <v>1827</v>
      </c>
      <c r="I2154" s="130" t="s">
        <v>2131</v>
      </c>
      <c r="J2154" s="130" t="s">
        <v>1797</v>
      </c>
    </row>
    <row r="2155" spans="2:10">
      <c r="B2155" s="130" t="s">
        <v>1509</v>
      </c>
      <c r="C2155" s="130" t="s">
        <v>1068</v>
      </c>
      <c r="D2155" s="130" t="s">
        <v>405</v>
      </c>
      <c r="E2155" s="130"/>
      <c r="F2155" s="129"/>
      <c r="G2155" s="130" t="s">
        <v>1509</v>
      </c>
      <c r="H2155" s="130" t="s">
        <v>1068</v>
      </c>
      <c r="I2155" s="130" t="s">
        <v>405</v>
      </c>
      <c r="J2155" s="130"/>
    </row>
    <row r="2156" spans="2:10">
      <c r="B2156" s="130" t="s">
        <v>2082</v>
      </c>
      <c r="C2156" s="130" t="s">
        <v>2082</v>
      </c>
      <c r="D2156" s="130" t="s">
        <v>1651</v>
      </c>
      <c r="E2156" s="130" t="s">
        <v>2070</v>
      </c>
      <c r="F2156" s="129"/>
      <c r="G2156" s="130" t="s">
        <v>2082</v>
      </c>
      <c r="H2156" s="130" t="s">
        <v>2082</v>
      </c>
      <c r="I2156" s="130" t="s">
        <v>1651</v>
      </c>
      <c r="J2156" s="130" t="s">
        <v>2070</v>
      </c>
    </row>
    <row r="2157" spans="2:10">
      <c r="B2157" s="130" t="s">
        <v>91</v>
      </c>
      <c r="C2157" s="130" t="s">
        <v>1042</v>
      </c>
      <c r="D2157" s="130" t="s">
        <v>381</v>
      </c>
      <c r="E2157" s="130" t="s">
        <v>1043</v>
      </c>
      <c r="F2157" s="129"/>
      <c r="G2157" s="130" t="s">
        <v>91</v>
      </c>
      <c r="H2157" s="130" t="s">
        <v>1042</v>
      </c>
      <c r="I2157" s="130" t="s">
        <v>381</v>
      </c>
      <c r="J2157" s="130" t="s">
        <v>1043</v>
      </c>
    </row>
    <row r="2158" spans="2:10">
      <c r="B2158" s="130" t="s">
        <v>97</v>
      </c>
      <c r="C2158" s="130" t="s">
        <v>702</v>
      </c>
      <c r="D2158" s="130" t="s">
        <v>440</v>
      </c>
      <c r="E2158" s="130"/>
      <c r="F2158" s="129"/>
      <c r="G2158" s="130" t="s">
        <v>97</v>
      </c>
      <c r="H2158" s="130" t="s">
        <v>702</v>
      </c>
      <c r="I2158" s="130" t="s">
        <v>440</v>
      </c>
      <c r="J2158" s="130"/>
    </row>
    <row r="2159" spans="2:10">
      <c r="B2159" s="130" t="s">
        <v>1268</v>
      </c>
      <c r="C2159" s="130" t="s">
        <v>1268</v>
      </c>
      <c r="D2159" s="130" t="s">
        <v>2132</v>
      </c>
      <c r="E2159" s="130" t="s">
        <v>748</v>
      </c>
      <c r="F2159" s="129"/>
      <c r="G2159" s="130" t="s">
        <v>1268</v>
      </c>
      <c r="H2159" s="130" t="s">
        <v>1268</v>
      </c>
      <c r="I2159" s="130" t="s">
        <v>2132</v>
      </c>
      <c r="J2159" s="130" t="s">
        <v>748</v>
      </c>
    </row>
    <row r="2160" spans="2:10">
      <c r="B2160" s="130" t="s">
        <v>93</v>
      </c>
      <c r="C2160" s="130" t="s">
        <v>1306</v>
      </c>
      <c r="D2160" s="130" t="s">
        <v>670</v>
      </c>
      <c r="E2160" s="130" t="s">
        <v>2133</v>
      </c>
      <c r="F2160" s="129"/>
      <c r="G2160" s="130" t="s">
        <v>93</v>
      </c>
      <c r="H2160" s="130" t="s">
        <v>1306</v>
      </c>
      <c r="I2160" s="130" t="s">
        <v>670</v>
      </c>
      <c r="J2160" s="130" t="s">
        <v>2133</v>
      </c>
    </row>
    <row r="2161" spans="2:10">
      <c r="B2161" s="130" t="s">
        <v>97</v>
      </c>
      <c r="C2161" s="130" t="s">
        <v>1913</v>
      </c>
      <c r="D2161" s="130" t="s">
        <v>2134</v>
      </c>
      <c r="E2161" s="130" t="s">
        <v>1804</v>
      </c>
      <c r="F2161" s="129"/>
      <c r="G2161" s="130" t="s">
        <v>97</v>
      </c>
      <c r="H2161" s="130" t="s">
        <v>1913</v>
      </c>
      <c r="I2161" s="130" t="s">
        <v>2134</v>
      </c>
      <c r="J2161" s="130" t="s">
        <v>1804</v>
      </c>
    </row>
    <row r="2162" spans="2:10">
      <c r="B2162" s="130" t="s">
        <v>177</v>
      </c>
      <c r="C2162" s="130" t="s">
        <v>878</v>
      </c>
      <c r="D2162" s="130" t="s">
        <v>2135</v>
      </c>
      <c r="E2162" s="130"/>
      <c r="F2162" s="129"/>
      <c r="G2162" s="130" t="s">
        <v>177</v>
      </c>
      <c r="H2162" s="130" t="s">
        <v>878</v>
      </c>
      <c r="I2162" s="130" t="s">
        <v>2135</v>
      </c>
      <c r="J2162" s="130"/>
    </row>
    <row r="2163" spans="2:10">
      <c r="B2163" s="130" t="s">
        <v>1509</v>
      </c>
      <c r="C2163" s="130" t="s">
        <v>1510</v>
      </c>
      <c r="D2163" s="130" t="s">
        <v>788</v>
      </c>
      <c r="E2163" s="130"/>
      <c r="F2163" s="129"/>
      <c r="G2163" s="130" t="s">
        <v>1509</v>
      </c>
      <c r="H2163" s="130" t="s">
        <v>1510</v>
      </c>
      <c r="I2163" s="130" t="s">
        <v>788</v>
      </c>
      <c r="J2163" s="130"/>
    </row>
    <row r="2164" spans="2:10">
      <c r="B2164" s="130" t="s">
        <v>97</v>
      </c>
      <c r="C2164" s="130" t="s">
        <v>1798</v>
      </c>
      <c r="D2164" s="130" t="s">
        <v>1876</v>
      </c>
      <c r="E2164" s="130" t="s">
        <v>1797</v>
      </c>
      <c r="F2164" s="129"/>
      <c r="G2164" s="130" t="s">
        <v>97</v>
      </c>
      <c r="H2164" s="130" t="s">
        <v>1798</v>
      </c>
      <c r="I2164" s="130" t="s">
        <v>1876</v>
      </c>
      <c r="J2164" s="130" t="s">
        <v>1797</v>
      </c>
    </row>
    <row r="2165" spans="2:10">
      <c r="B2165" s="130" t="s">
        <v>91</v>
      </c>
      <c r="C2165" s="130" t="s">
        <v>397</v>
      </c>
      <c r="D2165" s="130" t="s">
        <v>1328</v>
      </c>
      <c r="E2165" s="130" t="s">
        <v>1478</v>
      </c>
      <c r="F2165" s="129"/>
      <c r="G2165" s="130" t="s">
        <v>91</v>
      </c>
      <c r="H2165" s="130" t="s">
        <v>397</v>
      </c>
      <c r="I2165" s="130" t="s">
        <v>1328</v>
      </c>
      <c r="J2165" s="130" t="s">
        <v>1478</v>
      </c>
    </row>
    <row r="2166" spans="2:10">
      <c r="B2166" s="130" t="s">
        <v>1509</v>
      </c>
      <c r="C2166" s="130" t="s">
        <v>1068</v>
      </c>
      <c r="D2166" s="130" t="s">
        <v>636</v>
      </c>
      <c r="E2166" s="130"/>
      <c r="F2166" s="129"/>
      <c r="G2166" s="130" t="s">
        <v>1509</v>
      </c>
      <c r="H2166" s="130" t="s">
        <v>1068</v>
      </c>
      <c r="I2166" s="130" t="s">
        <v>636</v>
      </c>
      <c r="J2166" s="130"/>
    </row>
    <row r="2167" spans="2:10">
      <c r="B2167" s="130" t="s">
        <v>2078</v>
      </c>
      <c r="C2167" s="130" t="s">
        <v>2079</v>
      </c>
      <c r="D2167" s="130" t="s">
        <v>2080</v>
      </c>
      <c r="E2167" s="130" t="s">
        <v>2081</v>
      </c>
      <c r="F2167" s="129"/>
      <c r="G2167" s="130" t="s">
        <v>2078</v>
      </c>
      <c r="H2167" s="130" t="s">
        <v>2079</v>
      </c>
      <c r="I2167" s="130" t="s">
        <v>2080</v>
      </c>
      <c r="J2167" s="130" t="s">
        <v>2081</v>
      </c>
    </row>
    <row r="2168" spans="2:10">
      <c r="B2168" s="130" t="s">
        <v>101</v>
      </c>
      <c r="C2168" s="130" t="s">
        <v>2136</v>
      </c>
      <c r="D2168" s="130" t="s">
        <v>1340</v>
      </c>
      <c r="E2168" s="130" t="s">
        <v>2137</v>
      </c>
      <c r="F2168" s="129"/>
      <c r="G2168" s="130" t="s">
        <v>101</v>
      </c>
      <c r="H2168" s="130" t="s">
        <v>2136</v>
      </c>
      <c r="I2168" s="130" t="s">
        <v>1340</v>
      </c>
      <c r="J2168" s="130" t="s">
        <v>2137</v>
      </c>
    </row>
    <row r="2169" spans="2:10">
      <c r="B2169" s="130" t="s">
        <v>2082</v>
      </c>
      <c r="C2169" s="130" t="s">
        <v>2082</v>
      </c>
      <c r="D2169" s="130" t="s">
        <v>1523</v>
      </c>
      <c r="E2169" s="130" t="s">
        <v>2138</v>
      </c>
      <c r="F2169" s="129"/>
      <c r="G2169" s="130" t="s">
        <v>2082</v>
      </c>
      <c r="H2169" s="130" t="s">
        <v>2082</v>
      </c>
      <c r="I2169" s="130" t="s">
        <v>1523</v>
      </c>
      <c r="J2169" s="130" t="s">
        <v>2138</v>
      </c>
    </row>
    <row r="2170" spans="2:10">
      <c r="B2170" s="130" t="s">
        <v>2082</v>
      </c>
      <c r="C2170" s="130" t="s">
        <v>2082</v>
      </c>
      <c r="D2170" s="130" t="s">
        <v>2139</v>
      </c>
      <c r="E2170" s="130" t="s">
        <v>2140</v>
      </c>
      <c r="F2170" s="129"/>
      <c r="G2170" s="130" t="s">
        <v>2082</v>
      </c>
      <c r="H2170" s="130" t="s">
        <v>2082</v>
      </c>
      <c r="I2170" s="130" t="s">
        <v>2139</v>
      </c>
      <c r="J2170" s="130" t="s">
        <v>2140</v>
      </c>
    </row>
    <row r="2171" spans="2:10">
      <c r="B2171" s="130" t="s">
        <v>91</v>
      </c>
      <c r="C2171" s="130" t="s">
        <v>2141</v>
      </c>
      <c r="D2171" s="130" t="s">
        <v>381</v>
      </c>
      <c r="E2171" s="130" t="s">
        <v>2142</v>
      </c>
      <c r="F2171" s="129"/>
      <c r="G2171" s="130" t="s">
        <v>91</v>
      </c>
      <c r="H2171" s="130" t="s">
        <v>2141</v>
      </c>
      <c r="I2171" s="130" t="s">
        <v>381</v>
      </c>
      <c r="J2171" s="130" t="s">
        <v>2142</v>
      </c>
    </row>
    <row r="2172" spans="2:10">
      <c r="B2172" s="130" t="s">
        <v>1298</v>
      </c>
      <c r="C2172" s="130" t="s">
        <v>1299</v>
      </c>
      <c r="D2172" s="130" t="s">
        <v>621</v>
      </c>
      <c r="E2172" s="130"/>
      <c r="F2172" s="129"/>
      <c r="G2172" s="130" t="s">
        <v>1298</v>
      </c>
      <c r="H2172" s="130" t="s">
        <v>1299</v>
      </c>
      <c r="I2172" s="130" t="s">
        <v>621</v>
      </c>
      <c r="J2172" s="130"/>
    </row>
    <row r="2173" spans="2:10">
      <c r="B2173" s="130" t="s">
        <v>2082</v>
      </c>
      <c r="C2173" s="130" t="s">
        <v>2082</v>
      </c>
      <c r="D2173" s="130" t="s">
        <v>1627</v>
      </c>
      <c r="E2173" s="130" t="s">
        <v>2143</v>
      </c>
      <c r="F2173" s="129"/>
      <c r="G2173" s="130" t="s">
        <v>2082</v>
      </c>
      <c r="H2173" s="130" t="s">
        <v>2082</v>
      </c>
      <c r="I2173" s="130" t="s">
        <v>1627</v>
      </c>
      <c r="J2173" s="130" t="s">
        <v>2143</v>
      </c>
    </row>
    <row r="2174" spans="2:10">
      <c r="B2174" s="130" t="s">
        <v>1509</v>
      </c>
      <c r="C2174" s="130" t="s">
        <v>1510</v>
      </c>
      <c r="D2174" s="130" t="s">
        <v>846</v>
      </c>
      <c r="E2174" s="130"/>
      <c r="F2174" s="129"/>
      <c r="G2174" s="130" t="s">
        <v>1509</v>
      </c>
      <c r="H2174" s="130" t="s">
        <v>1510</v>
      </c>
      <c r="I2174" s="130" t="s">
        <v>846</v>
      </c>
      <c r="J2174" s="130"/>
    </row>
    <row r="2175" spans="2:10">
      <c r="B2175" s="130" t="s">
        <v>2078</v>
      </c>
      <c r="C2175" s="130" t="s">
        <v>2079</v>
      </c>
      <c r="D2175" s="130" t="s">
        <v>2080</v>
      </c>
      <c r="E2175" s="130" t="s">
        <v>2081</v>
      </c>
      <c r="F2175" s="129"/>
      <c r="G2175" s="130" t="s">
        <v>2078</v>
      </c>
      <c r="H2175" s="130" t="s">
        <v>2079</v>
      </c>
      <c r="I2175" s="130" t="s">
        <v>2080</v>
      </c>
      <c r="J2175" s="130" t="s">
        <v>2081</v>
      </c>
    </row>
    <row r="2176" spans="2:10">
      <c r="B2176" s="130" t="s">
        <v>101</v>
      </c>
      <c r="C2176" s="130" t="s">
        <v>2136</v>
      </c>
      <c r="D2176" s="130" t="s">
        <v>2144</v>
      </c>
      <c r="E2176" s="130" t="s">
        <v>2137</v>
      </c>
      <c r="F2176" s="129"/>
      <c r="G2176" s="130" t="s">
        <v>101</v>
      </c>
      <c r="H2176" s="130" t="s">
        <v>2136</v>
      </c>
      <c r="I2176" s="130" t="s">
        <v>2144</v>
      </c>
      <c r="J2176" s="130" t="s">
        <v>2137</v>
      </c>
    </row>
    <row r="2177" spans="2:10">
      <c r="B2177" s="130" t="s">
        <v>97</v>
      </c>
      <c r="C2177" s="130" t="s">
        <v>1973</v>
      </c>
      <c r="D2177" s="130" t="s">
        <v>2145</v>
      </c>
      <c r="E2177" s="130" t="s">
        <v>1797</v>
      </c>
      <c r="F2177" s="129"/>
      <c r="G2177" s="130" t="s">
        <v>97</v>
      </c>
      <c r="H2177" s="130" t="s">
        <v>1973</v>
      </c>
      <c r="I2177" s="130" t="s">
        <v>2145</v>
      </c>
      <c r="J2177" s="130" t="s">
        <v>1797</v>
      </c>
    </row>
    <row r="2178" spans="2:10">
      <c r="B2178" s="130" t="s">
        <v>91</v>
      </c>
      <c r="C2178" s="130" t="s">
        <v>998</v>
      </c>
      <c r="D2178" s="130" t="s">
        <v>1942</v>
      </c>
      <c r="E2178" s="130" t="s">
        <v>2146</v>
      </c>
      <c r="F2178" s="129"/>
      <c r="G2178" s="130" t="s">
        <v>91</v>
      </c>
      <c r="H2178" s="130" t="s">
        <v>998</v>
      </c>
      <c r="I2178" s="130" t="s">
        <v>1942</v>
      </c>
      <c r="J2178" s="130" t="s">
        <v>2146</v>
      </c>
    </row>
    <row r="2179" spans="2:10">
      <c r="B2179" s="130" t="s">
        <v>1298</v>
      </c>
      <c r="C2179" s="130" t="s">
        <v>1299</v>
      </c>
      <c r="D2179" s="130" t="s">
        <v>408</v>
      </c>
      <c r="E2179" s="130"/>
      <c r="F2179" s="129"/>
      <c r="G2179" s="130" t="s">
        <v>1298</v>
      </c>
      <c r="H2179" s="130" t="s">
        <v>1299</v>
      </c>
      <c r="I2179" s="130" t="s">
        <v>408</v>
      </c>
      <c r="J2179" s="130"/>
    </row>
    <row r="2180" spans="2:10">
      <c r="B2180" s="130" t="s">
        <v>2082</v>
      </c>
      <c r="C2180" s="130" t="s">
        <v>2082</v>
      </c>
      <c r="D2180" s="130" t="s">
        <v>2147</v>
      </c>
      <c r="E2180" s="130" t="s">
        <v>1792</v>
      </c>
      <c r="F2180" s="129"/>
      <c r="G2180" s="130" t="s">
        <v>2082</v>
      </c>
      <c r="H2180" s="130" t="s">
        <v>2082</v>
      </c>
      <c r="I2180" s="130" t="s">
        <v>2147</v>
      </c>
      <c r="J2180" s="130" t="s">
        <v>1792</v>
      </c>
    </row>
    <row r="2181" spans="2:10">
      <c r="B2181" s="130" t="s">
        <v>91</v>
      </c>
      <c r="C2181" s="130" t="s">
        <v>2148</v>
      </c>
      <c r="D2181" s="130" t="s">
        <v>411</v>
      </c>
      <c r="E2181" s="130"/>
      <c r="F2181" s="129"/>
      <c r="G2181" s="130" t="s">
        <v>91</v>
      </c>
      <c r="H2181" s="130" t="s">
        <v>2148</v>
      </c>
      <c r="I2181" s="130" t="s">
        <v>411</v>
      </c>
      <c r="J2181" s="130"/>
    </row>
    <row r="2182" spans="2:10">
      <c r="B2182" s="130" t="s">
        <v>1509</v>
      </c>
      <c r="C2182" s="130" t="s">
        <v>1068</v>
      </c>
      <c r="D2182" s="130" t="s">
        <v>370</v>
      </c>
      <c r="E2182" s="130"/>
      <c r="F2182" s="129"/>
      <c r="G2182" s="130" t="s">
        <v>1509</v>
      </c>
      <c r="H2182" s="130" t="s">
        <v>1068</v>
      </c>
      <c r="I2182" s="130" t="s">
        <v>370</v>
      </c>
      <c r="J2182" s="130"/>
    </row>
    <row r="2183" spans="2:10">
      <c r="B2183" s="130" t="s">
        <v>1509</v>
      </c>
      <c r="C2183" s="130" t="s">
        <v>1716</v>
      </c>
      <c r="D2183" s="130" t="s">
        <v>384</v>
      </c>
      <c r="E2183" s="130"/>
      <c r="F2183" s="129"/>
      <c r="G2183" s="130" t="s">
        <v>1509</v>
      </c>
      <c r="H2183" s="130" t="s">
        <v>1716</v>
      </c>
      <c r="I2183" s="130" t="s">
        <v>384</v>
      </c>
      <c r="J2183" s="130"/>
    </row>
    <row r="2184" spans="2:10">
      <c r="B2184" s="130" t="s">
        <v>2149</v>
      </c>
      <c r="C2184" s="130" t="s">
        <v>2150</v>
      </c>
      <c r="D2184" s="130" t="s">
        <v>488</v>
      </c>
      <c r="E2184" s="130"/>
      <c r="F2184" s="129"/>
      <c r="G2184" s="130" t="s">
        <v>2149</v>
      </c>
      <c r="H2184" s="130" t="s">
        <v>2150</v>
      </c>
      <c r="I2184" s="130" t="s">
        <v>488</v>
      </c>
      <c r="J2184" s="130"/>
    </row>
    <row r="2185" spans="2:10">
      <c r="B2185" s="130" t="s">
        <v>177</v>
      </c>
      <c r="C2185" s="130" t="s">
        <v>878</v>
      </c>
      <c r="D2185" s="130" t="s">
        <v>2151</v>
      </c>
      <c r="E2185" s="130"/>
      <c r="F2185" s="129"/>
      <c r="G2185" s="130" t="s">
        <v>177</v>
      </c>
      <c r="H2185" s="130" t="s">
        <v>878</v>
      </c>
      <c r="I2185" s="130" t="s">
        <v>2151</v>
      </c>
      <c r="J2185" s="130"/>
    </row>
    <row r="2186" spans="2:10">
      <c r="B2186" s="130" t="s">
        <v>91</v>
      </c>
      <c r="C2186" s="130" t="s">
        <v>2152</v>
      </c>
      <c r="D2186" s="130" t="s">
        <v>2153</v>
      </c>
      <c r="E2186" s="130" t="s">
        <v>1232</v>
      </c>
      <c r="F2186" s="129"/>
      <c r="G2186" s="130" t="s">
        <v>91</v>
      </c>
      <c r="H2186" s="130" t="s">
        <v>2152</v>
      </c>
      <c r="I2186" s="130" t="s">
        <v>2153</v>
      </c>
      <c r="J2186" s="130" t="s">
        <v>1232</v>
      </c>
    </row>
    <row r="2187" spans="2:10">
      <c r="B2187" s="130" t="s">
        <v>2082</v>
      </c>
      <c r="C2187" s="130" t="s">
        <v>2082</v>
      </c>
      <c r="D2187" s="130" t="s">
        <v>1542</v>
      </c>
      <c r="E2187" s="130" t="s">
        <v>1604</v>
      </c>
      <c r="F2187" s="129"/>
      <c r="G2187" s="130" t="s">
        <v>2082</v>
      </c>
      <c r="H2187" s="130" t="s">
        <v>2082</v>
      </c>
      <c r="I2187" s="130" t="s">
        <v>1542</v>
      </c>
      <c r="J2187" s="130" t="s">
        <v>1604</v>
      </c>
    </row>
    <row r="2188" spans="2:10">
      <c r="B2188" s="130" t="s">
        <v>1298</v>
      </c>
      <c r="C2188" s="130" t="s">
        <v>1299</v>
      </c>
      <c r="D2188" s="130" t="s">
        <v>493</v>
      </c>
      <c r="E2188" s="130"/>
      <c r="F2188" s="129"/>
      <c r="G2188" s="130" t="s">
        <v>1298</v>
      </c>
      <c r="H2188" s="130" t="s">
        <v>1299</v>
      </c>
      <c r="I2188" s="130" t="s">
        <v>493</v>
      </c>
      <c r="J2188" s="130"/>
    </row>
    <row r="2189" spans="2:10">
      <c r="B2189" s="130" t="s">
        <v>97</v>
      </c>
      <c r="C2189" s="130" t="s">
        <v>2010</v>
      </c>
      <c r="D2189" s="130" t="s">
        <v>2154</v>
      </c>
      <c r="E2189" s="130" t="s">
        <v>1797</v>
      </c>
      <c r="F2189" s="129"/>
      <c r="G2189" s="130" t="s">
        <v>97</v>
      </c>
      <c r="H2189" s="130" t="s">
        <v>2010</v>
      </c>
      <c r="I2189" s="130" t="s">
        <v>2154</v>
      </c>
      <c r="J2189" s="130" t="s">
        <v>1797</v>
      </c>
    </row>
    <row r="2190" spans="2:10">
      <c r="B2190" s="130" t="s">
        <v>93</v>
      </c>
      <c r="C2190" s="130" t="s">
        <v>790</v>
      </c>
      <c r="D2190" s="130" t="s">
        <v>942</v>
      </c>
      <c r="E2190" s="130"/>
      <c r="F2190" s="129"/>
      <c r="G2190" s="130" t="s">
        <v>93</v>
      </c>
      <c r="H2190" s="130" t="s">
        <v>790</v>
      </c>
      <c r="I2190" s="130" t="s">
        <v>942</v>
      </c>
      <c r="J2190" s="130"/>
    </row>
    <row r="2191" spans="2:10">
      <c r="B2191" s="130" t="s">
        <v>1298</v>
      </c>
      <c r="C2191" s="130" t="s">
        <v>1299</v>
      </c>
      <c r="D2191" s="130" t="s">
        <v>445</v>
      </c>
      <c r="E2191" s="130"/>
      <c r="F2191" s="129"/>
      <c r="G2191" s="130" t="s">
        <v>1298</v>
      </c>
      <c r="H2191" s="130" t="s">
        <v>1299</v>
      </c>
      <c r="I2191" s="130" t="s">
        <v>445</v>
      </c>
      <c r="J2191" s="130"/>
    </row>
    <row r="2192" spans="2:10">
      <c r="B2192" s="130" t="s">
        <v>1298</v>
      </c>
      <c r="C2192" s="130" t="s">
        <v>1299</v>
      </c>
      <c r="D2192" s="130" t="s">
        <v>66</v>
      </c>
      <c r="E2192" s="130"/>
      <c r="F2192" s="129"/>
      <c r="G2192" s="130" t="s">
        <v>1298</v>
      </c>
      <c r="H2192" s="130" t="s">
        <v>1299</v>
      </c>
      <c r="I2192" s="130" t="s">
        <v>66</v>
      </c>
      <c r="J2192" s="130"/>
    </row>
    <row r="2193" spans="2:10">
      <c r="B2193" s="130" t="s">
        <v>2078</v>
      </c>
      <c r="C2193" s="130" t="s">
        <v>2079</v>
      </c>
      <c r="D2193" s="130" t="s">
        <v>2080</v>
      </c>
      <c r="E2193" s="130" t="s">
        <v>2081</v>
      </c>
      <c r="F2193" s="129"/>
      <c r="G2193" s="130" t="s">
        <v>2078</v>
      </c>
      <c r="H2193" s="130" t="s">
        <v>2079</v>
      </c>
      <c r="I2193" s="130" t="s">
        <v>2080</v>
      </c>
      <c r="J2193" s="130" t="s">
        <v>2081</v>
      </c>
    </row>
    <row r="2194" spans="2:10">
      <c r="B2194" s="130" t="s">
        <v>1509</v>
      </c>
      <c r="C2194" s="130" t="s">
        <v>1716</v>
      </c>
      <c r="D2194" s="130" t="s">
        <v>453</v>
      </c>
      <c r="E2194" s="130"/>
      <c r="F2194" s="129"/>
      <c r="G2194" s="130" t="s">
        <v>1509</v>
      </c>
      <c r="H2194" s="130" t="s">
        <v>1716</v>
      </c>
      <c r="I2194" s="130" t="s">
        <v>453</v>
      </c>
      <c r="J2194" s="130"/>
    </row>
    <row r="2195" spans="2:10">
      <c r="B2195" s="130" t="s">
        <v>97</v>
      </c>
      <c r="C2195" s="130" t="s">
        <v>1827</v>
      </c>
      <c r="D2195" s="130" t="s">
        <v>2155</v>
      </c>
      <c r="E2195" s="130" t="s">
        <v>1797</v>
      </c>
      <c r="F2195" s="129"/>
      <c r="G2195" s="130" t="s">
        <v>97</v>
      </c>
      <c r="H2195" s="130" t="s">
        <v>1827</v>
      </c>
      <c r="I2195" s="130" t="s">
        <v>2155</v>
      </c>
      <c r="J2195" s="130" t="s">
        <v>1797</v>
      </c>
    </row>
    <row r="2196" spans="2:10">
      <c r="B2196" s="130" t="s">
        <v>2082</v>
      </c>
      <c r="C2196" s="130" t="s">
        <v>2082</v>
      </c>
      <c r="D2196" s="130" t="s">
        <v>1631</v>
      </c>
      <c r="E2196" s="130" t="s">
        <v>2156</v>
      </c>
      <c r="F2196" s="129"/>
      <c r="G2196" s="130" t="s">
        <v>2082</v>
      </c>
      <c r="H2196" s="130" t="s">
        <v>2082</v>
      </c>
      <c r="I2196" s="130" t="s">
        <v>1631</v>
      </c>
      <c r="J2196" s="130" t="s">
        <v>2156</v>
      </c>
    </row>
    <row r="2197" spans="2:10">
      <c r="B2197" s="130" t="s">
        <v>2082</v>
      </c>
      <c r="C2197" s="130" t="s">
        <v>2082</v>
      </c>
      <c r="D2197" s="130" t="s">
        <v>1650</v>
      </c>
      <c r="E2197" s="130" t="s">
        <v>573</v>
      </c>
      <c r="F2197" s="129"/>
      <c r="G2197" s="130" t="s">
        <v>2082</v>
      </c>
      <c r="H2197" s="130" t="s">
        <v>2082</v>
      </c>
      <c r="I2197" s="130" t="s">
        <v>1650</v>
      </c>
      <c r="J2197" s="130" t="s">
        <v>573</v>
      </c>
    </row>
    <row r="2198" spans="2:10">
      <c r="B2198" s="130" t="s">
        <v>2078</v>
      </c>
      <c r="C2198" s="130" t="s">
        <v>2079</v>
      </c>
      <c r="D2198" s="130" t="s">
        <v>2080</v>
      </c>
      <c r="E2198" s="130" t="s">
        <v>2081</v>
      </c>
      <c r="F2198" s="129"/>
      <c r="G2198" s="130" t="s">
        <v>2078</v>
      </c>
      <c r="H2198" s="130" t="s">
        <v>2079</v>
      </c>
      <c r="I2198" s="130" t="s">
        <v>2080</v>
      </c>
      <c r="J2198" s="130" t="s">
        <v>2081</v>
      </c>
    </row>
    <row r="2199" spans="2:10">
      <c r="B2199" s="130" t="s">
        <v>91</v>
      </c>
      <c r="C2199" s="130" t="s">
        <v>2157</v>
      </c>
      <c r="D2199" s="130" t="s">
        <v>2158</v>
      </c>
      <c r="E2199" s="130" t="s">
        <v>2159</v>
      </c>
      <c r="F2199" s="129"/>
      <c r="G2199" s="130" t="s">
        <v>91</v>
      </c>
      <c r="H2199" s="130" t="s">
        <v>2157</v>
      </c>
      <c r="I2199" s="130" t="s">
        <v>2158</v>
      </c>
      <c r="J2199" s="130" t="s">
        <v>2159</v>
      </c>
    </row>
    <row r="2200" spans="2:10">
      <c r="B2200" s="130" t="s">
        <v>91</v>
      </c>
      <c r="C2200" s="130" t="s">
        <v>998</v>
      </c>
      <c r="D2200" s="130" t="s">
        <v>2160</v>
      </c>
      <c r="E2200" s="130"/>
      <c r="F2200" s="129"/>
      <c r="G2200" s="130" t="s">
        <v>91</v>
      </c>
      <c r="H2200" s="130" t="s">
        <v>998</v>
      </c>
      <c r="I2200" s="130" t="s">
        <v>2160</v>
      </c>
      <c r="J2200" s="130"/>
    </row>
    <row r="2201" spans="2:10">
      <c r="B2201" s="130" t="s">
        <v>1298</v>
      </c>
      <c r="C2201" s="130" t="s">
        <v>1299</v>
      </c>
      <c r="D2201" s="130" t="s">
        <v>2161</v>
      </c>
      <c r="E2201" s="130"/>
      <c r="F2201" s="129"/>
      <c r="G2201" s="130" t="s">
        <v>1298</v>
      </c>
      <c r="H2201" s="130" t="s">
        <v>1299</v>
      </c>
      <c r="I2201" s="130" t="s">
        <v>2161</v>
      </c>
      <c r="J2201" s="130"/>
    </row>
    <row r="2202" spans="2:10">
      <c r="B2202" s="130" t="s">
        <v>2149</v>
      </c>
      <c r="C2202" s="130" t="s">
        <v>2150</v>
      </c>
      <c r="D2202" s="130" t="s">
        <v>586</v>
      </c>
      <c r="E2202" s="130"/>
      <c r="F2202" s="129"/>
      <c r="G2202" s="130" t="s">
        <v>2149</v>
      </c>
      <c r="H2202" s="130" t="s">
        <v>2150</v>
      </c>
      <c r="I2202" s="130" t="s">
        <v>586</v>
      </c>
      <c r="J2202" s="130"/>
    </row>
    <row r="2203" spans="2:10">
      <c r="B2203" s="130" t="s">
        <v>97</v>
      </c>
      <c r="C2203" s="130" t="s">
        <v>2025</v>
      </c>
      <c r="D2203" s="130" t="s">
        <v>2162</v>
      </c>
      <c r="E2203" s="130" t="s">
        <v>1797</v>
      </c>
      <c r="F2203" s="129"/>
      <c r="G2203" s="130" t="s">
        <v>97</v>
      </c>
      <c r="H2203" s="130" t="s">
        <v>2025</v>
      </c>
      <c r="I2203" s="130" t="s">
        <v>2162</v>
      </c>
      <c r="J2203" s="130" t="s">
        <v>1797</v>
      </c>
    </row>
    <row r="2204" spans="2:10">
      <c r="B2204" s="130" t="s">
        <v>1509</v>
      </c>
      <c r="C2204" s="130" t="s">
        <v>1716</v>
      </c>
      <c r="D2204" s="130" t="s">
        <v>670</v>
      </c>
      <c r="E2204" s="130"/>
      <c r="F2204" s="129"/>
      <c r="G2204" s="130" t="s">
        <v>1509</v>
      </c>
      <c r="H2204" s="130" t="s">
        <v>1716</v>
      </c>
      <c r="I2204" s="130" t="s">
        <v>670</v>
      </c>
      <c r="J2204" s="130"/>
    </row>
    <row r="2205" spans="2:10">
      <c r="B2205" s="130" t="s">
        <v>97</v>
      </c>
      <c r="C2205" s="130" t="s">
        <v>1796</v>
      </c>
      <c r="D2205" s="130" t="s">
        <v>2163</v>
      </c>
      <c r="E2205" s="130" t="s">
        <v>1797</v>
      </c>
      <c r="F2205" s="129"/>
      <c r="G2205" s="130" t="s">
        <v>97</v>
      </c>
      <c r="H2205" s="130" t="s">
        <v>1796</v>
      </c>
      <c r="I2205" s="130" t="s">
        <v>2163</v>
      </c>
      <c r="J2205" s="130" t="s">
        <v>1797</v>
      </c>
    </row>
    <row r="2206" spans="2:10">
      <c r="B2206" s="130" t="s">
        <v>1298</v>
      </c>
      <c r="C2206" s="130" t="s">
        <v>2164</v>
      </c>
      <c r="D2206" s="130" t="s">
        <v>466</v>
      </c>
      <c r="E2206" s="130"/>
      <c r="F2206" s="129"/>
      <c r="G2206" s="130" t="s">
        <v>1298</v>
      </c>
      <c r="H2206" s="130" t="s">
        <v>2164</v>
      </c>
      <c r="I2206" s="130" t="s">
        <v>466</v>
      </c>
      <c r="J2206" s="130"/>
    </row>
    <row r="2207" spans="2:10">
      <c r="B2207" s="130" t="s">
        <v>97</v>
      </c>
      <c r="C2207" s="130" t="s">
        <v>2116</v>
      </c>
      <c r="D2207" s="130" t="s">
        <v>1155</v>
      </c>
      <c r="E2207" s="130" t="s">
        <v>1797</v>
      </c>
      <c r="F2207" s="129"/>
      <c r="G2207" s="130" t="s">
        <v>97</v>
      </c>
      <c r="H2207" s="130" t="s">
        <v>2116</v>
      </c>
      <c r="I2207" s="130" t="s">
        <v>1155</v>
      </c>
      <c r="J2207" s="130" t="s">
        <v>1797</v>
      </c>
    </row>
    <row r="2208" spans="2:10">
      <c r="B2208" s="130" t="s">
        <v>571</v>
      </c>
      <c r="C2208" s="130" t="s">
        <v>2165</v>
      </c>
      <c r="D2208" s="130" t="s">
        <v>1912</v>
      </c>
      <c r="E2208" s="130" t="s">
        <v>2166</v>
      </c>
      <c r="F2208" s="129"/>
      <c r="G2208" s="130" t="s">
        <v>571</v>
      </c>
      <c r="H2208" s="130" t="s">
        <v>2165</v>
      </c>
      <c r="I2208" s="130" t="s">
        <v>1912</v>
      </c>
      <c r="J2208" s="130" t="s">
        <v>2166</v>
      </c>
    </row>
    <row r="2209" spans="2:10">
      <c r="B2209" s="130" t="s">
        <v>2082</v>
      </c>
      <c r="C2209" s="130" t="s">
        <v>2082</v>
      </c>
      <c r="D2209" s="130" t="s">
        <v>2167</v>
      </c>
      <c r="E2209" s="130" t="s">
        <v>2168</v>
      </c>
      <c r="F2209" s="129"/>
      <c r="G2209" s="130" t="s">
        <v>2082</v>
      </c>
      <c r="H2209" s="130" t="s">
        <v>2082</v>
      </c>
      <c r="I2209" s="130" t="s">
        <v>2167</v>
      </c>
      <c r="J2209" s="130" t="s">
        <v>2168</v>
      </c>
    </row>
    <row r="2210" spans="2:10">
      <c r="B2210" s="130" t="s">
        <v>1509</v>
      </c>
      <c r="C2210" s="130" t="s">
        <v>1510</v>
      </c>
      <c r="D2210" s="130" t="s">
        <v>450</v>
      </c>
      <c r="E2210" s="130"/>
      <c r="F2210" s="129"/>
      <c r="G2210" s="130" t="s">
        <v>1509</v>
      </c>
      <c r="H2210" s="130" t="s">
        <v>1510</v>
      </c>
      <c r="I2210" s="130" t="s">
        <v>450</v>
      </c>
      <c r="J2210" s="130"/>
    </row>
    <row r="2211" spans="2:10">
      <c r="B2211" s="130" t="s">
        <v>1509</v>
      </c>
      <c r="C2211" s="130" t="s">
        <v>1068</v>
      </c>
      <c r="D2211" s="130" t="s">
        <v>390</v>
      </c>
      <c r="E2211" s="130"/>
      <c r="F2211" s="129"/>
      <c r="G2211" s="130" t="s">
        <v>1509</v>
      </c>
      <c r="H2211" s="130" t="s">
        <v>1068</v>
      </c>
      <c r="I2211" s="130" t="s">
        <v>390</v>
      </c>
      <c r="J2211" s="130"/>
    </row>
    <row r="2212" spans="2:10">
      <c r="B2212" s="130" t="s">
        <v>1298</v>
      </c>
      <c r="C2212" s="130" t="s">
        <v>1299</v>
      </c>
      <c r="D2212" s="130" t="s">
        <v>735</v>
      </c>
      <c r="E2212" s="130"/>
      <c r="F2212" s="129"/>
      <c r="G2212" s="130" t="s">
        <v>1298</v>
      </c>
      <c r="H2212" s="130" t="s">
        <v>1299</v>
      </c>
      <c r="I2212" s="130" t="s">
        <v>735</v>
      </c>
      <c r="J2212" s="130"/>
    </row>
    <row r="2213" spans="2:10">
      <c r="B2213" s="130" t="s">
        <v>1268</v>
      </c>
      <c r="C2213" s="130" t="s">
        <v>1268</v>
      </c>
      <c r="D2213" s="130" t="s">
        <v>1593</v>
      </c>
      <c r="E2213" s="130" t="s">
        <v>748</v>
      </c>
      <c r="F2213" s="129"/>
      <c r="G2213" s="130" t="s">
        <v>1268</v>
      </c>
      <c r="H2213" s="130" t="s">
        <v>1268</v>
      </c>
      <c r="I2213" s="130" t="s">
        <v>1593</v>
      </c>
      <c r="J2213" s="130" t="s">
        <v>748</v>
      </c>
    </row>
    <row r="2214" spans="2:10">
      <c r="B2214" s="130" t="s">
        <v>1509</v>
      </c>
      <c r="C2214" s="130" t="s">
        <v>1510</v>
      </c>
      <c r="D2214" s="130" t="s">
        <v>857</v>
      </c>
      <c r="E2214" s="130"/>
      <c r="F2214" s="129"/>
      <c r="G2214" s="130" t="s">
        <v>1509</v>
      </c>
      <c r="H2214" s="130" t="s">
        <v>1510</v>
      </c>
      <c r="I2214" s="130" t="s">
        <v>857</v>
      </c>
      <c r="J2214" s="130"/>
    </row>
    <row r="2215" spans="2:10">
      <c r="B2215" s="130" t="s">
        <v>2149</v>
      </c>
      <c r="C2215" s="130" t="s">
        <v>2150</v>
      </c>
      <c r="D2215" s="130" t="s">
        <v>612</v>
      </c>
      <c r="E2215" s="130"/>
      <c r="F2215" s="129"/>
      <c r="G2215" s="130" t="s">
        <v>2149</v>
      </c>
      <c r="H2215" s="130" t="s">
        <v>2150</v>
      </c>
      <c r="I2215" s="130" t="s">
        <v>612</v>
      </c>
      <c r="J2215" s="130"/>
    </row>
    <row r="2216" spans="2:10">
      <c r="B2216" s="130" t="s">
        <v>95</v>
      </c>
      <c r="C2216" s="130" t="s">
        <v>1206</v>
      </c>
      <c r="D2216" s="130" t="s">
        <v>521</v>
      </c>
      <c r="E2216" s="130" t="s">
        <v>1207</v>
      </c>
      <c r="F2216" s="129"/>
      <c r="G2216" s="130" t="s">
        <v>95</v>
      </c>
      <c r="H2216" s="130" t="s">
        <v>1206</v>
      </c>
      <c r="I2216" s="130" t="s">
        <v>521</v>
      </c>
      <c r="J2216" s="130" t="s">
        <v>1207</v>
      </c>
    </row>
    <row r="2217" spans="2:10">
      <c r="B2217" s="130" t="s">
        <v>1298</v>
      </c>
      <c r="C2217" s="130" t="s">
        <v>1405</v>
      </c>
      <c r="D2217" s="130" t="s">
        <v>450</v>
      </c>
      <c r="E2217" s="130"/>
      <c r="F2217" s="129"/>
      <c r="G2217" s="130" t="s">
        <v>1298</v>
      </c>
      <c r="H2217" s="130" t="s">
        <v>1405</v>
      </c>
      <c r="I2217" s="130" t="s">
        <v>450</v>
      </c>
      <c r="J2217" s="130"/>
    </row>
    <row r="2218" spans="2:10">
      <c r="B2218" s="130" t="s">
        <v>100</v>
      </c>
      <c r="C2218" s="130" t="s">
        <v>525</v>
      </c>
      <c r="D2218" s="130" t="s">
        <v>381</v>
      </c>
      <c r="E2218" s="130" t="s">
        <v>2169</v>
      </c>
      <c r="F2218" s="129"/>
      <c r="G2218" s="130" t="s">
        <v>100</v>
      </c>
      <c r="H2218" s="130" t="s">
        <v>525</v>
      </c>
      <c r="I2218" s="130" t="s">
        <v>381</v>
      </c>
      <c r="J2218" s="130" t="s">
        <v>2169</v>
      </c>
    </row>
    <row r="2219" spans="2:10">
      <c r="B2219" s="130" t="s">
        <v>1298</v>
      </c>
      <c r="C2219" s="130" t="s">
        <v>1405</v>
      </c>
      <c r="D2219" s="130" t="s">
        <v>429</v>
      </c>
      <c r="E2219" s="130"/>
      <c r="F2219" s="129"/>
      <c r="G2219" s="130" t="s">
        <v>1298</v>
      </c>
      <c r="H2219" s="130" t="s">
        <v>1405</v>
      </c>
      <c r="I2219" s="130" t="s">
        <v>429</v>
      </c>
      <c r="J2219" s="130"/>
    </row>
    <row r="2220" spans="2:10">
      <c r="B2220" s="130" t="s">
        <v>97</v>
      </c>
      <c r="C2220" s="130" t="s">
        <v>1827</v>
      </c>
      <c r="D2220" s="130" t="s">
        <v>2170</v>
      </c>
      <c r="E2220" s="130" t="s">
        <v>1797</v>
      </c>
      <c r="F2220" s="129"/>
      <c r="G2220" s="130" t="s">
        <v>97</v>
      </c>
      <c r="H2220" s="130" t="s">
        <v>1827</v>
      </c>
      <c r="I2220" s="130" t="s">
        <v>2170</v>
      </c>
      <c r="J2220" s="130" t="s">
        <v>1797</v>
      </c>
    </row>
    <row r="2221" spans="2:10">
      <c r="B2221" s="130" t="s">
        <v>97</v>
      </c>
      <c r="C2221" s="130" t="s">
        <v>1827</v>
      </c>
      <c r="D2221" s="130" t="s">
        <v>944</v>
      </c>
      <c r="E2221" s="130" t="s">
        <v>1797</v>
      </c>
      <c r="F2221" s="129"/>
      <c r="G2221" s="130" t="s">
        <v>97</v>
      </c>
      <c r="H2221" s="130" t="s">
        <v>1827</v>
      </c>
      <c r="I2221" s="130" t="s">
        <v>944</v>
      </c>
      <c r="J2221" s="130" t="s">
        <v>1797</v>
      </c>
    </row>
    <row r="2222" spans="2:10">
      <c r="B2222" s="130" t="s">
        <v>709</v>
      </c>
      <c r="C2222" s="130" t="s">
        <v>2089</v>
      </c>
      <c r="D2222" s="130" t="s">
        <v>390</v>
      </c>
      <c r="E2222" s="130" t="s">
        <v>2090</v>
      </c>
      <c r="F2222" s="129"/>
      <c r="G2222" s="130" t="s">
        <v>709</v>
      </c>
      <c r="H2222" s="130" t="s">
        <v>2089</v>
      </c>
      <c r="I2222" s="130" t="s">
        <v>390</v>
      </c>
      <c r="J2222" s="130" t="s">
        <v>2090</v>
      </c>
    </row>
    <row r="2223" spans="2:10">
      <c r="B2223" s="130" t="s">
        <v>2149</v>
      </c>
      <c r="C2223" s="130" t="s">
        <v>2150</v>
      </c>
      <c r="D2223" s="130" t="s">
        <v>670</v>
      </c>
      <c r="E2223" s="130"/>
      <c r="F2223" s="129"/>
      <c r="G2223" s="130" t="s">
        <v>2149</v>
      </c>
      <c r="H2223" s="130" t="s">
        <v>2150</v>
      </c>
      <c r="I2223" s="130" t="s">
        <v>670</v>
      </c>
      <c r="J2223" s="130"/>
    </row>
    <row r="2224" spans="2:10">
      <c r="B2224" s="130" t="s">
        <v>2082</v>
      </c>
      <c r="C2224" s="130" t="s">
        <v>2082</v>
      </c>
      <c r="D2224" s="130" t="s">
        <v>1615</v>
      </c>
      <c r="E2224" s="130" t="s">
        <v>2171</v>
      </c>
      <c r="F2224" s="129"/>
      <c r="G2224" s="130" t="s">
        <v>2082</v>
      </c>
      <c r="H2224" s="130" t="s">
        <v>2082</v>
      </c>
      <c r="I2224" s="130" t="s">
        <v>1615</v>
      </c>
      <c r="J2224" s="130" t="s">
        <v>2171</v>
      </c>
    </row>
    <row r="2225" spans="2:10">
      <c r="B2225" s="130" t="s">
        <v>1298</v>
      </c>
      <c r="C2225" s="130" t="s">
        <v>1299</v>
      </c>
      <c r="D2225" s="130" t="s">
        <v>2172</v>
      </c>
      <c r="E2225" s="130"/>
      <c r="F2225" s="129"/>
      <c r="G2225" s="130" t="s">
        <v>1298</v>
      </c>
      <c r="H2225" s="130" t="s">
        <v>1299</v>
      </c>
      <c r="I2225" s="130" t="s">
        <v>2172</v>
      </c>
      <c r="J2225" s="130"/>
    </row>
    <row r="2226" spans="2:10">
      <c r="B2226" s="130" t="s">
        <v>97</v>
      </c>
      <c r="C2226" s="130" t="s">
        <v>1841</v>
      </c>
      <c r="D2226" s="130" t="s">
        <v>1581</v>
      </c>
      <c r="E2226" s="130" t="s">
        <v>1804</v>
      </c>
      <c r="F2226" s="129"/>
      <c r="G2226" s="130" t="s">
        <v>97</v>
      </c>
      <c r="H2226" s="130" t="s">
        <v>1841</v>
      </c>
      <c r="I2226" s="130" t="s">
        <v>1581</v>
      </c>
      <c r="J2226" s="130" t="s">
        <v>1804</v>
      </c>
    </row>
    <row r="2227" spans="2:10">
      <c r="B2227" s="130" t="s">
        <v>579</v>
      </c>
      <c r="C2227" s="130" t="s">
        <v>2104</v>
      </c>
      <c r="D2227" s="130" t="s">
        <v>1623</v>
      </c>
      <c r="E2227" s="130" t="s">
        <v>2105</v>
      </c>
      <c r="F2227" s="129"/>
      <c r="G2227" s="130" t="s">
        <v>579</v>
      </c>
      <c r="H2227" s="130" t="s">
        <v>2104</v>
      </c>
      <c r="I2227" s="130" t="s">
        <v>1623</v>
      </c>
      <c r="J2227" s="130" t="s">
        <v>2105</v>
      </c>
    </row>
    <row r="2228" spans="2:10">
      <c r="B2228" s="130" t="s">
        <v>609</v>
      </c>
      <c r="C2228" s="130" t="s">
        <v>620</v>
      </c>
      <c r="D2228" s="130" t="s">
        <v>466</v>
      </c>
      <c r="E2228" s="130" t="s">
        <v>2173</v>
      </c>
      <c r="F2228" s="129"/>
      <c r="G2228" s="130" t="s">
        <v>609</v>
      </c>
      <c r="H2228" s="130" t="s">
        <v>620</v>
      </c>
      <c r="I2228" s="130" t="s">
        <v>466</v>
      </c>
      <c r="J2228" s="130" t="s">
        <v>2173</v>
      </c>
    </row>
    <row r="2229" spans="2:10">
      <c r="B2229" s="130" t="s">
        <v>2082</v>
      </c>
      <c r="C2229" s="130" t="s">
        <v>2082</v>
      </c>
      <c r="D2229" s="130" t="s">
        <v>1812</v>
      </c>
      <c r="E2229" s="130" t="s">
        <v>769</v>
      </c>
      <c r="F2229" s="129"/>
      <c r="G2229" s="130" t="s">
        <v>2082</v>
      </c>
      <c r="H2229" s="130" t="s">
        <v>2082</v>
      </c>
      <c r="I2229" s="130" t="s">
        <v>1812</v>
      </c>
      <c r="J2229" s="130" t="s">
        <v>769</v>
      </c>
    </row>
    <row r="2230" spans="2:10">
      <c r="B2230" s="130" t="s">
        <v>2082</v>
      </c>
      <c r="C2230" s="130" t="s">
        <v>2082</v>
      </c>
      <c r="D2230" s="130" t="s">
        <v>1618</v>
      </c>
      <c r="E2230" s="130" t="s">
        <v>2174</v>
      </c>
      <c r="F2230" s="129"/>
      <c r="G2230" s="130" t="s">
        <v>2082</v>
      </c>
      <c r="H2230" s="130" t="s">
        <v>2082</v>
      </c>
      <c r="I2230" s="130" t="s">
        <v>1618</v>
      </c>
      <c r="J2230" s="130" t="s">
        <v>2174</v>
      </c>
    </row>
    <row r="2231" spans="2:10">
      <c r="B2231" s="130" t="s">
        <v>2082</v>
      </c>
      <c r="C2231" s="130" t="s">
        <v>2082</v>
      </c>
      <c r="D2231" s="130" t="s">
        <v>1813</v>
      </c>
      <c r="E2231" s="130" t="s">
        <v>2175</v>
      </c>
      <c r="F2231" s="129"/>
      <c r="G2231" s="130" t="s">
        <v>2082</v>
      </c>
      <c r="H2231" s="130" t="s">
        <v>2082</v>
      </c>
      <c r="I2231" s="130" t="s">
        <v>1813</v>
      </c>
      <c r="J2231" s="130" t="s">
        <v>2175</v>
      </c>
    </row>
    <row r="2232" spans="2:10">
      <c r="B2232" s="130" t="s">
        <v>1298</v>
      </c>
      <c r="C2232" s="130" t="s">
        <v>1299</v>
      </c>
      <c r="D2232" s="130" t="s">
        <v>512</v>
      </c>
      <c r="E2232" s="130"/>
      <c r="F2232" s="129"/>
      <c r="G2232" s="130" t="s">
        <v>1298</v>
      </c>
      <c r="H2232" s="130" t="s">
        <v>1299</v>
      </c>
      <c r="I2232" s="130" t="s">
        <v>512</v>
      </c>
      <c r="J2232" s="130"/>
    </row>
    <row r="2233" spans="2:10">
      <c r="B2233" s="130" t="s">
        <v>579</v>
      </c>
      <c r="C2233" s="130" t="s">
        <v>2104</v>
      </c>
      <c r="D2233" s="130" t="s">
        <v>1533</v>
      </c>
      <c r="E2233" s="130" t="s">
        <v>2105</v>
      </c>
      <c r="F2233" s="129"/>
      <c r="G2233" s="130" t="s">
        <v>579</v>
      </c>
      <c r="H2233" s="130" t="s">
        <v>2104</v>
      </c>
      <c r="I2233" s="130" t="s">
        <v>1533</v>
      </c>
      <c r="J2233" s="130" t="s">
        <v>2105</v>
      </c>
    </row>
    <row r="2234" spans="2:10">
      <c r="B2234" s="130" t="s">
        <v>609</v>
      </c>
      <c r="C2234" s="130" t="s">
        <v>2076</v>
      </c>
      <c r="D2234" s="130" t="s">
        <v>466</v>
      </c>
      <c r="E2234" s="130" t="s">
        <v>2093</v>
      </c>
      <c r="F2234" s="129"/>
      <c r="G2234" s="130" t="s">
        <v>609</v>
      </c>
      <c r="H2234" s="130" t="s">
        <v>2076</v>
      </c>
      <c r="I2234" s="130" t="s">
        <v>466</v>
      </c>
      <c r="J2234" s="130" t="s">
        <v>2093</v>
      </c>
    </row>
    <row r="2235" spans="2:10">
      <c r="B2235" s="130" t="s">
        <v>91</v>
      </c>
      <c r="C2235" s="130" t="s">
        <v>2176</v>
      </c>
      <c r="D2235" s="130" t="s">
        <v>2177</v>
      </c>
      <c r="E2235" s="130"/>
      <c r="F2235" s="129"/>
      <c r="G2235" s="130" t="s">
        <v>91</v>
      </c>
      <c r="H2235" s="130" t="s">
        <v>2176</v>
      </c>
      <c r="I2235" s="130" t="s">
        <v>2177</v>
      </c>
      <c r="J2235" s="130"/>
    </row>
    <row r="2236" spans="2:10">
      <c r="B2236" s="130" t="s">
        <v>1298</v>
      </c>
      <c r="C2236" s="130" t="s">
        <v>1299</v>
      </c>
      <c r="D2236" s="130" t="s">
        <v>1530</v>
      </c>
      <c r="E2236" s="130" t="s">
        <v>1709</v>
      </c>
      <c r="F2236" s="129"/>
      <c r="G2236" s="130" t="s">
        <v>1298</v>
      </c>
      <c r="H2236" s="130" t="s">
        <v>1299</v>
      </c>
      <c r="I2236" s="130" t="s">
        <v>1530</v>
      </c>
      <c r="J2236" s="130" t="s">
        <v>1709</v>
      </c>
    </row>
    <row r="2237" spans="2:10">
      <c r="B2237" s="130" t="s">
        <v>1298</v>
      </c>
      <c r="C2237" s="130" t="s">
        <v>1299</v>
      </c>
      <c r="D2237" s="130" t="s">
        <v>2132</v>
      </c>
      <c r="E2237" s="130" t="s">
        <v>1709</v>
      </c>
      <c r="F2237" s="129"/>
      <c r="G2237" s="130" t="s">
        <v>1298</v>
      </c>
      <c r="H2237" s="130" t="s">
        <v>1299</v>
      </c>
      <c r="I2237" s="130" t="s">
        <v>2132</v>
      </c>
      <c r="J2237" s="130" t="s">
        <v>1709</v>
      </c>
    </row>
    <row r="2238" spans="2:10">
      <c r="B2238" s="130" t="s">
        <v>1298</v>
      </c>
      <c r="C2238" s="130" t="s">
        <v>1299</v>
      </c>
      <c r="D2238" s="130" t="s">
        <v>595</v>
      </c>
      <c r="E2238" s="130"/>
      <c r="F2238" s="129"/>
      <c r="G2238" s="130" t="s">
        <v>1298</v>
      </c>
      <c r="H2238" s="130" t="s">
        <v>1299</v>
      </c>
      <c r="I2238" s="130" t="s">
        <v>595</v>
      </c>
      <c r="J2238" s="130"/>
    </row>
    <row r="2239" spans="2:10">
      <c r="B2239" s="130" t="s">
        <v>1509</v>
      </c>
      <c r="C2239" s="130" t="s">
        <v>380</v>
      </c>
      <c r="D2239" s="130" t="s">
        <v>2178</v>
      </c>
      <c r="E2239" s="130" t="s">
        <v>1524</v>
      </c>
      <c r="F2239" s="129"/>
      <c r="G2239" s="130" t="s">
        <v>1509</v>
      </c>
      <c r="H2239" s="130" t="s">
        <v>380</v>
      </c>
      <c r="I2239" s="130" t="s">
        <v>2178</v>
      </c>
      <c r="J2239" s="130" t="s">
        <v>1524</v>
      </c>
    </row>
    <row r="2240" spans="2:10">
      <c r="B2240" s="130" t="s">
        <v>97</v>
      </c>
      <c r="C2240" s="130" t="s">
        <v>2010</v>
      </c>
      <c r="D2240" s="130" t="s">
        <v>2179</v>
      </c>
      <c r="E2240" s="130" t="s">
        <v>1797</v>
      </c>
      <c r="F2240" s="129"/>
      <c r="G2240" s="130" t="s">
        <v>97</v>
      </c>
      <c r="H2240" s="130" t="s">
        <v>2010</v>
      </c>
      <c r="I2240" s="130" t="s">
        <v>2179</v>
      </c>
      <c r="J2240" s="130" t="s">
        <v>1797</v>
      </c>
    </row>
    <row r="2241" spans="2:10">
      <c r="B2241" s="130" t="s">
        <v>97</v>
      </c>
      <c r="C2241" s="130" t="s">
        <v>1973</v>
      </c>
      <c r="D2241" s="130" t="s">
        <v>2180</v>
      </c>
      <c r="E2241" s="130" t="s">
        <v>1797</v>
      </c>
      <c r="F2241" s="129"/>
      <c r="G2241" s="130" t="s">
        <v>97</v>
      </c>
      <c r="H2241" s="130" t="s">
        <v>1973</v>
      </c>
      <c r="I2241" s="130" t="s">
        <v>2180</v>
      </c>
      <c r="J2241" s="130" t="s">
        <v>1797</v>
      </c>
    </row>
    <row r="2242" spans="2:10">
      <c r="B2242" s="130" t="s">
        <v>609</v>
      </c>
      <c r="C2242" s="130" t="s">
        <v>2076</v>
      </c>
      <c r="D2242" s="130" t="s">
        <v>373</v>
      </c>
      <c r="E2242" s="130" t="s">
        <v>2093</v>
      </c>
      <c r="F2242" s="129"/>
      <c r="G2242" s="130" t="s">
        <v>609</v>
      </c>
      <c r="H2242" s="130" t="s">
        <v>2076</v>
      </c>
      <c r="I2242" s="130" t="s">
        <v>373</v>
      </c>
      <c r="J2242" s="130" t="s">
        <v>2093</v>
      </c>
    </row>
    <row r="2243" spans="2:10">
      <c r="B2243" s="130" t="s">
        <v>574</v>
      </c>
      <c r="C2243" s="130" t="s">
        <v>2072</v>
      </c>
      <c r="D2243" s="130" t="s">
        <v>450</v>
      </c>
      <c r="E2243" s="130" t="s">
        <v>2088</v>
      </c>
      <c r="F2243" s="129"/>
      <c r="G2243" s="130" t="s">
        <v>574</v>
      </c>
      <c r="H2243" s="130" t="s">
        <v>2072</v>
      </c>
      <c r="I2243" s="130" t="s">
        <v>450</v>
      </c>
      <c r="J2243" s="130" t="s">
        <v>2088</v>
      </c>
    </row>
    <row r="2244" spans="2:10">
      <c r="B2244" s="130" t="s">
        <v>97</v>
      </c>
      <c r="C2244" s="130" t="s">
        <v>2116</v>
      </c>
      <c r="D2244" s="130" t="s">
        <v>2181</v>
      </c>
      <c r="E2244" s="130" t="s">
        <v>1797</v>
      </c>
      <c r="F2244" s="129"/>
      <c r="G2244" s="130" t="s">
        <v>97</v>
      </c>
      <c r="H2244" s="130" t="s">
        <v>2116</v>
      </c>
      <c r="I2244" s="130" t="s">
        <v>2181</v>
      </c>
      <c r="J2244" s="130" t="s">
        <v>1797</v>
      </c>
    </row>
    <row r="2245" spans="2:10">
      <c r="B2245" s="130" t="s">
        <v>91</v>
      </c>
      <c r="C2245" s="130" t="s">
        <v>2176</v>
      </c>
      <c r="D2245" s="130" t="s">
        <v>2182</v>
      </c>
      <c r="E2245" s="130"/>
      <c r="F2245" s="129"/>
      <c r="G2245" s="130" t="s">
        <v>91</v>
      </c>
      <c r="H2245" s="130" t="s">
        <v>2176</v>
      </c>
      <c r="I2245" s="130" t="s">
        <v>2182</v>
      </c>
      <c r="J2245" s="130"/>
    </row>
    <row r="2246" spans="2:10">
      <c r="B2246" s="130" t="s">
        <v>93</v>
      </c>
      <c r="C2246" s="130" t="s">
        <v>1175</v>
      </c>
      <c r="D2246" s="130"/>
      <c r="E2246" s="130"/>
      <c r="F2246" s="129"/>
      <c r="G2246" s="130" t="s">
        <v>93</v>
      </c>
      <c r="H2246" s="130" t="s">
        <v>1175</v>
      </c>
      <c r="I2246" s="130"/>
      <c r="J2246" s="130"/>
    </row>
    <row r="2247" spans="2:10">
      <c r="B2247" s="130" t="s">
        <v>91</v>
      </c>
      <c r="C2247" s="130" t="s">
        <v>1050</v>
      </c>
      <c r="D2247" s="130" t="s">
        <v>1786</v>
      </c>
      <c r="E2247" s="130" t="s">
        <v>1131</v>
      </c>
      <c r="F2247" s="129"/>
      <c r="G2247" s="130" t="s">
        <v>91</v>
      </c>
      <c r="H2247" s="130" t="s">
        <v>1050</v>
      </c>
      <c r="I2247" s="130" t="s">
        <v>1786</v>
      </c>
      <c r="J2247" s="130" t="s">
        <v>1131</v>
      </c>
    </row>
    <row r="2248" spans="2:10">
      <c r="B2248" s="130" t="s">
        <v>2082</v>
      </c>
      <c r="C2248" s="130" t="s">
        <v>2082</v>
      </c>
      <c r="D2248" s="130" t="s">
        <v>1683</v>
      </c>
      <c r="E2248" s="130" t="s">
        <v>2073</v>
      </c>
      <c r="F2248" s="129"/>
      <c r="G2248" s="130" t="s">
        <v>2082</v>
      </c>
      <c r="H2248" s="130" t="s">
        <v>2082</v>
      </c>
      <c r="I2248" s="130" t="s">
        <v>1683</v>
      </c>
      <c r="J2248" s="130" t="s">
        <v>2073</v>
      </c>
    </row>
    <row r="2249" spans="2:10">
      <c r="B2249" s="130" t="s">
        <v>1298</v>
      </c>
      <c r="C2249" s="130" t="s">
        <v>1299</v>
      </c>
      <c r="D2249" s="130" t="s">
        <v>1369</v>
      </c>
      <c r="E2249" s="130"/>
      <c r="F2249" s="129"/>
      <c r="G2249" s="130" t="s">
        <v>1298</v>
      </c>
      <c r="H2249" s="130" t="s">
        <v>1299</v>
      </c>
      <c r="I2249" s="130" t="s">
        <v>1369</v>
      </c>
      <c r="J2249" s="130"/>
    </row>
    <row r="2250" spans="2:10">
      <c r="B2250" s="130" t="s">
        <v>1268</v>
      </c>
      <c r="C2250" s="130" t="s">
        <v>1268</v>
      </c>
      <c r="D2250" s="130"/>
      <c r="E2250" s="130" t="s">
        <v>2183</v>
      </c>
      <c r="F2250" s="129"/>
      <c r="G2250" s="130" t="s">
        <v>1268</v>
      </c>
      <c r="H2250" s="130" t="s">
        <v>1268</v>
      </c>
      <c r="I2250" s="130"/>
      <c r="J2250" s="130" t="s">
        <v>2183</v>
      </c>
    </row>
    <row r="2251" spans="2:10">
      <c r="B2251" s="130" t="s">
        <v>2082</v>
      </c>
      <c r="C2251" s="130" t="s">
        <v>2082</v>
      </c>
      <c r="D2251" s="130" t="s">
        <v>1502</v>
      </c>
      <c r="E2251" s="130" t="s">
        <v>2184</v>
      </c>
      <c r="F2251" s="129"/>
      <c r="G2251" s="130" t="s">
        <v>2082</v>
      </c>
      <c r="H2251" s="130" t="s">
        <v>2082</v>
      </c>
      <c r="I2251" s="130" t="s">
        <v>1502</v>
      </c>
      <c r="J2251" s="130" t="s">
        <v>2184</v>
      </c>
    </row>
    <row r="2252" spans="2:10">
      <c r="B2252" s="130" t="s">
        <v>1298</v>
      </c>
      <c r="C2252" s="130" t="s">
        <v>1299</v>
      </c>
      <c r="D2252" s="130" t="s">
        <v>418</v>
      </c>
      <c r="E2252" s="130"/>
      <c r="F2252" s="129"/>
      <c r="G2252" s="130" t="s">
        <v>1298</v>
      </c>
      <c r="H2252" s="130" t="s">
        <v>1299</v>
      </c>
      <c r="I2252" s="130" t="s">
        <v>418</v>
      </c>
      <c r="J2252" s="130"/>
    </row>
    <row r="2253" spans="2:10">
      <c r="B2253" s="130" t="s">
        <v>97</v>
      </c>
      <c r="C2253" s="130" t="s">
        <v>1879</v>
      </c>
      <c r="D2253" s="130" t="s">
        <v>1691</v>
      </c>
      <c r="E2253" s="130" t="s">
        <v>1797</v>
      </c>
      <c r="F2253" s="129"/>
      <c r="G2253" s="130" t="s">
        <v>97</v>
      </c>
      <c r="H2253" s="130" t="s">
        <v>1879</v>
      </c>
      <c r="I2253" s="130" t="s">
        <v>1691</v>
      </c>
      <c r="J2253" s="130" t="s">
        <v>1797</v>
      </c>
    </row>
    <row r="2254" spans="2:10">
      <c r="B2254" s="130" t="s">
        <v>97</v>
      </c>
      <c r="C2254" s="130" t="s">
        <v>2056</v>
      </c>
      <c r="D2254" s="130" t="s">
        <v>1687</v>
      </c>
      <c r="E2254" s="130" t="s">
        <v>1804</v>
      </c>
      <c r="F2254" s="129"/>
      <c r="G2254" s="130" t="s">
        <v>97</v>
      </c>
      <c r="H2254" s="130" t="s">
        <v>2056</v>
      </c>
      <c r="I2254" s="130" t="s">
        <v>1687</v>
      </c>
      <c r="J2254" s="130" t="s">
        <v>1804</v>
      </c>
    </row>
    <row r="2255" spans="2:10">
      <c r="B2255" s="130" t="s">
        <v>91</v>
      </c>
      <c r="C2255" s="130" t="s">
        <v>860</v>
      </c>
      <c r="D2255" s="130" t="s">
        <v>466</v>
      </c>
      <c r="E2255" s="130" t="s">
        <v>861</v>
      </c>
      <c r="F2255" s="129"/>
      <c r="G2255" s="130" t="s">
        <v>91</v>
      </c>
      <c r="H2255" s="130" t="s">
        <v>860</v>
      </c>
      <c r="I2255" s="130" t="s">
        <v>466</v>
      </c>
      <c r="J2255" s="130" t="s">
        <v>861</v>
      </c>
    </row>
    <row r="2256" spans="2:10">
      <c r="B2256" s="130" t="s">
        <v>1298</v>
      </c>
      <c r="C2256" s="130" t="s">
        <v>1299</v>
      </c>
      <c r="D2256" s="130" t="s">
        <v>772</v>
      </c>
      <c r="E2256" s="130"/>
      <c r="F2256" s="129"/>
      <c r="G2256" s="130" t="s">
        <v>1298</v>
      </c>
      <c r="H2256" s="130" t="s">
        <v>1299</v>
      </c>
      <c r="I2256" s="130" t="s">
        <v>772</v>
      </c>
      <c r="J2256" s="130"/>
    </row>
    <row r="2257" spans="2:10">
      <c r="B2257" s="130" t="s">
        <v>1509</v>
      </c>
      <c r="C2257" s="130" t="s">
        <v>1716</v>
      </c>
      <c r="D2257" s="130" t="s">
        <v>595</v>
      </c>
      <c r="E2257" s="130"/>
      <c r="F2257" s="129"/>
      <c r="G2257" s="130" t="s">
        <v>1509</v>
      </c>
      <c r="H2257" s="130" t="s">
        <v>1716</v>
      </c>
      <c r="I2257" s="130" t="s">
        <v>595</v>
      </c>
      <c r="J2257" s="130"/>
    </row>
    <row r="2258" spans="2:10">
      <c r="B2258" s="130" t="s">
        <v>1509</v>
      </c>
      <c r="C2258" s="130" t="s">
        <v>1716</v>
      </c>
      <c r="D2258" s="130" t="s">
        <v>947</v>
      </c>
      <c r="E2258" s="130"/>
      <c r="F2258" s="129"/>
      <c r="G2258" s="130" t="s">
        <v>1509</v>
      </c>
      <c r="H2258" s="130" t="s">
        <v>1716</v>
      </c>
      <c r="I2258" s="130" t="s">
        <v>947</v>
      </c>
      <c r="J2258" s="130"/>
    </row>
    <row r="2259" spans="2:10">
      <c r="B2259" s="130" t="s">
        <v>177</v>
      </c>
      <c r="C2259" s="130" t="s">
        <v>878</v>
      </c>
      <c r="D2259" s="130" t="s">
        <v>2185</v>
      </c>
      <c r="E2259" s="130"/>
      <c r="F2259" s="129"/>
      <c r="G2259" s="130" t="s">
        <v>177</v>
      </c>
      <c r="H2259" s="130" t="s">
        <v>878</v>
      </c>
      <c r="I2259" s="130" t="s">
        <v>2185</v>
      </c>
      <c r="J2259" s="130"/>
    </row>
    <row r="2260" spans="2:10">
      <c r="B2260" s="130" t="s">
        <v>97</v>
      </c>
      <c r="C2260" s="130" t="s">
        <v>1879</v>
      </c>
      <c r="D2260" s="130" t="s">
        <v>1701</v>
      </c>
      <c r="E2260" s="130" t="s">
        <v>1797</v>
      </c>
      <c r="F2260" s="129"/>
      <c r="G2260" s="130" t="s">
        <v>97</v>
      </c>
      <c r="H2260" s="130" t="s">
        <v>1879</v>
      </c>
      <c r="I2260" s="130" t="s">
        <v>1701</v>
      </c>
      <c r="J2260" s="130" t="s">
        <v>1797</v>
      </c>
    </row>
    <row r="2261" spans="2:10">
      <c r="B2261" s="130" t="s">
        <v>2082</v>
      </c>
      <c r="C2261" s="130" t="s">
        <v>2082</v>
      </c>
      <c r="D2261" s="130" t="s">
        <v>1549</v>
      </c>
      <c r="E2261" s="130" t="s">
        <v>2186</v>
      </c>
      <c r="F2261" s="129"/>
      <c r="G2261" s="130" t="s">
        <v>2082</v>
      </c>
      <c r="H2261" s="130" t="s">
        <v>2082</v>
      </c>
      <c r="I2261" s="130" t="s">
        <v>1549</v>
      </c>
      <c r="J2261" s="130" t="s">
        <v>2186</v>
      </c>
    </row>
    <row r="2262" spans="2:10">
      <c r="B2262" s="130" t="s">
        <v>1298</v>
      </c>
      <c r="C2262" s="130" t="s">
        <v>1299</v>
      </c>
      <c r="D2262" s="130" t="s">
        <v>788</v>
      </c>
      <c r="E2262" s="130"/>
      <c r="F2262" s="129"/>
      <c r="G2262" s="130" t="s">
        <v>1298</v>
      </c>
      <c r="H2262" s="130" t="s">
        <v>1299</v>
      </c>
      <c r="I2262" s="130" t="s">
        <v>788</v>
      </c>
      <c r="J2262" s="130"/>
    </row>
    <row r="2263" spans="2:10">
      <c r="B2263" s="130" t="s">
        <v>1298</v>
      </c>
      <c r="C2263" s="130" t="s">
        <v>1299</v>
      </c>
      <c r="D2263" s="130" t="s">
        <v>556</v>
      </c>
      <c r="E2263" s="130"/>
      <c r="F2263" s="129"/>
      <c r="G2263" s="130" t="s">
        <v>1298</v>
      </c>
      <c r="H2263" s="130" t="s">
        <v>1299</v>
      </c>
      <c r="I2263" s="130" t="s">
        <v>556</v>
      </c>
      <c r="J2263" s="130"/>
    </row>
    <row r="2264" spans="2:10">
      <c r="B2264" s="130" t="s">
        <v>1509</v>
      </c>
      <c r="C2264" s="130" t="s">
        <v>1510</v>
      </c>
      <c r="D2264" s="130" t="s">
        <v>544</v>
      </c>
      <c r="E2264" s="130"/>
      <c r="F2264" s="129"/>
      <c r="G2264" s="130" t="s">
        <v>1509</v>
      </c>
      <c r="H2264" s="130" t="s">
        <v>1510</v>
      </c>
      <c r="I2264" s="130" t="s">
        <v>544</v>
      </c>
      <c r="J2264" s="130"/>
    </row>
    <row r="2265" spans="2:10">
      <c r="B2265" s="130" t="s">
        <v>609</v>
      </c>
      <c r="C2265" s="130" t="s">
        <v>2076</v>
      </c>
      <c r="D2265" s="130" t="s">
        <v>450</v>
      </c>
      <c r="E2265" s="130" t="s">
        <v>2093</v>
      </c>
      <c r="F2265" s="129"/>
      <c r="G2265" s="130" t="s">
        <v>609</v>
      </c>
      <c r="H2265" s="130" t="s">
        <v>2076</v>
      </c>
      <c r="I2265" s="130" t="s">
        <v>450</v>
      </c>
      <c r="J2265" s="130" t="s">
        <v>2093</v>
      </c>
    </row>
    <row r="2266" spans="2:10">
      <c r="B2266" s="130" t="s">
        <v>609</v>
      </c>
      <c r="C2266" s="130" t="s">
        <v>1171</v>
      </c>
      <c r="D2266" s="130" t="s">
        <v>418</v>
      </c>
      <c r="E2266" s="130" t="s">
        <v>684</v>
      </c>
      <c r="F2266" s="129"/>
      <c r="G2266" s="130" t="s">
        <v>609</v>
      </c>
      <c r="H2266" s="130" t="s">
        <v>1171</v>
      </c>
      <c r="I2266" s="130" t="s">
        <v>418</v>
      </c>
      <c r="J2266" s="130" t="s">
        <v>684</v>
      </c>
    </row>
    <row r="2267" spans="2:10">
      <c r="B2267" s="130" t="s">
        <v>93</v>
      </c>
      <c r="C2267" s="130" t="s">
        <v>1005</v>
      </c>
      <c r="D2267" s="130" t="s">
        <v>440</v>
      </c>
      <c r="E2267" s="130"/>
      <c r="F2267" s="129"/>
      <c r="G2267" s="130" t="s">
        <v>93</v>
      </c>
      <c r="H2267" s="130" t="s">
        <v>1005</v>
      </c>
      <c r="I2267" s="130" t="s">
        <v>440</v>
      </c>
      <c r="J2267" s="130"/>
    </row>
    <row r="2268" spans="2:10">
      <c r="B2268" s="130" t="s">
        <v>91</v>
      </c>
      <c r="C2268" s="130" t="s">
        <v>987</v>
      </c>
      <c r="D2268" s="130" t="s">
        <v>440</v>
      </c>
      <c r="E2268" s="130"/>
      <c r="F2268" s="129"/>
      <c r="G2268" s="130" t="s">
        <v>91</v>
      </c>
      <c r="H2268" s="130" t="s">
        <v>987</v>
      </c>
      <c r="I2268" s="130" t="s">
        <v>440</v>
      </c>
      <c r="J2268" s="130"/>
    </row>
    <row r="2269" spans="2:10">
      <c r="B2269" s="130" t="s">
        <v>2082</v>
      </c>
      <c r="C2269" s="130" t="s">
        <v>2082</v>
      </c>
      <c r="D2269" s="130" t="s">
        <v>1616</v>
      </c>
      <c r="E2269" s="130" t="s">
        <v>2187</v>
      </c>
      <c r="F2269" s="129"/>
      <c r="G2269" s="130" t="s">
        <v>2082</v>
      </c>
      <c r="H2269" s="130" t="s">
        <v>2082</v>
      </c>
      <c r="I2269" s="130" t="s">
        <v>1616</v>
      </c>
      <c r="J2269" s="130" t="s">
        <v>2187</v>
      </c>
    </row>
    <row r="2270" spans="2:10">
      <c r="B2270" s="130" t="s">
        <v>1298</v>
      </c>
      <c r="C2270" s="130" t="s">
        <v>1299</v>
      </c>
      <c r="D2270" s="130" t="s">
        <v>1394</v>
      </c>
      <c r="E2270" s="130"/>
      <c r="F2270" s="129"/>
      <c r="G2270" s="130" t="s">
        <v>1298</v>
      </c>
      <c r="H2270" s="130" t="s">
        <v>1299</v>
      </c>
      <c r="I2270" s="130" t="s">
        <v>1394</v>
      </c>
      <c r="J2270" s="130"/>
    </row>
    <row r="2271" spans="2:10">
      <c r="B2271" s="130" t="s">
        <v>91</v>
      </c>
      <c r="C2271" s="130" t="s">
        <v>2103</v>
      </c>
      <c r="D2271" s="130" t="s">
        <v>403</v>
      </c>
      <c r="E2271" s="130"/>
      <c r="F2271" s="129"/>
      <c r="G2271" s="130" t="s">
        <v>91</v>
      </c>
      <c r="H2271" s="130" t="s">
        <v>2103</v>
      </c>
      <c r="I2271" s="130" t="s">
        <v>403</v>
      </c>
      <c r="J2271" s="130"/>
    </row>
    <row r="2272" spans="2:10">
      <c r="B2272" s="130" t="s">
        <v>1268</v>
      </c>
      <c r="C2272" s="130" t="s">
        <v>1268</v>
      </c>
      <c r="D2272" s="130" t="s">
        <v>1566</v>
      </c>
      <c r="E2272" s="130" t="s">
        <v>748</v>
      </c>
      <c r="F2272" s="129"/>
      <c r="G2272" s="130" t="s">
        <v>1268</v>
      </c>
      <c r="H2272" s="130" t="s">
        <v>1268</v>
      </c>
      <c r="I2272" s="130" t="s">
        <v>1566</v>
      </c>
      <c r="J2272" s="130" t="s">
        <v>748</v>
      </c>
    </row>
    <row r="2273" spans="2:10">
      <c r="B2273" s="130" t="s">
        <v>977</v>
      </c>
      <c r="C2273" s="130" t="s">
        <v>2085</v>
      </c>
      <c r="D2273" s="130" t="s">
        <v>2188</v>
      </c>
      <c r="E2273" s="130" t="s">
        <v>2087</v>
      </c>
      <c r="F2273" s="129"/>
      <c r="G2273" s="130" t="s">
        <v>977</v>
      </c>
      <c r="H2273" s="130" t="s">
        <v>2085</v>
      </c>
      <c r="I2273" s="130" t="s">
        <v>2188</v>
      </c>
      <c r="J2273" s="130" t="s">
        <v>2087</v>
      </c>
    </row>
    <row r="2274" spans="2:10">
      <c r="B2274" s="130" t="s">
        <v>91</v>
      </c>
      <c r="C2274" s="130" t="s">
        <v>2103</v>
      </c>
      <c r="D2274" s="130" t="s">
        <v>603</v>
      </c>
      <c r="E2274" s="130"/>
      <c r="F2274" s="129"/>
      <c r="G2274" s="130" t="s">
        <v>91</v>
      </c>
      <c r="H2274" s="130" t="s">
        <v>2103</v>
      </c>
      <c r="I2274" s="130" t="s">
        <v>603</v>
      </c>
      <c r="J2274" s="130"/>
    </row>
    <row r="2275" spans="2:10">
      <c r="B2275" s="130" t="s">
        <v>269</v>
      </c>
      <c r="C2275" s="130" t="s">
        <v>2189</v>
      </c>
      <c r="D2275" s="130" t="s">
        <v>393</v>
      </c>
      <c r="E2275" s="130" t="s">
        <v>2190</v>
      </c>
      <c r="F2275" s="129"/>
      <c r="G2275" s="130" t="s">
        <v>269</v>
      </c>
      <c r="H2275" s="130" t="s">
        <v>2189</v>
      </c>
      <c r="I2275" s="130" t="s">
        <v>393</v>
      </c>
      <c r="J2275" s="130" t="s">
        <v>2190</v>
      </c>
    </row>
    <row r="2276" spans="2:10">
      <c r="B2276" s="130" t="s">
        <v>2082</v>
      </c>
      <c r="C2276" s="130" t="s">
        <v>2082</v>
      </c>
      <c r="D2276" s="130" t="s">
        <v>1652</v>
      </c>
      <c r="E2276" s="130" t="s">
        <v>2191</v>
      </c>
      <c r="F2276" s="129"/>
      <c r="G2276" s="130" t="s">
        <v>2082</v>
      </c>
      <c r="H2276" s="130" t="s">
        <v>2082</v>
      </c>
      <c r="I2276" s="130" t="s">
        <v>1652</v>
      </c>
      <c r="J2276" s="130" t="s">
        <v>2191</v>
      </c>
    </row>
    <row r="2277" spans="2:10">
      <c r="B2277" s="130" t="s">
        <v>1298</v>
      </c>
      <c r="C2277" s="130" t="s">
        <v>2164</v>
      </c>
      <c r="D2277" s="130" t="s">
        <v>440</v>
      </c>
      <c r="E2277" s="130"/>
      <c r="F2277" s="129"/>
      <c r="G2277" s="130" t="s">
        <v>1298</v>
      </c>
      <c r="H2277" s="130" t="s">
        <v>2164</v>
      </c>
      <c r="I2277" s="130" t="s">
        <v>440</v>
      </c>
      <c r="J2277" s="130"/>
    </row>
    <row r="2278" spans="2:10">
      <c r="B2278" s="130" t="s">
        <v>101</v>
      </c>
      <c r="C2278" s="130" t="s">
        <v>2136</v>
      </c>
      <c r="D2278" s="130" t="s">
        <v>1912</v>
      </c>
      <c r="E2278" s="130" t="s">
        <v>2137</v>
      </c>
      <c r="F2278" s="129"/>
      <c r="G2278" s="130" t="s">
        <v>101</v>
      </c>
      <c r="H2278" s="130" t="s">
        <v>2136</v>
      </c>
      <c r="I2278" s="130" t="s">
        <v>1912</v>
      </c>
      <c r="J2278" s="130" t="s">
        <v>2137</v>
      </c>
    </row>
    <row r="2279" spans="2:10">
      <c r="B2279" s="130" t="s">
        <v>1509</v>
      </c>
      <c r="C2279" s="130" t="s">
        <v>1510</v>
      </c>
      <c r="D2279" s="130" t="s">
        <v>512</v>
      </c>
      <c r="E2279" s="130"/>
      <c r="F2279" s="129"/>
      <c r="G2279" s="130" t="s">
        <v>1509</v>
      </c>
      <c r="H2279" s="130" t="s">
        <v>1510</v>
      </c>
      <c r="I2279" s="130" t="s">
        <v>512</v>
      </c>
      <c r="J2279" s="130"/>
    </row>
    <row r="2280" spans="2:10">
      <c r="B2280" s="130" t="s">
        <v>98</v>
      </c>
      <c r="C2280" s="130" t="s">
        <v>885</v>
      </c>
      <c r="D2280" s="130" t="s">
        <v>384</v>
      </c>
      <c r="E2280" s="130" t="s">
        <v>2192</v>
      </c>
      <c r="F2280" s="129"/>
      <c r="G2280" s="130" t="s">
        <v>98</v>
      </c>
      <c r="H2280" s="130" t="s">
        <v>885</v>
      </c>
      <c r="I2280" s="130" t="s">
        <v>384</v>
      </c>
      <c r="J2280" s="130" t="s">
        <v>2192</v>
      </c>
    </row>
    <row r="2281" spans="2:10">
      <c r="B2281" s="130" t="s">
        <v>97</v>
      </c>
      <c r="C2281" s="130" t="s">
        <v>1827</v>
      </c>
      <c r="D2281" s="130" t="s">
        <v>2193</v>
      </c>
      <c r="E2281" s="130" t="s">
        <v>1797</v>
      </c>
      <c r="F2281" s="129"/>
      <c r="G2281" s="130" t="s">
        <v>97</v>
      </c>
      <c r="H2281" s="130" t="s">
        <v>1827</v>
      </c>
      <c r="I2281" s="130" t="s">
        <v>2193</v>
      </c>
      <c r="J2281" s="130" t="s">
        <v>1797</v>
      </c>
    </row>
    <row r="2282" spans="2:10">
      <c r="B2282" s="130" t="s">
        <v>1268</v>
      </c>
      <c r="C2282" s="130" t="s">
        <v>1268</v>
      </c>
      <c r="D2282" s="130"/>
      <c r="E2282" s="130" t="s">
        <v>2194</v>
      </c>
      <c r="F2282" s="129"/>
      <c r="G2282" s="130" t="s">
        <v>1268</v>
      </c>
      <c r="H2282" s="130" t="s">
        <v>1268</v>
      </c>
      <c r="I2282" s="130"/>
      <c r="J2282" s="130" t="s">
        <v>2194</v>
      </c>
    </row>
    <row r="2283" spans="2:10">
      <c r="B2283" s="130" t="s">
        <v>97</v>
      </c>
      <c r="C2283" s="130" t="s">
        <v>1900</v>
      </c>
      <c r="D2283" s="130" t="s">
        <v>2195</v>
      </c>
      <c r="E2283" s="130" t="s">
        <v>1797</v>
      </c>
      <c r="F2283" s="129"/>
      <c r="G2283" s="130" t="s">
        <v>97</v>
      </c>
      <c r="H2283" s="130" t="s">
        <v>1900</v>
      </c>
      <c r="I2283" s="130" t="s">
        <v>2195</v>
      </c>
      <c r="J2283" s="130" t="s">
        <v>1797</v>
      </c>
    </row>
    <row r="2284" spans="2:10">
      <c r="B2284" s="130" t="s">
        <v>2149</v>
      </c>
      <c r="C2284" s="130" t="s">
        <v>2150</v>
      </c>
      <c r="D2284" s="130" t="s">
        <v>403</v>
      </c>
      <c r="E2284" s="130"/>
      <c r="F2284" s="129"/>
      <c r="G2284" s="130" t="s">
        <v>2149</v>
      </c>
      <c r="H2284" s="130" t="s">
        <v>2150</v>
      </c>
      <c r="I2284" s="130" t="s">
        <v>403</v>
      </c>
      <c r="J2284" s="130"/>
    </row>
    <row r="2285" spans="2:10">
      <c r="B2285" s="130" t="s">
        <v>579</v>
      </c>
      <c r="C2285" s="130" t="s">
        <v>2104</v>
      </c>
      <c r="D2285" s="130" t="s">
        <v>1644</v>
      </c>
      <c r="E2285" s="130" t="s">
        <v>2105</v>
      </c>
      <c r="F2285" s="129"/>
      <c r="G2285" s="130" t="s">
        <v>579</v>
      </c>
      <c r="H2285" s="130" t="s">
        <v>2104</v>
      </c>
      <c r="I2285" s="130" t="s">
        <v>1644</v>
      </c>
      <c r="J2285" s="130" t="s">
        <v>2105</v>
      </c>
    </row>
    <row r="2286" spans="2:10">
      <c r="B2286" s="130" t="s">
        <v>97</v>
      </c>
      <c r="C2286" s="130" t="s">
        <v>1841</v>
      </c>
      <c r="D2286" s="130" t="s">
        <v>2196</v>
      </c>
      <c r="E2286" s="130" t="s">
        <v>1804</v>
      </c>
      <c r="F2286" s="129"/>
      <c r="G2286" s="130" t="s">
        <v>97</v>
      </c>
      <c r="H2286" s="130" t="s">
        <v>1841</v>
      </c>
      <c r="I2286" s="130" t="s">
        <v>2196</v>
      </c>
      <c r="J2286" s="130" t="s">
        <v>1804</v>
      </c>
    </row>
    <row r="2287" spans="2:10">
      <c r="B2287" s="130" t="s">
        <v>97</v>
      </c>
      <c r="C2287" s="130" t="s">
        <v>2116</v>
      </c>
      <c r="D2287" s="130" t="s">
        <v>1186</v>
      </c>
      <c r="E2287" s="130" t="s">
        <v>1797</v>
      </c>
      <c r="F2287" s="129"/>
      <c r="G2287" s="130" t="s">
        <v>97</v>
      </c>
      <c r="H2287" s="130" t="s">
        <v>2116</v>
      </c>
      <c r="I2287" s="130" t="s">
        <v>1186</v>
      </c>
      <c r="J2287" s="130" t="s">
        <v>1797</v>
      </c>
    </row>
    <row r="2288" spans="2:10">
      <c r="B2288" s="130" t="s">
        <v>709</v>
      </c>
      <c r="C2288" s="130" t="s">
        <v>2089</v>
      </c>
      <c r="D2288" s="130" t="s">
        <v>440</v>
      </c>
      <c r="E2288" s="130" t="s">
        <v>2197</v>
      </c>
      <c r="F2288" s="129"/>
      <c r="G2288" s="130" t="s">
        <v>709</v>
      </c>
      <c r="H2288" s="130" t="s">
        <v>2089</v>
      </c>
      <c r="I2288" s="130" t="s">
        <v>440</v>
      </c>
      <c r="J2288" s="130" t="s">
        <v>2197</v>
      </c>
    </row>
    <row r="2289" spans="2:10">
      <c r="B2289" s="130" t="s">
        <v>1509</v>
      </c>
      <c r="C2289" s="130" t="s">
        <v>1068</v>
      </c>
      <c r="D2289" s="130" t="s">
        <v>889</v>
      </c>
      <c r="E2289" s="130"/>
      <c r="F2289" s="129"/>
      <c r="G2289" s="130" t="s">
        <v>1509</v>
      </c>
      <c r="H2289" s="130" t="s">
        <v>1068</v>
      </c>
      <c r="I2289" s="130" t="s">
        <v>889</v>
      </c>
      <c r="J2289" s="130"/>
    </row>
    <row r="2290" spans="2:10">
      <c r="B2290" s="130" t="s">
        <v>1509</v>
      </c>
      <c r="C2290" s="130" t="s">
        <v>1068</v>
      </c>
      <c r="D2290" s="130" t="s">
        <v>595</v>
      </c>
      <c r="E2290" s="130"/>
      <c r="F2290" s="129"/>
      <c r="G2290" s="130" t="s">
        <v>1509</v>
      </c>
      <c r="H2290" s="130" t="s">
        <v>1068</v>
      </c>
      <c r="I2290" s="130" t="s">
        <v>595</v>
      </c>
      <c r="J2290" s="130"/>
    </row>
    <row r="2291" spans="2:10">
      <c r="B2291" s="130" t="s">
        <v>559</v>
      </c>
      <c r="C2291" s="130" t="s">
        <v>560</v>
      </c>
      <c r="D2291" s="130" t="s">
        <v>411</v>
      </c>
      <c r="E2291" s="130" t="s">
        <v>690</v>
      </c>
      <c r="F2291" s="129"/>
      <c r="G2291" s="130" t="s">
        <v>559</v>
      </c>
      <c r="H2291" s="130" t="s">
        <v>560</v>
      </c>
      <c r="I2291" s="130" t="s">
        <v>411</v>
      </c>
      <c r="J2291" s="130" t="s">
        <v>690</v>
      </c>
    </row>
    <row r="2292" spans="2:10">
      <c r="B2292" s="130" t="s">
        <v>93</v>
      </c>
      <c r="C2292" s="130" t="s">
        <v>1089</v>
      </c>
      <c r="D2292" s="130" t="s">
        <v>535</v>
      </c>
      <c r="E2292" s="130" t="s">
        <v>1090</v>
      </c>
      <c r="F2292" s="129"/>
      <c r="G2292" s="130" t="s">
        <v>93</v>
      </c>
      <c r="H2292" s="130" t="s">
        <v>1089</v>
      </c>
      <c r="I2292" s="130" t="s">
        <v>535</v>
      </c>
      <c r="J2292" s="130" t="s">
        <v>1090</v>
      </c>
    </row>
    <row r="2293" spans="2:10">
      <c r="B2293" s="130" t="s">
        <v>97</v>
      </c>
      <c r="C2293" s="130" t="s">
        <v>698</v>
      </c>
      <c r="D2293" s="130" t="s">
        <v>429</v>
      </c>
      <c r="E2293" s="130" t="s">
        <v>587</v>
      </c>
      <c r="F2293" s="129"/>
      <c r="G2293" s="130" t="s">
        <v>97</v>
      </c>
      <c r="H2293" s="130" t="s">
        <v>698</v>
      </c>
      <c r="I2293" s="130" t="s">
        <v>429</v>
      </c>
      <c r="J2293" s="130" t="s">
        <v>587</v>
      </c>
    </row>
    <row r="2294" spans="2:10">
      <c r="B2294" s="130" t="s">
        <v>1298</v>
      </c>
      <c r="C2294" s="130" t="s">
        <v>1299</v>
      </c>
      <c r="D2294" s="130" t="s">
        <v>2198</v>
      </c>
      <c r="E2294" s="130"/>
      <c r="F2294" s="129"/>
      <c r="G2294" s="130" t="s">
        <v>1298</v>
      </c>
      <c r="H2294" s="130" t="s">
        <v>1299</v>
      </c>
      <c r="I2294" s="130" t="s">
        <v>2198</v>
      </c>
      <c r="J2294" s="130"/>
    </row>
    <row r="2295" spans="2:10">
      <c r="B2295" s="130" t="s">
        <v>1509</v>
      </c>
      <c r="C2295" s="130" t="s">
        <v>1068</v>
      </c>
      <c r="D2295" s="130" t="s">
        <v>477</v>
      </c>
      <c r="E2295" s="130"/>
      <c r="F2295" s="129"/>
      <c r="G2295" s="130" t="s">
        <v>1509</v>
      </c>
      <c r="H2295" s="130" t="s">
        <v>1068</v>
      </c>
      <c r="I2295" s="130" t="s">
        <v>477</v>
      </c>
      <c r="J2295" s="130"/>
    </row>
    <row r="2296" spans="2:10">
      <c r="B2296" s="130" t="s">
        <v>1509</v>
      </c>
      <c r="C2296" s="130" t="s">
        <v>1510</v>
      </c>
      <c r="D2296" s="130" t="s">
        <v>426</v>
      </c>
      <c r="E2296" s="130"/>
      <c r="F2296" s="129"/>
      <c r="G2296" s="130" t="s">
        <v>1509</v>
      </c>
      <c r="H2296" s="130" t="s">
        <v>1510</v>
      </c>
      <c r="I2296" s="130" t="s">
        <v>426</v>
      </c>
      <c r="J2296" s="130"/>
    </row>
    <row r="2297" spans="2:10">
      <c r="B2297" s="130" t="s">
        <v>91</v>
      </c>
      <c r="C2297" s="130" t="s">
        <v>2199</v>
      </c>
      <c r="D2297" s="130"/>
      <c r="E2297" s="130"/>
      <c r="F2297" s="129"/>
      <c r="G2297" s="130" t="s">
        <v>91</v>
      </c>
      <c r="H2297" s="130" t="s">
        <v>2199</v>
      </c>
      <c r="I2297" s="130"/>
      <c r="J2297" s="130"/>
    </row>
    <row r="2298" spans="2:10">
      <c r="B2298" s="130" t="s">
        <v>97</v>
      </c>
      <c r="C2298" s="130" t="s">
        <v>1951</v>
      </c>
      <c r="D2298" s="130" t="s">
        <v>2200</v>
      </c>
      <c r="E2298" s="130" t="s">
        <v>1797</v>
      </c>
      <c r="F2298" s="129"/>
      <c r="G2298" s="130" t="s">
        <v>97</v>
      </c>
      <c r="H2298" s="130" t="s">
        <v>1951</v>
      </c>
      <c r="I2298" s="130" t="s">
        <v>2200</v>
      </c>
      <c r="J2298" s="130" t="s">
        <v>1797</v>
      </c>
    </row>
    <row r="2299" spans="2:10">
      <c r="B2299" s="130" t="s">
        <v>579</v>
      </c>
      <c r="C2299" s="130" t="s">
        <v>2104</v>
      </c>
      <c r="D2299" s="130" t="s">
        <v>2201</v>
      </c>
      <c r="E2299" s="130" t="s">
        <v>2105</v>
      </c>
      <c r="F2299" s="129"/>
      <c r="G2299" s="130" t="s">
        <v>579</v>
      </c>
      <c r="H2299" s="130" t="s">
        <v>2104</v>
      </c>
      <c r="I2299" s="130" t="s">
        <v>2201</v>
      </c>
      <c r="J2299" s="130" t="s">
        <v>2105</v>
      </c>
    </row>
    <row r="2300" spans="2:10">
      <c r="B2300" s="130" t="s">
        <v>609</v>
      </c>
      <c r="C2300" s="130" t="s">
        <v>2076</v>
      </c>
      <c r="D2300" s="130" t="s">
        <v>381</v>
      </c>
      <c r="E2300" s="130" t="s">
        <v>2077</v>
      </c>
      <c r="F2300" s="129"/>
      <c r="G2300" s="130" t="s">
        <v>609</v>
      </c>
      <c r="H2300" s="130" t="s">
        <v>2076</v>
      </c>
      <c r="I2300" s="130" t="s">
        <v>381</v>
      </c>
      <c r="J2300" s="130" t="s">
        <v>2077</v>
      </c>
    </row>
    <row r="2301" spans="2:10">
      <c r="B2301" s="130" t="s">
        <v>97</v>
      </c>
      <c r="C2301" s="130" t="s">
        <v>1796</v>
      </c>
      <c r="D2301" s="130" t="s">
        <v>1650</v>
      </c>
      <c r="E2301" s="130" t="s">
        <v>1797</v>
      </c>
      <c r="F2301" s="129"/>
      <c r="G2301" s="130" t="s">
        <v>97</v>
      </c>
      <c r="H2301" s="130" t="s">
        <v>1796</v>
      </c>
      <c r="I2301" s="130" t="s">
        <v>1650</v>
      </c>
      <c r="J2301" s="130" t="s">
        <v>1797</v>
      </c>
    </row>
    <row r="2302" spans="2:10">
      <c r="B2302" s="130" t="s">
        <v>97</v>
      </c>
      <c r="C2302" s="130" t="s">
        <v>2116</v>
      </c>
      <c r="D2302" s="130" t="s">
        <v>1996</v>
      </c>
      <c r="E2302" s="130" t="s">
        <v>1797</v>
      </c>
      <c r="F2302" s="129"/>
      <c r="G2302" s="130" t="s">
        <v>97</v>
      </c>
      <c r="H2302" s="130" t="s">
        <v>2116</v>
      </c>
      <c r="I2302" s="130" t="s">
        <v>1996</v>
      </c>
      <c r="J2302" s="130" t="s">
        <v>1797</v>
      </c>
    </row>
    <row r="2303" spans="2:10">
      <c r="B2303" s="130" t="s">
        <v>97</v>
      </c>
      <c r="C2303" s="130" t="s">
        <v>1900</v>
      </c>
      <c r="D2303" s="130" t="s">
        <v>2202</v>
      </c>
      <c r="E2303" s="130" t="s">
        <v>1797</v>
      </c>
      <c r="F2303" s="129"/>
      <c r="G2303" s="130" t="s">
        <v>97</v>
      </c>
      <c r="H2303" s="130" t="s">
        <v>1900</v>
      </c>
      <c r="I2303" s="130" t="s">
        <v>2202</v>
      </c>
      <c r="J2303" s="130" t="s">
        <v>1797</v>
      </c>
    </row>
    <row r="2304" spans="2:10">
      <c r="B2304" s="130" t="s">
        <v>2149</v>
      </c>
      <c r="C2304" s="130" t="s">
        <v>2150</v>
      </c>
      <c r="D2304" s="130" t="s">
        <v>893</v>
      </c>
      <c r="E2304" s="130"/>
      <c r="F2304" s="129"/>
      <c r="G2304" s="130" t="s">
        <v>2149</v>
      </c>
      <c r="H2304" s="130" t="s">
        <v>2150</v>
      </c>
      <c r="I2304" s="130" t="s">
        <v>893</v>
      </c>
      <c r="J2304" s="130"/>
    </row>
    <row r="2305" spans="2:10">
      <c r="B2305" s="130" t="s">
        <v>1509</v>
      </c>
      <c r="C2305" s="130" t="s">
        <v>1068</v>
      </c>
      <c r="D2305" s="130" t="s">
        <v>521</v>
      </c>
      <c r="E2305" s="130"/>
      <c r="F2305" s="129"/>
      <c r="G2305" s="130" t="s">
        <v>1509</v>
      </c>
      <c r="H2305" s="130" t="s">
        <v>1068</v>
      </c>
      <c r="I2305" s="130" t="s">
        <v>521</v>
      </c>
      <c r="J2305" s="130"/>
    </row>
    <row r="2306" spans="2:10">
      <c r="B2306" s="130" t="s">
        <v>1509</v>
      </c>
      <c r="C2306" s="130" t="s">
        <v>1510</v>
      </c>
      <c r="D2306" s="130" t="s">
        <v>453</v>
      </c>
      <c r="E2306" s="130"/>
      <c r="F2306" s="129"/>
      <c r="G2306" s="130" t="s">
        <v>1509</v>
      </c>
      <c r="H2306" s="130" t="s">
        <v>1510</v>
      </c>
      <c r="I2306" s="130" t="s">
        <v>453</v>
      </c>
      <c r="J2306" s="130"/>
    </row>
    <row r="2307" spans="2:10">
      <c r="B2307" s="130" t="s">
        <v>579</v>
      </c>
      <c r="C2307" s="130" t="s">
        <v>2104</v>
      </c>
      <c r="D2307" s="130" t="s">
        <v>1568</v>
      </c>
      <c r="E2307" s="130" t="s">
        <v>2106</v>
      </c>
      <c r="F2307" s="129"/>
      <c r="G2307" s="130" t="s">
        <v>579</v>
      </c>
      <c r="H2307" s="130" t="s">
        <v>2104</v>
      </c>
      <c r="I2307" s="130" t="s">
        <v>1568</v>
      </c>
      <c r="J2307" s="130" t="s">
        <v>2106</v>
      </c>
    </row>
    <row r="2308" spans="2:10">
      <c r="B2308" s="130" t="s">
        <v>93</v>
      </c>
      <c r="C2308" s="130" t="s">
        <v>790</v>
      </c>
      <c r="D2308" s="130" t="s">
        <v>408</v>
      </c>
      <c r="E2308" s="130"/>
      <c r="F2308" s="129"/>
      <c r="G2308" s="130" t="s">
        <v>93</v>
      </c>
      <c r="H2308" s="130" t="s">
        <v>790</v>
      </c>
      <c r="I2308" s="130" t="s">
        <v>408</v>
      </c>
      <c r="J2308" s="130"/>
    </row>
    <row r="2309" spans="2:10">
      <c r="B2309" s="130" t="s">
        <v>97</v>
      </c>
      <c r="C2309" s="130" t="s">
        <v>455</v>
      </c>
      <c r="D2309" s="130" t="s">
        <v>603</v>
      </c>
      <c r="E2309" s="130"/>
      <c r="F2309" s="129"/>
      <c r="G2309" s="130" t="s">
        <v>97</v>
      </c>
      <c r="H2309" s="130" t="s">
        <v>455</v>
      </c>
      <c r="I2309" s="130" t="s">
        <v>603</v>
      </c>
      <c r="J2309" s="130"/>
    </row>
    <row r="2310" spans="2:10">
      <c r="B2310" s="130" t="s">
        <v>1298</v>
      </c>
      <c r="C2310" s="130" t="s">
        <v>1405</v>
      </c>
      <c r="D2310" s="130" t="s">
        <v>466</v>
      </c>
      <c r="E2310" s="130"/>
      <c r="F2310" s="129"/>
      <c r="G2310" s="130" t="s">
        <v>1298</v>
      </c>
      <c r="H2310" s="130" t="s">
        <v>1405</v>
      </c>
      <c r="I2310" s="130" t="s">
        <v>466</v>
      </c>
      <c r="J2310" s="130"/>
    </row>
    <row r="2311" spans="2:10">
      <c r="B2311" s="130" t="s">
        <v>496</v>
      </c>
      <c r="C2311" s="130" t="s">
        <v>2203</v>
      </c>
      <c r="D2311" s="130" t="s">
        <v>411</v>
      </c>
      <c r="E2311" s="130" t="s">
        <v>2204</v>
      </c>
      <c r="F2311" s="129"/>
      <c r="G2311" s="130" t="s">
        <v>496</v>
      </c>
      <c r="H2311" s="130" t="s">
        <v>2203</v>
      </c>
      <c r="I2311" s="130" t="s">
        <v>411</v>
      </c>
      <c r="J2311" s="130" t="s">
        <v>2204</v>
      </c>
    </row>
    <row r="2312" spans="2:10">
      <c r="B2312" s="130" t="s">
        <v>574</v>
      </c>
      <c r="C2312" s="130" t="s">
        <v>2072</v>
      </c>
      <c r="D2312" s="130" t="s">
        <v>440</v>
      </c>
      <c r="E2312" s="130" t="s">
        <v>2088</v>
      </c>
      <c r="F2312" s="129"/>
      <c r="G2312" s="130" t="s">
        <v>574</v>
      </c>
      <c r="H2312" s="130" t="s">
        <v>2072</v>
      </c>
      <c r="I2312" s="130" t="s">
        <v>440</v>
      </c>
      <c r="J2312" s="130" t="s">
        <v>2088</v>
      </c>
    </row>
    <row r="2313" spans="2:10">
      <c r="B2313" s="130" t="s">
        <v>1298</v>
      </c>
      <c r="C2313" s="130" t="s">
        <v>2164</v>
      </c>
      <c r="D2313" s="130" t="s">
        <v>390</v>
      </c>
      <c r="E2313" s="130"/>
      <c r="F2313" s="129"/>
      <c r="G2313" s="130" t="s">
        <v>1298</v>
      </c>
      <c r="H2313" s="130" t="s">
        <v>2164</v>
      </c>
      <c r="I2313" s="130" t="s">
        <v>390</v>
      </c>
      <c r="J2313" s="130"/>
    </row>
    <row r="2314" spans="2:10">
      <c r="B2314" s="130" t="s">
        <v>2149</v>
      </c>
      <c r="C2314" s="130" t="s">
        <v>2150</v>
      </c>
      <c r="D2314" s="130" t="s">
        <v>836</v>
      </c>
      <c r="E2314" s="130"/>
      <c r="F2314" s="129"/>
      <c r="G2314" s="130" t="s">
        <v>2149</v>
      </c>
      <c r="H2314" s="130" t="s">
        <v>2150</v>
      </c>
      <c r="I2314" s="130" t="s">
        <v>836</v>
      </c>
      <c r="J2314" s="130"/>
    </row>
    <row r="2315" spans="2:10">
      <c r="B2315" s="130" t="s">
        <v>97</v>
      </c>
      <c r="C2315" s="130" t="s">
        <v>1870</v>
      </c>
      <c r="D2315" s="130" t="s">
        <v>1525</v>
      </c>
      <c r="E2315" s="130" t="s">
        <v>1797</v>
      </c>
      <c r="F2315" s="129"/>
      <c r="G2315" s="130" t="s">
        <v>97</v>
      </c>
      <c r="H2315" s="130" t="s">
        <v>1870</v>
      </c>
      <c r="I2315" s="130" t="s">
        <v>1525</v>
      </c>
      <c r="J2315" s="130" t="s">
        <v>1797</v>
      </c>
    </row>
    <row r="2316" spans="2:10">
      <c r="B2316" s="130" t="s">
        <v>97</v>
      </c>
      <c r="C2316" s="130" t="s">
        <v>1950</v>
      </c>
      <c r="D2316" s="130" t="s">
        <v>1649</v>
      </c>
      <c r="E2316" s="130" t="s">
        <v>1804</v>
      </c>
      <c r="F2316" s="129"/>
      <c r="G2316" s="130" t="s">
        <v>97</v>
      </c>
      <c r="H2316" s="130" t="s">
        <v>1950</v>
      </c>
      <c r="I2316" s="130" t="s">
        <v>1649</v>
      </c>
      <c r="J2316" s="130" t="s">
        <v>1804</v>
      </c>
    </row>
    <row r="2317" spans="2:10">
      <c r="B2317" s="130" t="s">
        <v>1298</v>
      </c>
      <c r="C2317" s="130" t="s">
        <v>1488</v>
      </c>
      <c r="D2317" s="130" t="s">
        <v>387</v>
      </c>
      <c r="E2317" s="130"/>
      <c r="F2317" s="129"/>
      <c r="G2317" s="130" t="s">
        <v>1298</v>
      </c>
      <c r="H2317" s="130" t="s">
        <v>1488</v>
      </c>
      <c r="I2317" s="130" t="s">
        <v>387</v>
      </c>
      <c r="J2317" s="130"/>
    </row>
    <row r="2318" spans="2:10">
      <c r="B2318" s="130" t="s">
        <v>1509</v>
      </c>
      <c r="C2318" s="130" t="s">
        <v>1068</v>
      </c>
      <c r="D2318" s="130" t="s">
        <v>464</v>
      </c>
      <c r="E2318" s="130"/>
      <c r="F2318" s="129"/>
      <c r="G2318" s="130" t="s">
        <v>1509</v>
      </c>
      <c r="H2318" s="130" t="s">
        <v>1068</v>
      </c>
      <c r="I2318" s="130" t="s">
        <v>464</v>
      </c>
      <c r="J2318" s="130"/>
    </row>
    <row r="2319" spans="2:10">
      <c r="B2319" s="130" t="s">
        <v>579</v>
      </c>
      <c r="C2319" s="130" t="s">
        <v>2104</v>
      </c>
      <c r="D2319" s="130" t="s">
        <v>1622</v>
      </c>
      <c r="E2319" s="130" t="s">
        <v>2105</v>
      </c>
      <c r="F2319" s="129"/>
      <c r="G2319" s="130" t="s">
        <v>579</v>
      </c>
      <c r="H2319" s="130" t="s">
        <v>2104</v>
      </c>
      <c r="I2319" s="130" t="s">
        <v>1622</v>
      </c>
      <c r="J2319" s="130" t="s">
        <v>2105</v>
      </c>
    </row>
    <row r="2320" spans="2:10">
      <c r="B2320" s="130" t="s">
        <v>91</v>
      </c>
      <c r="C2320" s="130" t="s">
        <v>2205</v>
      </c>
      <c r="D2320" s="130"/>
      <c r="E2320" s="130"/>
      <c r="F2320" s="129"/>
      <c r="G2320" s="130" t="s">
        <v>91</v>
      </c>
      <c r="H2320" s="130" t="s">
        <v>2205</v>
      </c>
      <c r="I2320" s="130"/>
      <c r="J2320" s="130"/>
    </row>
    <row r="2321" spans="2:10">
      <c r="B2321" s="130" t="s">
        <v>1509</v>
      </c>
      <c r="C2321" s="130" t="s">
        <v>1510</v>
      </c>
      <c r="D2321" s="130" t="s">
        <v>443</v>
      </c>
      <c r="E2321" s="130"/>
      <c r="F2321" s="129"/>
      <c r="G2321" s="130" t="s">
        <v>1509</v>
      </c>
      <c r="H2321" s="130" t="s">
        <v>1510</v>
      </c>
      <c r="I2321" s="130" t="s">
        <v>443</v>
      </c>
      <c r="J2321" s="130"/>
    </row>
    <row r="2322" spans="2:10">
      <c r="B2322" s="130" t="s">
        <v>1509</v>
      </c>
      <c r="C2322" s="130" t="s">
        <v>1510</v>
      </c>
      <c r="D2322" s="130" t="s">
        <v>675</v>
      </c>
      <c r="E2322" s="130"/>
      <c r="F2322" s="129"/>
      <c r="G2322" s="130" t="s">
        <v>1509</v>
      </c>
      <c r="H2322" s="130" t="s">
        <v>1510</v>
      </c>
      <c r="I2322" s="130" t="s">
        <v>675</v>
      </c>
      <c r="J2322" s="130"/>
    </row>
    <row r="2323" spans="2:10">
      <c r="B2323" s="130" t="s">
        <v>93</v>
      </c>
      <c r="C2323" s="130" t="s">
        <v>2206</v>
      </c>
      <c r="D2323" s="130" t="s">
        <v>836</v>
      </c>
      <c r="E2323" s="130"/>
      <c r="F2323" s="129"/>
      <c r="G2323" s="130" t="s">
        <v>93</v>
      </c>
      <c r="H2323" s="130" t="s">
        <v>2206</v>
      </c>
      <c r="I2323" s="130" t="s">
        <v>836</v>
      </c>
      <c r="J2323" s="130"/>
    </row>
    <row r="2324" spans="2:10">
      <c r="B2324" s="130" t="s">
        <v>1298</v>
      </c>
      <c r="C2324" s="130" t="s">
        <v>1299</v>
      </c>
      <c r="D2324" s="130" t="s">
        <v>367</v>
      </c>
      <c r="E2324" s="130"/>
      <c r="F2324" s="129"/>
      <c r="G2324" s="130" t="s">
        <v>1298</v>
      </c>
      <c r="H2324" s="130" t="s">
        <v>1299</v>
      </c>
      <c r="I2324" s="130" t="s">
        <v>367</v>
      </c>
      <c r="J2324" s="130"/>
    </row>
    <row r="2325" spans="2:10">
      <c r="B2325" s="130" t="s">
        <v>91</v>
      </c>
      <c r="C2325" s="130" t="s">
        <v>2103</v>
      </c>
      <c r="D2325" s="130" t="s">
        <v>735</v>
      </c>
      <c r="E2325" s="130"/>
      <c r="F2325" s="129"/>
      <c r="G2325" s="130" t="s">
        <v>91</v>
      </c>
      <c r="H2325" s="130" t="s">
        <v>2103</v>
      </c>
      <c r="I2325" s="130" t="s">
        <v>735</v>
      </c>
      <c r="J2325" s="130"/>
    </row>
    <row r="2326" spans="2:10">
      <c r="B2326" s="130" t="s">
        <v>97</v>
      </c>
      <c r="C2326" s="130" t="s">
        <v>1951</v>
      </c>
      <c r="D2326" s="130" t="s">
        <v>2207</v>
      </c>
      <c r="E2326" s="130" t="s">
        <v>1797</v>
      </c>
      <c r="F2326" s="129"/>
      <c r="G2326" s="130" t="s">
        <v>97</v>
      </c>
      <c r="H2326" s="130" t="s">
        <v>1951</v>
      </c>
      <c r="I2326" s="130" t="s">
        <v>2207</v>
      </c>
      <c r="J2326" s="130" t="s">
        <v>1797</v>
      </c>
    </row>
    <row r="2327" spans="2:10">
      <c r="B2327" s="130" t="s">
        <v>97</v>
      </c>
      <c r="C2327" s="130" t="s">
        <v>1796</v>
      </c>
      <c r="D2327" s="130" t="s">
        <v>1648</v>
      </c>
      <c r="E2327" s="130" t="s">
        <v>1797</v>
      </c>
      <c r="F2327" s="129"/>
      <c r="G2327" s="130" t="s">
        <v>97</v>
      </c>
      <c r="H2327" s="130" t="s">
        <v>1796</v>
      </c>
      <c r="I2327" s="130" t="s">
        <v>1648</v>
      </c>
      <c r="J2327" s="130" t="s">
        <v>1797</v>
      </c>
    </row>
    <row r="2328" spans="2:10">
      <c r="B2328" s="130" t="s">
        <v>97</v>
      </c>
      <c r="C2328" s="130" t="s">
        <v>1913</v>
      </c>
      <c r="D2328" s="130" t="s">
        <v>2208</v>
      </c>
      <c r="E2328" s="130" t="s">
        <v>1804</v>
      </c>
      <c r="F2328" s="129"/>
      <c r="G2328" s="130" t="s">
        <v>97</v>
      </c>
      <c r="H2328" s="130" t="s">
        <v>1913</v>
      </c>
      <c r="I2328" s="130" t="s">
        <v>2208</v>
      </c>
      <c r="J2328" s="130" t="s">
        <v>1804</v>
      </c>
    </row>
    <row r="2329" spans="2:10">
      <c r="B2329" s="130" t="s">
        <v>97</v>
      </c>
      <c r="C2329" s="130" t="s">
        <v>1913</v>
      </c>
      <c r="D2329" s="130" t="s">
        <v>1833</v>
      </c>
      <c r="E2329" s="130" t="s">
        <v>1804</v>
      </c>
      <c r="F2329" s="129"/>
      <c r="G2329" s="130" t="s">
        <v>97</v>
      </c>
      <c r="H2329" s="130" t="s">
        <v>1913</v>
      </c>
      <c r="I2329" s="130" t="s">
        <v>1833</v>
      </c>
      <c r="J2329" s="130" t="s">
        <v>1804</v>
      </c>
    </row>
    <row r="2330" spans="2:10">
      <c r="B2330" s="130" t="s">
        <v>97</v>
      </c>
      <c r="C2330" s="130" t="s">
        <v>1963</v>
      </c>
      <c r="D2330" s="130" t="s">
        <v>1667</v>
      </c>
      <c r="E2330" s="130" t="s">
        <v>1804</v>
      </c>
      <c r="F2330" s="129"/>
      <c r="G2330" s="130" t="s">
        <v>97</v>
      </c>
      <c r="H2330" s="130" t="s">
        <v>1963</v>
      </c>
      <c r="I2330" s="130" t="s">
        <v>1667</v>
      </c>
      <c r="J2330" s="130" t="s">
        <v>1804</v>
      </c>
    </row>
    <row r="2331" spans="2:10">
      <c r="B2331" s="130" t="s">
        <v>97</v>
      </c>
      <c r="C2331" s="130" t="s">
        <v>482</v>
      </c>
      <c r="D2331" s="130" t="s">
        <v>373</v>
      </c>
      <c r="E2331" s="130" t="s">
        <v>582</v>
      </c>
      <c r="F2331" s="129"/>
      <c r="G2331" s="130" t="s">
        <v>97</v>
      </c>
      <c r="H2331" s="130" t="s">
        <v>482</v>
      </c>
      <c r="I2331" s="130" t="s">
        <v>373</v>
      </c>
      <c r="J2331" s="130" t="s">
        <v>582</v>
      </c>
    </row>
    <row r="2332" spans="2:10">
      <c r="B2332" s="130" t="s">
        <v>709</v>
      </c>
      <c r="C2332" s="130" t="s">
        <v>2089</v>
      </c>
      <c r="D2332" s="130" t="s">
        <v>450</v>
      </c>
      <c r="E2332" s="130" t="s">
        <v>2090</v>
      </c>
      <c r="F2332" s="129"/>
      <c r="G2332" s="130" t="s">
        <v>709</v>
      </c>
      <c r="H2332" s="130" t="s">
        <v>2089</v>
      </c>
      <c r="I2332" s="130" t="s">
        <v>450</v>
      </c>
      <c r="J2332" s="130" t="s">
        <v>2090</v>
      </c>
    </row>
    <row r="2333" spans="2:10">
      <c r="B2333" s="130" t="s">
        <v>91</v>
      </c>
      <c r="C2333" s="130" t="s">
        <v>2103</v>
      </c>
      <c r="D2333" s="130" t="s">
        <v>393</v>
      </c>
      <c r="E2333" s="130"/>
      <c r="F2333" s="129"/>
      <c r="G2333" s="130" t="s">
        <v>91</v>
      </c>
      <c r="H2333" s="130" t="s">
        <v>2103</v>
      </c>
      <c r="I2333" s="130" t="s">
        <v>393</v>
      </c>
      <c r="J2333" s="130"/>
    </row>
    <row r="2334" spans="2:10">
      <c r="B2334" s="130" t="s">
        <v>579</v>
      </c>
      <c r="C2334" s="130" t="s">
        <v>2104</v>
      </c>
      <c r="D2334" s="130" t="s">
        <v>2004</v>
      </c>
      <c r="E2334" s="130" t="s">
        <v>2105</v>
      </c>
      <c r="F2334" s="129"/>
      <c r="G2334" s="130" t="s">
        <v>579</v>
      </c>
      <c r="H2334" s="130" t="s">
        <v>2104</v>
      </c>
      <c r="I2334" s="130" t="s">
        <v>2004</v>
      </c>
      <c r="J2334" s="130" t="s">
        <v>2105</v>
      </c>
    </row>
    <row r="2335" spans="2:10">
      <c r="B2335" s="130" t="s">
        <v>503</v>
      </c>
      <c r="C2335" s="130" t="s">
        <v>506</v>
      </c>
      <c r="D2335" s="130" t="s">
        <v>464</v>
      </c>
      <c r="E2335" s="130" t="s">
        <v>2209</v>
      </c>
      <c r="F2335" s="129"/>
      <c r="G2335" s="130" t="s">
        <v>503</v>
      </c>
      <c r="H2335" s="130" t="s">
        <v>506</v>
      </c>
      <c r="I2335" s="130" t="s">
        <v>464</v>
      </c>
      <c r="J2335" s="130" t="s">
        <v>2209</v>
      </c>
    </row>
    <row r="2336" spans="2:10">
      <c r="B2336" s="130" t="s">
        <v>269</v>
      </c>
      <c r="C2336" s="130" t="s">
        <v>2189</v>
      </c>
      <c r="D2336" s="130" t="s">
        <v>429</v>
      </c>
      <c r="E2336" s="130" t="s">
        <v>801</v>
      </c>
      <c r="F2336" s="129"/>
      <c r="G2336" s="130" t="s">
        <v>269</v>
      </c>
      <c r="H2336" s="130" t="s">
        <v>2189</v>
      </c>
      <c r="I2336" s="130" t="s">
        <v>429</v>
      </c>
      <c r="J2336" s="130" t="s">
        <v>801</v>
      </c>
    </row>
    <row r="2337" spans="2:10">
      <c r="B2337" s="130" t="s">
        <v>1807</v>
      </c>
      <c r="C2337" s="130" t="s">
        <v>1808</v>
      </c>
      <c r="D2337" s="130" t="s">
        <v>1636</v>
      </c>
      <c r="E2337" s="130" t="s">
        <v>1810</v>
      </c>
      <c r="F2337" s="129"/>
      <c r="G2337" s="130" t="s">
        <v>1807</v>
      </c>
      <c r="H2337" s="130" t="s">
        <v>1808</v>
      </c>
      <c r="I2337" s="130" t="s">
        <v>1636</v>
      </c>
      <c r="J2337" s="130" t="s">
        <v>1810</v>
      </c>
    </row>
    <row r="2338" spans="2:10">
      <c r="B2338" s="130" t="s">
        <v>93</v>
      </c>
      <c r="C2338" s="130" t="s">
        <v>1005</v>
      </c>
      <c r="D2338" s="130" t="s">
        <v>387</v>
      </c>
      <c r="E2338" s="130"/>
      <c r="F2338" s="129"/>
      <c r="G2338" s="130" t="s">
        <v>93</v>
      </c>
      <c r="H2338" s="130" t="s">
        <v>1005</v>
      </c>
      <c r="I2338" s="130" t="s">
        <v>387</v>
      </c>
      <c r="J2338" s="130"/>
    </row>
    <row r="2339" spans="2:10">
      <c r="B2339" s="130" t="s">
        <v>91</v>
      </c>
      <c r="C2339" s="130" t="s">
        <v>1383</v>
      </c>
      <c r="D2339" s="130"/>
      <c r="E2339" s="130"/>
      <c r="F2339" s="129"/>
      <c r="G2339" s="130" t="s">
        <v>91</v>
      </c>
      <c r="H2339" s="130" t="s">
        <v>1383</v>
      </c>
      <c r="I2339" s="130"/>
      <c r="J2339" s="130"/>
    </row>
    <row r="2340" spans="2:10">
      <c r="B2340" s="130" t="s">
        <v>2149</v>
      </c>
      <c r="C2340" s="130" t="s">
        <v>2150</v>
      </c>
      <c r="D2340" s="130" t="s">
        <v>512</v>
      </c>
      <c r="E2340" s="130"/>
      <c r="F2340" s="129"/>
      <c r="G2340" s="130" t="s">
        <v>2149</v>
      </c>
      <c r="H2340" s="130" t="s">
        <v>2150</v>
      </c>
      <c r="I2340" s="130" t="s">
        <v>512</v>
      </c>
      <c r="J2340" s="130"/>
    </row>
    <row r="2341" spans="2:10">
      <c r="B2341" s="130" t="s">
        <v>1509</v>
      </c>
      <c r="C2341" s="130" t="s">
        <v>1068</v>
      </c>
      <c r="D2341" s="130" t="s">
        <v>387</v>
      </c>
      <c r="E2341" s="130"/>
      <c r="F2341" s="129"/>
      <c r="G2341" s="130" t="s">
        <v>1509</v>
      </c>
      <c r="H2341" s="130" t="s">
        <v>1068</v>
      </c>
      <c r="I2341" s="130" t="s">
        <v>387</v>
      </c>
      <c r="J2341" s="130"/>
    </row>
    <row r="2342" spans="2:10">
      <c r="B2342" s="130" t="s">
        <v>97</v>
      </c>
      <c r="C2342" s="130" t="s">
        <v>2116</v>
      </c>
      <c r="D2342" s="130" t="s">
        <v>933</v>
      </c>
      <c r="E2342" s="130" t="s">
        <v>1797</v>
      </c>
      <c r="F2342" s="129"/>
      <c r="G2342" s="130" t="s">
        <v>97</v>
      </c>
      <c r="H2342" s="130" t="s">
        <v>2116</v>
      </c>
      <c r="I2342" s="130" t="s">
        <v>933</v>
      </c>
      <c r="J2342" s="130" t="s">
        <v>1797</v>
      </c>
    </row>
    <row r="2343" spans="2:10">
      <c r="B2343" s="130" t="s">
        <v>1863</v>
      </c>
      <c r="C2343" s="130" t="s">
        <v>1864</v>
      </c>
      <c r="D2343" s="130" t="s">
        <v>1616</v>
      </c>
      <c r="E2343" s="130" t="s">
        <v>1865</v>
      </c>
      <c r="F2343" s="129"/>
      <c r="G2343" s="130" t="s">
        <v>1863</v>
      </c>
      <c r="H2343" s="130" t="s">
        <v>1864</v>
      </c>
      <c r="I2343" s="130" t="s">
        <v>1616</v>
      </c>
      <c r="J2343" s="130" t="s">
        <v>1865</v>
      </c>
    </row>
    <row r="2344" spans="2:10">
      <c r="B2344" s="130" t="s">
        <v>269</v>
      </c>
      <c r="C2344" s="130" t="s">
        <v>2189</v>
      </c>
      <c r="D2344" s="130" t="s">
        <v>450</v>
      </c>
      <c r="E2344" s="130" t="s">
        <v>801</v>
      </c>
      <c r="F2344" s="129"/>
      <c r="G2344" s="130" t="s">
        <v>269</v>
      </c>
      <c r="H2344" s="130" t="s">
        <v>2189</v>
      </c>
      <c r="I2344" s="130" t="s">
        <v>450</v>
      </c>
      <c r="J2344" s="130" t="s">
        <v>801</v>
      </c>
    </row>
    <row r="2345" spans="2:10">
      <c r="B2345" s="130" t="s">
        <v>97</v>
      </c>
      <c r="C2345" s="130" t="s">
        <v>1913</v>
      </c>
      <c r="D2345" s="130" t="s">
        <v>2210</v>
      </c>
      <c r="E2345" s="130" t="s">
        <v>1804</v>
      </c>
      <c r="F2345" s="129"/>
      <c r="G2345" s="130" t="s">
        <v>97</v>
      </c>
      <c r="H2345" s="130" t="s">
        <v>1913</v>
      </c>
      <c r="I2345" s="130" t="s">
        <v>2210</v>
      </c>
      <c r="J2345" s="130" t="s">
        <v>1804</v>
      </c>
    </row>
    <row r="2346" spans="2:10">
      <c r="B2346" s="130" t="s">
        <v>91</v>
      </c>
      <c r="C2346" s="130" t="s">
        <v>366</v>
      </c>
      <c r="D2346" s="130" t="s">
        <v>479</v>
      </c>
      <c r="E2346" s="130" t="s">
        <v>597</v>
      </c>
      <c r="F2346" s="129"/>
      <c r="G2346" s="130" t="s">
        <v>91</v>
      </c>
      <c r="H2346" s="130" t="s">
        <v>366</v>
      </c>
      <c r="I2346" s="130" t="s">
        <v>479</v>
      </c>
      <c r="J2346" s="130" t="s">
        <v>597</v>
      </c>
    </row>
    <row r="2347" spans="2:10">
      <c r="B2347" s="130" t="s">
        <v>2082</v>
      </c>
      <c r="C2347" s="130" t="s">
        <v>2082</v>
      </c>
      <c r="D2347" s="130" t="s">
        <v>1535</v>
      </c>
      <c r="E2347" s="130" t="s">
        <v>1334</v>
      </c>
      <c r="F2347" s="129"/>
      <c r="G2347" s="130" t="s">
        <v>2082</v>
      </c>
      <c r="H2347" s="130" t="s">
        <v>2082</v>
      </c>
      <c r="I2347" s="130" t="s">
        <v>1535</v>
      </c>
      <c r="J2347" s="130" t="s">
        <v>1334</v>
      </c>
    </row>
    <row r="2348" spans="2:10">
      <c r="B2348" s="130" t="s">
        <v>93</v>
      </c>
      <c r="C2348" s="130" t="s">
        <v>1306</v>
      </c>
      <c r="D2348" s="130" t="s">
        <v>2211</v>
      </c>
      <c r="E2348" s="130" t="s">
        <v>1343</v>
      </c>
      <c r="F2348" s="129"/>
      <c r="G2348" s="130" t="s">
        <v>93</v>
      </c>
      <c r="H2348" s="130" t="s">
        <v>1306</v>
      </c>
      <c r="I2348" s="130" t="s">
        <v>2211</v>
      </c>
      <c r="J2348" s="130" t="s">
        <v>1343</v>
      </c>
    </row>
    <row r="2349" spans="2:10">
      <c r="B2349" s="130" t="s">
        <v>1298</v>
      </c>
      <c r="C2349" s="130" t="s">
        <v>1299</v>
      </c>
      <c r="D2349" s="130" t="s">
        <v>521</v>
      </c>
      <c r="E2349" s="130"/>
      <c r="F2349" s="129"/>
      <c r="G2349" s="130" t="s">
        <v>1298</v>
      </c>
      <c r="H2349" s="130" t="s">
        <v>1299</v>
      </c>
      <c r="I2349" s="130" t="s">
        <v>521</v>
      </c>
      <c r="J2349" s="130"/>
    </row>
    <row r="2350" spans="2:10">
      <c r="B2350" s="130" t="s">
        <v>1509</v>
      </c>
      <c r="C2350" s="130" t="s">
        <v>1510</v>
      </c>
      <c r="D2350" s="130" t="s">
        <v>836</v>
      </c>
      <c r="E2350" s="130"/>
      <c r="F2350" s="129"/>
      <c r="G2350" s="130" t="s">
        <v>1509</v>
      </c>
      <c r="H2350" s="130" t="s">
        <v>1510</v>
      </c>
      <c r="I2350" s="130" t="s">
        <v>836</v>
      </c>
      <c r="J2350" s="130"/>
    </row>
    <row r="2351" spans="2:10">
      <c r="B2351" s="130" t="s">
        <v>1268</v>
      </c>
      <c r="C2351" s="130" t="s">
        <v>1268</v>
      </c>
      <c r="D2351" s="130" t="s">
        <v>1844</v>
      </c>
      <c r="E2351" s="130" t="s">
        <v>748</v>
      </c>
      <c r="F2351" s="129"/>
      <c r="G2351" s="130" t="s">
        <v>1268</v>
      </c>
      <c r="H2351" s="130" t="s">
        <v>1268</v>
      </c>
      <c r="I2351" s="130" t="s">
        <v>1844</v>
      </c>
      <c r="J2351" s="130" t="s">
        <v>748</v>
      </c>
    </row>
    <row r="2352" spans="2:10">
      <c r="B2352" s="130" t="s">
        <v>1268</v>
      </c>
      <c r="C2352" s="130" t="s">
        <v>1268</v>
      </c>
      <c r="D2352" s="130" t="s">
        <v>2196</v>
      </c>
      <c r="E2352" s="130" t="s">
        <v>748</v>
      </c>
      <c r="F2352" s="129"/>
      <c r="G2352" s="130" t="s">
        <v>1268</v>
      </c>
      <c r="H2352" s="130" t="s">
        <v>1268</v>
      </c>
      <c r="I2352" s="130" t="s">
        <v>2196</v>
      </c>
      <c r="J2352" s="130" t="s">
        <v>748</v>
      </c>
    </row>
    <row r="2353" spans="2:10">
      <c r="B2353" s="130" t="s">
        <v>177</v>
      </c>
      <c r="C2353" s="130" t="s">
        <v>971</v>
      </c>
      <c r="D2353" s="130" t="s">
        <v>1317</v>
      </c>
      <c r="E2353" s="130"/>
      <c r="F2353" s="129"/>
      <c r="G2353" s="130" t="s">
        <v>177</v>
      </c>
      <c r="H2353" s="130" t="s">
        <v>971</v>
      </c>
      <c r="I2353" s="130" t="s">
        <v>1317</v>
      </c>
      <c r="J2353" s="130"/>
    </row>
    <row r="2354" spans="2:10">
      <c r="B2354" s="130" t="s">
        <v>97</v>
      </c>
      <c r="C2354" s="130" t="s">
        <v>1796</v>
      </c>
      <c r="D2354" s="130" t="s">
        <v>1645</v>
      </c>
      <c r="E2354" s="130" t="s">
        <v>1797</v>
      </c>
      <c r="F2354" s="129"/>
      <c r="G2354" s="130" t="s">
        <v>97</v>
      </c>
      <c r="H2354" s="130" t="s">
        <v>1796</v>
      </c>
      <c r="I2354" s="130" t="s">
        <v>1645</v>
      </c>
      <c r="J2354" s="130" t="s">
        <v>1797</v>
      </c>
    </row>
    <row r="2355" spans="2:10">
      <c r="B2355" s="130" t="s">
        <v>2082</v>
      </c>
      <c r="C2355" s="130" t="s">
        <v>2082</v>
      </c>
      <c r="D2355" s="130" t="s">
        <v>2212</v>
      </c>
      <c r="E2355" s="130" t="s">
        <v>863</v>
      </c>
      <c r="F2355" s="129"/>
      <c r="G2355" s="130" t="s">
        <v>2082</v>
      </c>
      <c r="H2355" s="130" t="s">
        <v>2082</v>
      </c>
      <c r="I2355" s="130" t="s">
        <v>2212</v>
      </c>
      <c r="J2355" s="130" t="s">
        <v>863</v>
      </c>
    </row>
    <row r="2356" spans="2:10">
      <c r="B2356" s="130" t="s">
        <v>91</v>
      </c>
      <c r="C2356" s="130" t="s">
        <v>998</v>
      </c>
      <c r="D2356" s="130" t="s">
        <v>2213</v>
      </c>
      <c r="E2356" s="130"/>
      <c r="F2356" s="129"/>
      <c r="G2356" s="130" t="s">
        <v>91</v>
      </c>
      <c r="H2356" s="130" t="s">
        <v>998</v>
      </c>
      <c r="I2356" s="130" t="s">
        <v>2213</v>
      </c>
      <c r="J2356" s="130"/>
    </row>
    <row r="2357" spans="2:10">
      <c r="B2357" s="130" t="s">
        <v>269</v>
      </c>
      <c r="C2357" s="130" t="s">
        <v>2189</v>
      </c>
      <c r="D2357" s="130" t="s">
        <v>535</v>
      </c>
      <c r="E2357" s="130" t="s">
        <v>801</v>
      </c>
      <c r="F2357" s="129"/>
      <c r="G2357" s="130" t="s">
        <v>269</v>
      </c>
      <c r="H2357" s="130" t="s">
        <v>2189</v>
      </c>
      <c r="I2357" s="130" t="s">
        <v>535</v>
      </c>
      <c r="J2357" s="130" t="s">
        <v>801</v>
      </c>
    </row>
    <row r="2358" spans="2:10">
      <c r="B2358" s="130" t="s">
        <v>97</v>
      </c>
      <c r="C2358" s="130" t="s">
        <v>1896</v>
      </c>
      <c r="D2358" s="130" t="s">
        <v>1552</v>
      </c>
      <c r="E2358" s="130" t="s">
        <v>1797</v>
      </c>
      <c r="F2358" s="129"/>
      <c r="G2358" s="130" t="s">
        <v>97</v>
      </c>
      <c r="H2358" s="130" t="s">
        <v>1896</v>
      </c>
      <c r="I2358" s="130" t="s">
        <v>1552</v>
      </c>
      <c r="J2358" s="130" t="s">
        <v>1797</v>
      </c>
    </row>
    <row r="2359" spans="2:10">
      <c r="B2359" s="130" t="s">
        <v>97</v>
      </c>
      <c r="C2359" s="130" t="s">
        <v>1870</v>
      </c>
      <c r="D2359" s="130" t="s">
        <v>1559</v>
      </c>
      <c r="E2359" s="130" t="s">
        <v>2214</v>
      </c>
      <c r="F2359" s="129"/>
      <c r="G2359" s="130" t="s">
        <v>97</v>
      </c>
      <c r="H2359" s="130" t="s">
        <v>1870</v>
      </c>
      <c r="I2359" s="130" t="s">
        <v>1559</v>
      </c>
      <c r="J2359" s="130" t="s">
        <v>2214</v>
      </c>
    </row>
    <row r="2360" spans="2:10">
      <c r="B2360" s="130" t="s">
        <v>91</v>
      </c>
      <c r="C2360" s="130" t="s">
        <v>2215</v>
      </c>
      <c r="D2360" s="130"/>
      <c r="E2360" s="130"/>
      <c r="F2360" s="129"/>
      <c r="G2360" s="130" t="s">
        <v>91</v>
      </c>
      <c r="H2360" s="130" t="s">
        <v>2215</v>
      </c>
      <c r="I2360" s="130"/>
      <c r="J2360" s="130"/>
    </row>
    <row r="2361" spans="2:10">
      <c r="B2361" s="130" t="s">
        <v>1298</v>
      </c>
      <c r="C2361" s="130" t="s">
        <v>1299</v>
      </c>
      <c r="D2361" s="130" t="s">
        <v>957</v>
      </c>
      <c r="E2361" s="130"/>
      <c r="F2361" s="129"/>
      <c r="G2361" s="130" t="s">
        <v>1298</v>
      </c>
      <c r="H2361" s="130" t="s">
        <v>1299</v>
      </c>
      <c r="I2361" s="130" t="s">
        <v>957</v>
      </c>
      <c r="J2361" s="130"/>
    </row>
    <row r="2362" spans="2:10">
      <c r="B2362" s="130" t="s">
        <v>1509</v>
      </c>
      <c r="C2362" s="130" t="s">
        <v>1068</v>
      </c>
      <c r="D2362" s="130" t="s">
        <v>450</v>
      </c>
      <c r="E2362" s="130"/>
      <c r="F2362" s="129"/>
      <c r="G2362" s="130" t="s">
        <v>1509</v>
      </c>
      <c r="H2362" s="130" t="s">
        <v>1068</v>
      </c>
      <c r="I2362" s="130" t="s">
        <v>450</v>
      </c>
      <c r="J2362" s="130"/>
    </row>
    <row r="2363" spans="2:10">
      <c r="B2363" s="130" t="s">
        <v>1509</v>
      </c>
      <c r="C2363" s="130" t="s">
        <v>2128</v>
      </c>
      <c r="D2363" s="130" t="s">
        <v>1322</v>
      </c>
      <c r="E2363" s="130"/>
      <c r="F2363" s="129"/>
      <c r="G2363" s="130" t="s">
        <v>1509</v>
      </c>
      <c r="H2363" s="130" t="s">
        <v>2128</v>
      </c>
      <c r="I2363" s="130" t="s">
        <v>1322</v>
      </c>
      <c r="J2363" s="130"/>
    </row>
    <row r="2364" spans="2:10">
      <c r="B2364" s="130" t="s">
        <v>1268</v>
      </c>
      <c r="C2364" s="130" t="s">
        <v>1268</v>
      </c>
      <c r="D2364" s="130" t="s">
        <v>1570</v>
      </c>
      <c r="E2364" s="130" t="s">
        <v>748</v>
      </c>
      <c r="F2364" s="129"/>
      <c r="G2364" s="130" t="s">
        <v>1268</v>
      </c>
      <c r="H2364" s="130" t="s">
        <v>1268</v>
      </c>
      <c r="I2364" s="130" t="s">
        <v>1570</v>
      </c>
      <c r="J2364" s="130" t="s">
        <v>748</v>
      </c>
    </row>
    <row r="2365" spans="2:10">
      <c r="B2365" s="130" t="s">
        <v>97</v>
      </c>
      <c r="C2365" s="130" t="s">
        <v>2116</v>
      </c>
      <c r="D2365" s="130" t="s">
        <v>1111</v>
      </c>
      <c r="E2365" s="130" t="s">
        <v>1797</v>
      </c>
      <c r="F2365" s="129"/>
      <c r="G2365" s="130" t="s">
        <v>97</v>
      </c>
      <c r="H2365" s="130" t="s">
        <v>2116</v>
      </c>
      <c r="I2365" s="130" t="s">
        <v>1111</v>
      </c>
      <c r="J2365" s="130" t="s">
        <v>1797</v>
      </c>
    </row>
    <row r="2366" spans="2:10">
      <c r="B2366" s="130" t="s">
        <v>1298</v>
      </c>
      <c r="C2366" s="130" t="s">
        <v>1299</v>
      </c>
      <c r="D2366" s="130" t="s">
        <v>2216</v>
      </c>
      <c r="E2366" s="130"/>
      <c r="F2366" s="129"/>
      <c r="G2366" s="130" t="s">
        <v>1298</v>
      </c>
      <c r="H2366" s="130" t="s">
        <v>1299</v>
      </c>
      <c r="I2366" s="130" t="s">
        <v>2216</v>
      </c>
      <c r="J2366" s="130"/>
    </row>
    <row r="2367" spans="2:10">
      <c r="B2367" s="130" t="s">
        <v>609</v>
      </c>
      <c r="C2367" s="130" t="s">
        <v>2076</v>
      </c>
      <c r="D2367" s="130" t="s">
        <v>429</v>
      </c>
      <c r="E2367" s="130" t="s">
        <v>2093</v>
      </c>
      <c r="F2367" s="129"/>
      <c r="G2367" s="130" t="s">
        <v>609</v>
      </c>
      <c r="H2367" s="130" t="s">
        <v>2076</v>
      </c>
      <c r="I2367" s="130" t="s">
        <v>429</v>
      </c>
      <c r="J2367" s="130" t="s">
        <v>2093</v>
      </c>
    </row>
    <row r="2368" spans="2:10">
      <c r="B2368" s="130" t="s">
        <v>2149</v>
      </c>
      <c r="C2368" s="130" t="s">
        <v>2150</v>
      </c>
      <c r="D2368" s="130" t="s">
        <v>735</v>
      </c>
      <c r="E2368" s="130"/>
      <c r="F2368" s="129"/>
      <c r="G2368" s="130" t="s">
        <v>2149</v>
      </c>
      <c r="H2368" s="130" t="s">
        <v>2150</v>
      </c>
      <c r="I2368" s="130" t="s">
        <v>735</v>
      </c>
      <c r="J2368" s="130"/>
    </row>
    <row r="2369" spans="2:10">
      <c r="B2369" s="130" t="s">
        <v>1298</v>
      </c>
      <c r="C2369" s="130" t="s">
        <v>1299</v>
      </c>
      <c r="D2369" s="130" t="s">
        <v>421</v>
      </c>
      <c r="E2369" s="130"/>
      <c r="F2369" s="129"/>
      <c r="G2369" s="130" t="s">
        <v>1298</v>
      </c>
      <c r="H2369" s="130" t="s">
        <v>1299</v>
      </c>
      <c r="I2369" s="130" t="s">
        <v>421</v>
      </c>
      <c r="J2369" s="130"/>
    </row>
    <row r="2370" spans="2:10">
      <c r="B2370" s="130" t="s">
        <v>1298</v>
      </c>
      <c r="C2370" s="130" t="s">
        <v>1299</v>
      </c>
      <c r="D2370" s="130" t="s">
        <v>515</v>
      </c>
      <c r="E2370" s="130"/>
      <c r="F2370" s="129"/>
      <c r="G2370" s="130" t="s">
        <v>1298</v>
      </c>
      <c r="H2370" s="130" t="s">
        <v>1299</v>
      </c>
      <c r="I2370" s="130" t="s">
        <v>515</v>
      </c>
      <c r="J2370" s="130"/>
    </row>
    <row r="2371" spans="2:10">
      <c r="B2371" s="130" t="s">
        <v>1509</v>
      </c>
      <c r="C2371" s="130" t="s">
        <v>1068</v>
      </c>
      <c r="D2371" s="130" t="s">
        <v>1129</v>
      </c>
      <c r="E2371" s="130"/>
      <c r="F2371" s="129"/>
      <c r="G2371" s="130" t="s">
        <v>1509</v>
      </c>
      <c r="H2371" s="130" t="s">
        <v>1068</v>
      </c>
      <c r="I2371" s="130" t="s">
        <v>1129</v>
      </c>
      <c r="J2371" s="130"/>
    </row>
    <row r="2372" spans="2:10">
      <c r="B2372" s="130" t="s">
        <v>1298</v>
      </c>
      <c r="C2372" s="130" t="s">
        <v>1405</v>
      </c>
      <c r="D2372" s="130" t="s">
        <v>411</v>
      </c>
      <c r="E2372" s="130"/>
      <c r="F2372" s="129"/>
      <c r="G2372" s="130" t="s">
        <v>1298</v>
      </c>
      <c r="H2372" s="130" t="s">
        <v>1405</v>
      </c>
      <c r="I2372" s="130" t="s">
        <v>411</v>
      </c>
      <c r="J2372" s="130"/>
    </row>
    <row r="2373" spans="2:10">
      <c r="B2373" s="130" t="s">
        <v>1509</v>
      </c>
      <c r="C2373" s="130" t="s">
        <v>1716</v>
      </c>
      <c r="D2373" s="130" t="s">
        <v>556</v>
      </c>
      <c r="E2373" s="130"/>
      <c r="F2373" s="129"/>
      <c r="G2373" s="130" t="s">
        <v>1509</v>
      </c>
      <c r="H2373" s="130" t="s">
        <v>1716</v>
      </c>
      <c r="I2373" s="130" t="s">
        <v>556</v>
      </c>
      <c r="J2373" s="130"/>
    </row>
    <row r="2374" spans="2:10">
      <c r="B2374" s="130" t="s">
        <v>97</v>
      </c>
      <c r="C2374" s="130" t="s">
        <v>2010</v>
      </c>
      <c r="D2374" s="130" t="s">
        <v>2217</v>
      </c>
      <c r="E2374" s="130" t="s">
        <v>1797</v>
      </c>
      <c r="F2374" s="129"/>
      <c r="G2374" s="130" t="s">
        <v>97</v>
      </c>
      <c r="H2374" s="130" t="s">
        <v>2010</v>
      </c>
      <c r="I2374" s="130" t="s">
        <v>2217</v>
      </c>
      <c r="J2374" s="130" t="s">
        <v>1797</v>
      </c>
    </row>
    <row r="2375" spans="2:10">
      <c r="B2375" s="130" t="s">
        <v>1298</v>
      </c>
      <c r="C2375" s="130" t="s">
        <v>1299</v>
      </c>
      <c r="D2375" s="130" t="s">
        <v>1129</v>
      </c>
      <c r="E2375" s="130"/>
      <c r="F2375" s="129"/>
      <c r="G2375" s="130" t="s">
        <v>1298</v>
      </c>
      <c r="H2375" s="130" t="s">
        <v>1299</v>
      </c>
      <c r="I2375" s="130" t="s">
        <v>1129</v>
      </c>
      <c r="J2375" s="130"/>
    </row>
    <row r="2376" spans="2:10">
      <c r="B2376" s="130" t="s">
        <v>1298</v>
      </c>
      <c r="C2376" s="130" t="s">
        <v>1299</v>
      </c>
      <c r="D2376" s="130" t="s">
        <v>889</v>
      </c>
      <c r="E2376" s="130"/>
      <c r="F2376" s="129"/>
      <c r="G2376" s="130" t="s">
        <v>1298</v>
      </c>
      <c r="H2376" s="130" t="s">
        <v>1299</v>
      </c>
      <c r="I2376" s="130" t="s">
        <v>889</v>
      </c>
      <c r="J2376" s="130"/>
    </row>
    <row r="2377" spans="2:10">
      <c r="B2377" s="130" t="s">
        <v>609</v>
      </c>
      <c r="C2377" s="130" t="s">
        <v>2076</v>
      </c>
      <c r="D2377" s="130" t="s">
        <v>464</v>
      </c>
      <c r="E2377" s="130" t="s">
        <v>2077</v>
      </c>
      <c r="F2377" s="129"/>
      <c r="G2377" s="130" t="s">
        <v>609</v>
      </c>
      <c r="H2377" s="130" t="s">
        <v>2076</v>
      </c>
      <c r="I2377" s="130" t="s">
        <v>464</v>
      </c>
      <c r="J2377" s="130" t="s">
        <v>2077</v>
      </c>
    </row>
    <row r="2378" spans="2:10">
      <c r="B2378" s="130" t="s">
        <v>1509</v>
      </c>
      <c r="C2378" s="130" t="s">
        <v>1068</v>
      </c>
      <c r="D2378" s="130" t="s">
        <v>488</v>
      </c>
      <c r="E2378" s="130"/>
      <c r="F2378" s="129"/>
      <c r="G2378" s="130" t="s">
        <v>1509</v>
      </c>
      <c r="H2378" s="130" t="s">
        <v>1068</v>
      </c>
      <c r="I2378" s="130" t="s">
        <v>488</v>
      </c>
      <c r="J2378" s="130"/>
    </row>
    <row r="2379" spans="2:10">
      <c r="B2379" s="130" t="s">
        <v>2082</v>
      </c>
      <c r="C2379" s="130" t="s">
        <v>2082</v>
      </c>
      <c r="D2379" s="130" t="s">
        <v>2218</v>
      </c>
      <c r="E2379" s="130" t="s">
        <v>2219</v>
      </c>
      <c r="F2379" s="129"/>
      <c r="G2379" s="130" t="s">
        <v>2082</v>
      </c>
      <c r="H2379" s="130" t="s">
        <v>2082</v>
      </c>
      <c r="I2379" s="130" t="s">
        <v>2218</v>
      </c>
      <c r="J2379" s="130" t="s">
        <v>2219</v>
      </c>
    </row>
    <row r="2380" spans="2:10">
      <c r="B2380" s="130" t="s">
        <v>1509</v>
      </c>
      <c r="C2380" s="130" t="s">
        <v>1068</v>
      </c>
      <c r="D2380" s="130" t="s">
        <v>512</v>
      </c>
      <c r="E2380" s="130"/>
      <c r="F2380" s="129"/>
      <c r="G2380" s="130" t="s">
        <v>1509</v>
      </c>
      <c r="H2380" s="130" t="s">
        <v>1068</v>
      </c>
      <c r="I2380" s="130" t="s">
        <v>512</v>
      </c>
      <c r="J2380" s="130"/>
    </row>
    <row r="2381" spans="2:10">
      <c r="B2381" s="130" t="s">
        <v>91</v>
      </c>
      <c r="C2381" s="130" t="s">
        <v>1702</v>
      </c>
      <c r="D2381" s="130" t="s">
        <v>921</v>
      </c>
      <c r="E2381" s="130"/>
      <c r="F2381" s="129"/>
      <c r="G2381" s="130" t="s">
        <v>91</v>
      </c>
      <c r="H2381" s="130" t="s">
        <v>1702</v>
      </c>
      <c r="I2381" s="130" t="s">
        <v>921</v>
      </c>
      <c r="J2381" s="130"/>
    </row>
    <row r="2382" spans="2:10">
      <c r="B2382" s="130" t="s">
        <v>1509</v>
      </c>
      <c r="C2382" s="130" t="s">
        <v>1716</v>
      </c>
      <c r="D2382" s="130" t="s">
        <v>621</v>
      </c>
      <c r="E2382" s="130"/>
      <c r="F2382" s="129"/>
      <c r="G2382" s="130" t="s">
        <v>1509</v>
      </c>
      <c r="H2382" s="130" t="s">
        <v>1716</v>
      </c>
      <c r="I2382" s="130" t="s">
        <v>621</v>
      </c>
      <c r="J2382" s="130"/>
    </row>
    <row r="2383" spans="2:10">
      <c r="B2383" s="130" t="s">
        <v>1509</v>
      </c>
      <c r="C2383" s="130" t="s">
        <v>1716</v>
      </c>
      <c r="D2383" s="130" t="s">
        <v>782</v>
      </c>
      <c r="E2383" s="130"/>
      <c r="F2383" s="129"/>
      <c r="G2383" s="130" t="s">
        <v>1509</v>
      </c>
      <c r="H2383" s="130" t="s">
        <v>1716</v>
      </c>
      <c r="I2383" s="130" t="s">
        <v>782</v>
      </c>
      <c r="J2383" s="130"/>
    </row>
    <row r="2384" spans="2:10">
      <c r="B2384" s="130" t="s">
        <v>97</v>
      </c>
      <c r="C2384" s="130" t="s">
        <v>2056</v>
      </c>
      <c r="D2384" s="130" t="s">
        <v>2220</v>
      </c>
      <c r="E2384" s="130" t="s">
        <v>1804</v>
      </c>
      <c r="F2384" s="129"/>
      <c r="G2384" s="130" t="s">
        <v>97</v>
      </c>
      <c r="H2384" s="130" t="s">
        <v>2056</v>
      </c>
      <c r="I2384" s="130" t="s">
        <v>2220</v>
      </c>
      <c r="J2384" s="130" t="s">
        <v>1804</v>
      </c>
    </row>
    <row r="2385" spans="2:10">
      <c r="B2385" s="130" t="s">
        <v>97</v>
      </c>
      <c r="C2385" s="130" t="s">
        <v>2116</v>
      </c>
      <c r="D2385" s="130" t="s">
        <v>2221</v>
      </c>
      <c r="E2385" s="130" t="s">
        <v>1797</v>
      </c>
      <c r="F2385" s="129"/>
      <c r="G2385" s="130" t="s">
        <v>97</v>
      </c>
      <c r="H2385" s="130" t="s">
        <v>2116</v>
      </c>
      <c r="I2385" s="130" t="s">
        <v>2221</v>
      </c>
      <c r="J2385" s="130" t="s">
        <v>1797</v>
      </c>
    </row>
    <row r="2386" spans="2:10">
      <c r="B2386" s="130" t="s">
        <v>97</v>
      </c>
      <c r="C2386" s="130" t="s">
        <v>1746</v>
      </c>
      <c r="D2386" s="130" t="s">
        <v>373</v>
      </c>
      <c r="E2386" s="130" t="s">
        <v>1741</v>
      </c>
      <c r="F2386" s="129"/>
      <c r="G2386" s="130" t="s">
        <v>97</v>
      </c>
      <c r="H2386" s="130" t="s">
        <v>1746</v>
      </c>
      <c r="I2386" s="130" t="s">
        <v>373</v>
      </c>
      <c r="J2386" s="130" t="s">
        <v>1741</v>
      </c>
    </row>
    <row r="2387" spans="2:10">
      <c r="B2387" s="130" t="s">
        <v>91</v>
      </c>
      <c r="C2387" s="130" t="s">
        <v>1338</v>
      </c>
      <c r="D2387" s="130" t="s">
        <v>618</v>
      </c>
      <c r="E2387" s="130"/>
      <c r="F2387" s="129"/>
      <c r="G2387" s="130" t="s">
        <v>91</v>
      </c>
      <c r="H2387" s="130" t="s">
        <v>1338</v>
      </c>
      <c r="I2387" s="130" t="s">
        <v>618</v>
      </c>
      <c r="J2387" s="130"/>
    </row>
    <row r="2388" spans="2:10">
      <c r="B2388" s="130" t="s">
        <v>2082</v>
      </c>
      <c r="C2388" s="130" t="s">
        <v>2082</v>
      </c>
      <c r="D2388" s="130" t="s">
        <v>1532</v>
      </c>
      <c r="E2388" s="130" t="s">
        <v>2222</v>
      </c>
      <c r="F2388" s="129"/>
      <c r="G2388" s="130" t="s">
        <v>2082</v>
      </c>
      <c r="H2388" s="130" t="s">
        <v>2082</v>
      </c>
      <c r="I2388" s="130" t="s">
        <v>1532</v>
      </c>
      <c r="J2388" s="130" t="s">
        <v>2222</v>
      </c>
    </row>
    <row r="2389" spans="2:10">
      <c r="B2389" s="130" t="s">
        <v>1268</v>
      </c>
      <c r="C2389" s="130" t="s">
        <v>1268</v>
      </c>
      <c r="D2389" s="130"/>
      <c r="E2389" s="130" t="s">
        <v>2223</v>
      </c>
      <c r="F2389" s="129"/>
      <c r="G2389" s="130" t="s">
        <v>1268</v>
      </c>
      <c r="H2389" s="130" t="s">
        <v>1268</v>
      </c>
      <c r="I2389" s="130"/>
      <c r="J2389" s="130" t="s">
        <v>2223</v>
      </c>
    </row>
    <row r="2390" spans="2:10">
      <c r="B2390" s="130" t="s">
        <v>1509</v>
      </c>
      <c r="C2390" s="130" t="s">
        <v>1510</v>
      </c>
      <c r="D2390" s="130" t="s">
        <v>434</v>
      </c>
      <c r="E2390" s="130"/>
      <c r="F2390" s="129"/>
      <c r="G2390" s="130" t="s">
        <v>1509</v>
      </c>
      <c r="H2390" s="130" t="s">
        <v>1510</v>
      </c>
      <c r="I2390" s="130" t="s">
        <v>434</v>
      </c>
      <c r="J2390" s="130"/>
    </row>
    <row r="2391" spans="2:10">
      <c r="B2391" s="130" t="s">
        <v>1509</v>
      </c>
      <c r="C2391" s="130" t="s">
        <v>1558</v>
      </c>
      <c r="D2391" s="130" t="s">
        <v>2224</v>
      </c>
      <c r="E2391" s="130" t="s">
        <v>1524</v>
      </c>
      <c r="F2391" s="129"/>
      <c r="G2391" s="130" t="s">
        <v>1509</v>
      </c>
      <c r="H2391" s="130" t="s">
        <v>1558</v>
      </c>
      <c r="I2391" s="130" t="s">
        <v>2224</v>
      </c>
      <c r="J2391" s="130" t="s">
        <v>1524</v>
      </c>
    </row>
    <row r="2392" spans="2:10">
      <c r="B2392" s="130" t="s">
        <v>177</v>
      </c>
      <c r="C2392" s="130" t="s">
        <v>2225</v>
      </c>
      <c r="D2392" s="130" t="s">
        <v>772</v>
      </c>
      <c r="E2392" s="130"/>
      <c r="F2392" s="129"/>
      <c r="G2392" s="130" t="s">
        <v>177</v>
      </c>
      <c r="H2392" s="130" t="s">
        <v>2225</v>
      </c>
      <c r="I2392" s="130" t="s">
        <v>772</v>
      </c>
      <c r="J2392" s="130"/>
    </row>
    <row r="2393" spans="2:10">
      <c r="B2393" s="130" t="s">
        <v>1298</v>
      </c>
      <c r="C2393" s="130" t="s">
        <v>1299</v>
      </c>
      <c r="D2393" s="130" t="s">
        <v>2226</v>
      </c>
      <c r="E2393" s="130"/>
      <c r="F2393" s="129"/>
      <c r="G2393" s="130" t="s">
        <v>1298</v>
      </c>
      <c r="H2393" s="130" t="s">
        <v>1299</v>
      </c>
      <c r="I2393" s="130" t="s">
        <v>2226</v>
      </c>
      <c r="J2393" s="130"/>
    </row>
    <row r="2394" spans="2:10">
      <c r="B2394" s="130" t="s">
        <v>97</v>
      </c>
      <c r="C2394" s="130" t="s">
        <v>1841</v>
      </c>
      <c r="D2394" s="130" t="s">
        <v>2227</v>
      </c>
      <c r="E2394" s="130" t="s">
        <v>1804</v>
      </c>
      <c r="F2394" s="129"/>
      <c r="G2394" s="130" t="s">
        <v>97</v>
      </c>
      <c r="H2394" s="130" t="s">
        <v>1841</v>
      </c>
      <c r="I2394" s="130" t="s">
        <v>2227</v>
      </c>
      <c r="J2394" s="130" t="s">
        <v>1804</v>
      </c>
    </row>
    <row r="2395" spans="2:10">
      <c r="B2395" s="130" t="s">
        <v>709</v>
      </c>
      <c r="C2395" s="130" t="s">
        <v>1034</v>
      </c>
      <c r="D2395" s="130" t="s">
        <v>483</v>
      </c>
      <c r="E2395" s="130" t="s">
        <v>1140</v>
      </c>
      <c r="F2395" s="129"/>
      <c r="G2395" s="130" t="s">
        <v>709</v>
      </c>
      <c r="H2395" s="130" t="s">
        <v>1034</v>
      </c>
      <c r="I2395" s="130" t="s">
        <v>483</v>
      </c>
      <c r="J2395" s="130" t="s">
        <v>1140</v>
      </c>
    </row>
    <row r="2396" spans="2:10">
      <c r="B2396" s="130" t="s">
        <v>1509</v>
      </c>
      <c r="C2396" s="130" t="s">
        <v>1068</v>
      </c>
      <c r="D2396" s="130" t="s">
        <v>384</v>
      </c>
      <c r="E2396" s="130"/>
      <c r="F2396" s="129"/>
      <c r="G2396" s="130" t="s">
        <v>1509</v>
      </c>
      <c r="H2396" s="130" t="s">
        <v>1068</v>
      </c>
      <c r="I2396" s="130" t="s">
        <v>384</v>
      </c>
      <c r="J2396" s="130"/>
    </row>
    <row r="2397" spans="2:10">
      <c r="B2397" s="130" t="s">
        <v>1268</v>
      </c>
      <c r="C2397" s="130" t="s">
        <v>1268</v>
      </c>
      <c r="D2397" s="130"/>
      <c r="E2397" s="130" t="s">
        <v>2228</v>
      </c>
      <c r="F2397" s="129"/>
      <c r="G2397" s="130" t="s">
        <v>1268</v>
      </c>
      <c r="H2397" s="130" t="s">
        <v>1268</v>
      </c>
      <c r="I2397" s="130"/>
      <c r="J2397" s="130" t="s">
        <v>2228</v>
      </c>
    </row>
    <row r="2398" spans="2:10">
      <c r="B2398" s="130" t="s">
        <v>97</v>
      </c>
      <c r="C2398" s="130" t="s">
        <v>1951</v>
      </c>
      <c r="D2398" s="130" t="s">
        <v>2229</v>
      </c>
      <c r="E2398" s="130" t="s">
        <v>1797</v>
      </c>
      <c r="F2398" s="129"/>
      <c r="G2398" s="130" t="s">
        <v>97</v>
      </c>
      <c r="H2398" s="130" t="s">
        <v>1951</v>
      </c>
      <c r="I2398" s="130" t="s">
        <v>2229</v>
      </c>
      <c r="J2398" s="130" t="s">
        <v>1797</v>
      </c>
    </row>
    <row r="2399" spans="2:10">
      <c r="B2399" s="130" t="s">
        <v>97</v>
      </c>
      <c r="C2399" s="130" t="s">
        <v>1951</v>
      </c>
      <c r="D2399" s="130" t="s">
        <v>2230</v>
      </c>
      <c r="E2399" s="130" t="s">
        <v>1797</v>
      </c>
      <c r="F2399" s="129"/>
      <c r="G2399" s="130" t="s">
        <v>97</v>
      </c>
      <c r="H2399" s="130" t="s">
        <v>1951</v>
      </c>
      <c r="I2399" s="130" t="s">
        <v>2230</v>
      </c>
      <c r="J2399" s="130" t="s">
        <v>1797</v>
      </c>
    </row>
    <row r="2400" spans="2:10">
      <c r="B2400" s="130" t="s">
        <v>709</v>
      </c>
      <c r="C2400" s="130" t="s">
        <v>2089</v>
      </c>
      <c r="D2400" s="130" t="s">
        <v>443</v>
      </c>
      <c r="E2400" s="130" t="s">
        <v>2197</v>
      </c>
      <c r="F2400" s="129"/>
      <c r="G2400" s="130" t="s">
        <v>709</v>
      </c>
      <c r="H2400" s="130" t="s">
        <v>2089</v>
      </c>
      <c r="I2400" s="130" t="s">
        <v>443</v>
      </c>
      <c r="J2400" s="130" t="s">
        <v>2197</v>
      </c>
    </row>
    <row r="2401" spans="2:10">
      <c r="B2401" s="130" t="s">
        <v>1298</v>
      </c>
      <c r="C2401" s="130" t="s">
        <v>1299</v>
      </c>
      <c r="D2401" s="130" t="s">
        <v>483</v>
      </c>
      <c r="E2401" s="130"/>
      <c r="F2401" s="129"/>
      <c r="G2401" s="130" t="s">
        <v>1298</v>
      </c>
      <c r="H2401" s="130" t="s">
        <v>1299</v>
      </c>
      <c r="I2401" s="130" t="s">
        <v>483</v>
      </c>
      <c r="J2401" s="130"/>
    </row>
    <row r="2402" spans="2:10">
      <c r="B2402" s="130" t="s">
        <v>97</v>
      </c>
      <c r="C2402" s="130" t="s">
        <v>487</v>
      </c>
      <c r="D2402" s="130" t="s">
        <v>521</v>
      </c>
      <c r="E2402" s="130" t="s">
        <v>2231</v>
      </c>
      <c r="F2402" s="129"/>
      <c r="G2402" s="130" t="s">
        <v>97</v>
      </c>
      <c r="H2402" s="130" t="s">
        <v>487</v>
      </c>
      <c r="I2402" s="130" t="s">
        <v>521</v>
      </c>
      <c r="J2402" s="130" t="s">
        <v>2231</v>
      </c>
    </row>
    <row r="2403" spans="2:10">
      <c r="B2403" s="130" t="s">
        <v>1268</v>
      </c>
      <c r="C2403" s="130" t="s">
        <v>1268</v>
      </c>
      <c r="D2403" s="130" t="s">
        <v>1583</v>
      </c>
      <c r="E2403" s="130" t="s">
        <v>748</v>
      </c>
      <c r="F2403" s="129"/>
      <c r="G2403" s="130" t="s">
        <v>1268</v>
      </c>
      <c r="H2403" s="130" t="s">
        <v>1268</v>
      </c>
      <c r="I2403" s="130" t="s">
        <v>1583</v>
      </c>
      <c r="J2403" s="130" t="s">
        <v>748</v>
      </c>
    </row>
    <row r="2404" spans="2:10">
      <c r="B2404" s="130" t="s">
        <v>91</v>
      </c>
      <c r="C2404" s="130" t="s">
        <v>602</v>
      </c>
      <c r="D2404" s="130" t="s">
        <v>2232</v>
      </c>
      <c r="E2404" s="130" t="s">
        <v>2233</v>
      </c>
      <c r="F2404" s="129"/>
      <c r="G2404" s="130" t="s">
        <v>91</v>
      </c>
      <c r="H2404" s="130" t="s">
        <v>602</v>
      </c>
      <c r="I2404" s="130" t="s">
        <v>2232</v>
      </c>
      <c r="J2404" s="130" t="s">
        <v>2233</v>
      </c>
    </row>
    <row r="2405" spans="2:10">
      <c r="B2405" s="130" t="s">
        <v>97</v>
      </c>
      <c r="C2405" s="130" t="s">
        <v>482</v>
      </c>
      <c r="D2405" s="130" t="s">
        <v>390</v>
      </c>
      <c r="E2405" s="130" t="s">
        <v>1075</v>
      </c>
      <c r="F2405" s="129"/>
      <c r="G2405" s="130" t="s">
        <v>97</v>
      </c>
      <c r="H2405" s="130" t="s">
        <v>482</v>
      </c>
      <c r="I2405" s="130" t="s">
        <v>390</v>
      </c>
      <c r="J2405" s="130" t="s">
        <v>1075</v>
      </c>
    </row>
    <row r="2406" spans="2:10">
      <c r="B2406" s="130" t="s">
        <v>579</v>
      </c>
      <c r="C2406" s="130" t="s">
        <v>2104</v>
      </c>
      <c r="D2406" s="130" t="s">
        <v>1611</v>
      </c>
      <c r="E2406" s="130" t="s">
        <v>2105</v>
      </c>
      <c r="F2406" s="129"/>
      <c r="G2406" s="130" t="s">
        <v>579</v>
      </c>
      <c r="H2406" s="130" t="s">
        <v>2104</v>
      </c>
      <c r="I2406" s="130" t="s">
        <v>1611</v>
      </c>
      <c r="J2406" s="130" t="s">
        <v>2105</v>
      </c>
    </row>
    <row r="2407" spans="2:10">
      <c r="B2407" s="130" t="s">
        <v>1268</v>
      </c>
      <c r="C2407" s="130" t="s">
        <v>1268</v>
      </c>
      <c r="D2407" s="130"/>
      <c r="E2407" s="130" t="s">
        <v>2234</v>
      </c>
      <c r="F2407" s="129"/>
      <c r="G2407" s="130" t="s">
        <v>1268</v>
      </c>
      <c r="H2407" s="130" t="s">
        <v>1268</v>
      </c>
      <c r="I2407" s="130"/>
      <c r="J2407" s="130" t="s">
        <v>2234</v>
      </c>
    </row>
    <row r="2408" spans="2:10">
      <c r="B2408" s="130" t="s">
        <v>91</v>
      </c>
      <c r="C2408" s="130" t="s">
        <v>1655</v>
      </c>
      <c r="D2408" s="130"/>
      <c r="E2408" s="130"/>
      <c r="F2408" s="129"/>
      <c r="G2408" s="130" t="s">
        <v>91</v>
      </c>
      <c r="H2408" s="130" t="s">
        <v>1655</v>
      </c>
      <c r="I2408" s="130"/>
      <c r="J2408" s="130"/>
    </row>
    <row r="2409" spans="2:10">
      <c r="B2409" s="130" t="s">
        <v>2082</v>
      </c>
      <c r="C2409" s="130" t="s">
        <v>2082</v>
      </c>
      <c r="D2409" s="130" t="s">
        <v>2235</v>
      </c>
      <c r="E2409" s="130" t="s">
        <v>2111</v>
      </c>
      <c r="F2409" s="129"/>
      <c r="G2409" s="130" t="s">
        <v>2082</v>
      </c>
      <c r="H2409" s="130" t="s">
        <v>2082</v>
      </c>
      <c r="I2409" s="130" t="s">
        <v>2235</v>
      </c>
      <c r="J2409" s="130" t="s">
        <v>2111</v>
      </c>
    </row>
    <row r="2410" spans="2:10">
      <c r="B2410" s="130" t="s">
        <v>1268</v>
      </c>
      <c r="C2410" s="130" t="s">
        <v>1268</v>
      </c>
      <c r="D2410" s="130"/>
      <c r="E2410" s="130" t="s">
        <v>2236</v>
      </c>
      <c r="F2410" s="129"/>
      <c r="G2410" s="130" t="s">
        <v>1268</v>
      </c>
      <c r="H2410" s="130" t="s">
        <v>1268</v>
      </c>
      <c r="I2410" s="130"/>
      <c r="J2410" s="130" t="s">
        <v>2236</v>
      </c>
    </row>
    <row r="2411" spans="2:10">
      <c r="B2411" s="130" t="s">
        <v>97</v>
      </c>
      <c r="C2411" s="130" t="s">
        <v>1950</v>
      </c>
      <c r="D2411" s="130" t="s">
        <v>1651</v>
      </c>
      <c r="E2411" s="130" t="s">
        <v>1804</v>
      </c>
      <c r="F2411" s="129"/>
      <c r="G2411" s="130" t="s">
        <v>97</v>
      </c>
      <c r="H2411" s="130" t="s">
        <v>1950</v>
      </c>
      <c r="I2411" s="130" t="s">
        <v>1651</v>
      </c>
      <c r="J2411" s="130" t="s">
        <v>1804</v>
      </c>
    </row>
    <row r="2412" spans="2:10">
      <c r="B2412" s="130" t="s">
        <v>91</v>
      </c>
      <c r="C2412" s="130" t="s">
        <v>2237</v>
      </c>
      <c r="D2412" s="130"/>
      <c r="E2412" s="130"/>
      <c r="F2412" s="129"/>
      <c r="G2412" s="130" t="s">
        <v>91</v>
      </c>
      <c r="H2412" s="130" t="s">
        <v>2237</v>
      </c>
      <c r="I2412" s="130"/>
      <c r="J2412" s="130"/>
    </row>
    <row r="2413" spans="2:10">
      <c r="B2413" s="130" t="s">
        <v>101</v>
      </c>
      <c r="C2413" s="130" t="s">
        <v>2136</v>
      </c>
      <c r="D2413" s="130" t="s">
        <v>1246</v>
      </c>
      <c r="E2413" s="130" t="s">
        <v>2137</v>
      </c>
      <c r="F2413" s="129"/>
      <c r="G2413" s="130" t="s">
        <v>101</v>
      </c>
      <c r="H2413" s="130" t="s">
        <v>2136</v>
      </c>
      <c r="I2413" s="130" t="s">
        <v>1246</v>
      </c>
      <c r="J2413" s="130" t="s">
        <v>2137</v>
      </c>
    </row>
    <row r="2414" spans="2:10">
      <c r="B2414" s="130" t="s">
        <v>97</v>
      </c>
      <c r="C2414" s="130" t="s">
        <v>1973</v>
      </c>
      <c r="D2414" s="130" t="s">
        <v>2238</v>
      </c>
      <c r="E2414" s="130" t="s">
        <v>1797</v>
      </c>
      <c r="F2414" s="129"/>
      <c r="G2414" s="130" t="s">
        <v>97</v>
      </c>
      <c r="H2414" s="130" t="s">
        <v>1973</v>
      </c>
      <c r="I2414" s="130" t="s">
        <v>2238</v>
      </c>
      <c r="J2414" s="130" t="s">
        <v>1797</v>
      </c>
    </row>
    <row r="2415" spans="2:10">
      <c r="B2415" s="130" t="s">
        <v>1298</v>
      </c>
      <c r="C2415" s="130" t="s">
        <v>1299</v>
      </c>
      <c r="D2415" s="130" t="s">
        <v>376</v>
      </c>
      <c r="E2415" s="130"/>
      <c r="F2415" s="129"/>
      <c r="G2415" s="130" t="s">
        <v>1298</v>
      </c>
      <c r="H2415" s="130" t="s">
        <v>1299</v>
      </c>
      <c r="I2415" s="130" t="s">
        <v>376</v>
      </c>
      <c r="J2415" s="130"/>
    </row>
    <row r="2416" spans="2:10">
      <c r="B2416" s="130" t="s">
        <v>1509</v>
      </c>
      <c r="C2416" s="130" t="s">
        <v>1510</v>
      </c>
      <c r="D2416" s="130" t="s">
        <v>521</v>
      </c>
      <c r="E2416" s="130"/>
      <c r="F2416" s="129"/>
      <c r="G2416" s="130" t="s">
        <v>1509</v>
      </c>
      <c r="H2416" s="130" t="s">
        <v>1510</v>
      </c>
      <c r="I2416" s="130" t="s">
        <v>521</v>
      </c>
      <c r="J2416" s="130"/>
    </row>
    <row r="2417" spans="2:10">
      <c r="B2417" s="130" t="s">
        <v>269</v>
      </c>
      <c r="C2417" s="130" t="s">
        <v>2189</v>
      </c>
      <c r="D2417" s="130" t="s">
        <v>461</v>
      </c>
      <c r="E2417" s="130" t="s">
        <v>2239</v>
      </c>
      <c r="F2417" s="129"/>
      <c r="G2417" s="130" t="s">
        <v>269</v>
      </c>
      <c r="H2417" s="130" t="s">
        <v>2189</v>
      </c>
      <c r="I2417" s="130" t="s">
        <v>461</v>
      </c>
      <c r="J2417" s="130" t="s">
        <v>2239</v>
      </c>
    </row>
    <row r="2418" spans="2:10">
      <c r="B2418" s="130" t="s">
        <v>97</v>
      </c>
      <c r="C2418" s="130" t="s">
        <v>1798</v>
      </c>
      <c r="D2418" s="130" t="s">
        <v>1597</v>
      </c>
      <c r="E2418" s="130" t="s">
        <v>1799</v>
      </c>
      <c r="F2418" s="129"/>
      <c r="G2418" s="130" t="s">
        <v>97</v>
      </c>
      <c r="H2418" s="130" t="s">
        <v>1798</v>
      </c>
      <c r="I2418" s="130" t="s">
        <v>1597</v>
      </c>
      <c r="J2418" s="130" t="s">
        <v>1799</v>
      </c>
    </row>
    <row r="2419" spans="2:10">
      <c r="B2419" s="130" t="s">
        <v>1807</v>
      </c>
      <c r="C2419" s="130" t="s">
        <v>1808</v>
      </c>
      <c r="D2419" s="130" t="s">
        <v>1624</v>
      </c>
      <c r="E2419" s="130" t="s">
        <v>1810</v>
      </c>
      <c r="F2419" s="129"/>
      <c r="G2419" s="130" t="s">
        <v>1807</v>
      </c>
      <c r="H2419" s="130" t="s">
        <v>1808</v>
      </c>
      <c r="I2419" s="130" t="s">
        <v>1624</v>
      </c>
      <c r="J2419" s="130" t="s">
        <v>1810</v>
      </c>
    </row>
    <row r="2420" spans="2:10">
      <c r="B2420" s="130" t="s">
        <v>97</v>
      </c>
      <c r="C2420" s="130" t="s">
        <v>1913</v>
      </c>
      <c r="D2420" s="130" t="s">
        <v>1829</v>
      </c>
      <c r="E2420" s="130" t="s">
        <v>1804</v>
      </c>
      <c r="F2420" s="129"/>
      <c r="G2420" s="130" t="s">
        <v>97</v>
      </c>
      <c r="H2420" s="130" t="s">
        <v>1913</v>
      </c>
      <c r="I2420" s="130" t="s">
        <v>1829</v>
      </c>
      <c r="J2420" s="130" t="s">
        <v>1804</v>
      </c>
    </row>
    <row r="2421" spans="2:10">
      <c r="B2421" s="130" t="s">
        <v>1509</v>
      </c>
      <c r="C2421" s="130" t="s">
        <v>1510</v>
      </c>
      <c r="D2421" s="130" t="s">
        <v>440</v>
      </c>
      <c r="E2421" s="130"/>
      <c r="F2421" s="129"/>
      <c r="G2421" s="130" t="s">
        <v>1509</v>
      </c>
      <c r="H2421" s="130" t="s">
        <v>1510</v>
      </c>
      <c r="I2421" s="130" t="s">
        <v>440</v>
      </c>
      <c r="J2421" s="130"/>
    </row>
    <row r="2422" spans="2:10">
      <c r="B2422" s="130" t="s">
        <v>579</v>
      </c>
      <c r="C2422" s="130" t="s">
        <v>2104</v>
      </c>
      <c r="D2422" s="130" t="s">
        <v>1802</v>
      </c>
      <c r="E2422" s="130" t="s">
        <v>2240</v>
      </c>
      <c r="F2422" s="129"/>
      <c r="G2422" s="130" t="s">
        <v>579</v>
      </c>
      <c r="H2422" s="130" t="s">
        <v>2104</v>
      </c>
      <c r="I2422" s="130" t="s">
        <v>1802</v>
      </c>
      <c r="J2422" s="130" t="s">
        <v>2240</v>
      </c>
    </row>
    <row r="2423" spans="2:10">
      <c r="B2423" s="130" t="s">
        <v>1509</v>
      </c>
      <c r="C2423" s="130" t="s">
        <v>1716</v>
      </c>
      <c r="D2423" s="130" t="s">
        <v>558</v>
      </c>
      <c r="E2423" s="130"/>
      <c r="F2423" s="129"/>
      <c r="G2423" s="130" t="s">
        <v>1509</v>
      </c>
      <c r="H2423" s="130" t="s">
        <v>1716</v>
      </c>
      <c r="I2423" s="130" t="s">
        <v>558</v>
      </c>
      <c r="J2423" s="130"/>
    </row>
    <row r="2424" spans="2:10">
      <c r="B2424" s="130" t="s">
        <v>609</v>
      </c>
      <c r="C2424" s="130" t="s">
        <v>2076</v>
      </c>
      <c r="D2424" s="130" t="s">
        <v>535</v>
      </c>
      <c r="E2424" s="130" t="s">
        <v>2077</v>
      </c>
      <c r="F2424" s="129"/>
      <c r="G2424" s="130" t="s">
        <v>609</v>
      </c>
      <c r="H2424" s="130" t="s">
        <v>2076</v>
      </c>
      <c r="I2424" s="130" t="s">
        <v>535</v>
      </c>
      <c r="J2424" s="130" t="s">
        <v>2077</v>
      </c>
    </row>
    <row r="2425" spans="2:10">
      <c r="B2425" s="130" t="s">
        <v>97</v>
      </c>
      <c r="C2425" s="130" t="s">
        <v>1827</v>
      </c>
      <c r="D2425" s="130" t="s">
        <v>2241</v>
      </c>
      <c r="E2425" s="130" t="s">
        <v>1797</v>
      </c>
      <c r="F2425" s="129"/>
      <c r="G2425" s="130" t="s">
        <v>97</v>
      </c>
      <c r="H2425" s="130" t="s">
        <v>1827</v>
      </c>
      <c r="I2425" s="130" t="s">
        <v>2241</v>
      </c>
      <c r="J2425" s="130" t="s">
        <v>1797</v>
      </c>
    </row>
    <row r="2426" spans="2:10">
      <c r="B2426" s="130" t="s">
        <v>97</v>
      </c>
      <c r="C2426" s="130" t="s">
        <v>2116</v>
      </c>
      <c r="D2426" s="130" t="s">
        <v>2242</v>
      </c>
      <c r="E2426" s="130" t="s">
        <v>1797</v>
      </c>
      <c r="F2426" s="129"/>
      <c r="G2426" s="130" t="s">
        <v>97</v>
      </c>
      <c r="H2426" s="130" t="s">
        <v>2116</v>
      </c>
      <c r="I2426" s="130" t="s">
        <v>2242</v>
      </c>
      <c r="J2426" s="130" t="s">
        <v>1797</v>
      </c>
    </row>
    <row r="2427" spans="2:10">
      <c r="B2427" s="130" t="s">
        <v>97</v>
      </c>
      <c r="C2427" s="130" t="s">
        <v>704</v>
      </c>
      <c r="D2427" s="130" t="s">
        <v>535</v>
      </c>
      <c r="E2427" s="130" t="s">
        <v>793</v>
      </c>
      <c r="F2427" s="129"/>
      <c r="G2427" s="130" t="s">
        <v>97</v>
      </c>
      <c r="H2427" s="130" t="s">
        <v>704</v>
      </c>
      <c r="I2427" s="130" t="s">
        <v>535</v>
      </c>
      <c r="J2427" s="130" t="s">
        <v>793</v>
      </c>
    </row>
    <row r="2428" spans="2:10">
      <c r="B2428" s="130" t="s">
        <v>2082</v>
      </c>
      <c r="C2428" s="130" t="s">
        <v>2082</v>
      </c>
      <c r="D2428" s="130" t="s">
        <v>1688</v>
      </c>
      <c r="E2428" s="130" t="s">
        <v>2243</v>
      </c>
      <c r="F2428" s="129"/>
      <c r="G2428" s="130" t="s">
        <v>2082</v>
      </c>
      <c r="H2428" s="130" t="s">
        <v>2082</v>
      </c>
      <c r="I2428" s="130" t="s">
        <v>1688</v>
      </c>
      <c r="J2428" s="130" t="s">
        <v>2243</v>
      </c>
    </row>
    <row r="2429" spans="2:10">
      <c r="B2429" s="130" t="s">
        <v>1298</v>
      </c>
      <c r="C2429" s="130" t="s">
        <v>1299</v>
      </c>
      <c r="D2429" s="130" t="s">
        <v>479</v>
      </c>
      <c r="E2429" s="130"/>
      <c r="F2429" s="129"/>
      <c r="G2429" s="130" t="s">
        <v>1298</v>
      </c>
      <c r="H2429" s="130" t="s">
        <v>1299</v>
      </c>
      <c r="I2429" s="130" t="s">
        <v>479</v>
      </c>
      <c r="J2429" s="130"/>
    </row>
    <row r="2430" spans="2:10">
      <c r="B2430" s="130" t="s">
        <v>91</v>
      </c>
      <c r="C2430" s="130" t="s">
        <v>1068</v>
      </c>
      <c r="D2430" s="130" t="s">
        <v>370</v>
      </c>
      <c r="E2430" s="130"/>
      <c r="F2430" s="129"/>
      <c r="G2430" s="130" t="s">
        <v>91</v>
      </c>
      <c r="H2430" s="130" t="s">
        <v>1068</v>
      </c>
      <c r="I2430" s="130" t="s">
        <v>370</v>
      </c>
      <c r="J2430" s="130"/>
    </row>
    <row r="2431" spans="2:10">
      <c r="B2431" s="130" t="s">
        <v>1509</v>
      </c>
      <c r="C2431" s="130" t="s">
        <v>2128</v>
      </c>
      <c r="D2431" s="130" t="s">
        <v>416</v>
      </c>
      <c r="E2431" s="130"/>
      <c r="F2431" s="129"/>
      <c r="G2431" s="130" t="s">
        <v>1509</v>
      </c>
      <c r="H2431" s="130" t="s">
        <v>2128</v>
      </c>
      <c r="I2431" s="130" t="s">
        <v>416</v>
      </c>
      <c r="J2431" s="130"/>
    </row>
    <row r="2432" spans="2:10">
      <c r="B2432" s="130" t="s">
        <v>1268</v>
      </c>
      <c r="C2432" s="130" t="s">
        <v>1268</v>
      </c>
      <c r="D2432" s="130"/>
      <c r="E2432" s="130" t="s">
        <v>2244</v>
      </c>
      <c r="F2432" s="129"/>
      <c r="G2432" s="130" t="s">
        <v>1268</v>
      </c>
      <c r="H2432" s="130" t="s">
        <v>1268</v>
      </c>
      <c r="I2432" s="130"/>
      <c r="J2432" s="130" t="s">
        <v>2244</v>
      </c>
    </row>
    <row r="2433" spans="2:10">
      <c r="B2433" s="130" t="s">
        <v>97</v>
      </c>
      <c r="C2433" s="130" t="s">
        <v>2116</v>
      </c>
      <c r="D2433" s="130" t="s">
        <v>2245</v>
      </c>
      <c r="E2433" s="130" t="s">
        <v>1797</v>
      </c>
      <c r="F2433" s="129"/>
      <c r="G2433" s="130" t="s">
        <v>97</v>
      </c>
      <c r="H2433" s="130" t="s">
        <v>2116</v>
      </c>
      <c r="I2433" s="130" t="s">
        <v>2245</v>
      </c>
      <c r="J2433" s="130" t="s">
        <v>1797</v>
      </c>
    </row>
    <row r="2434" spans="2:10">
      <c r="B2434" s="130" t="s">
        <v>97</v>
      </c>
      <c r="C2434" s="130" t="s">
        <v>1913</v>
      </c>
      <c r="D2434" s="130" t="s">
        <v>1828</v>
      </c>
      <c r="E2434" s="130" t="s">
        <v>1804</v>
      </c>
      <c r="F2434" s="129"/>
      <c r="G2434" s="130" t="s">
        <v>97</v>
      </c>
      <c r="H2434" s="130" t="s">
        <v>1913</v>
      </c>
      <c r="I2434" s="130" t="s">
        <v>1828</v>
      </c>
      <c r="J2434" s="130" t="s">
        <v>1804</v>
      </c>
    </row>
    <row r="2435" spans="2:10">
      <c r="B2435" s="130" t="s">
        <v>1509</v>
      </c>
      <c r="C2435" s="130" t="s">
        <v>1510</v>
      </c>
      <c r="D2435" s="130" t="s">
        <v>2246</v>
      </c>
      <c r="E2435" s="130"/>
      <c r="F2435" s="129"/>
      <c r="G2435" s="130" t="s">
        <v>1509</v>
      </c>
      <c r="H2435" s="130" t="s">
        <v>1510</v>
      </c>
      <c r="I2435" s="130" t="s">
        <v>2246</v>
      </c>
      <c r="J2435" s="130"/>
    </row>
    <row r="2436" spans="2:10">
      <c r="B2436" s="130" t="s">
        <v>1509</v>
      </c>
      <c r="C2436" s="130" t="s">
        <v>2128</v>
      </c>
      <c r="D2436" s="130" t="s">
        <v>2247</v>
      </c>
      <c r="E2436" s="130"/>
      <c r="F2436" s="129"/>
      <c r="G2436" s="130" t="s">
        <v>1509</v>
      </c>
      <c r="H2436" s="130" t="s">
        <v>2128</v>
      </c>
      <c r="I2436" s="130" t="s">
        <v>2247</v>
      </c>
      <c r="J2436" s="130"/>
    </row>
    <row r="2437" spans="2:10">
      <c r="B2437" s="130" t="s">
        <v>579</v>
      </c>
      <c r="C2437" s="130" t="s">
        <v>2104</v>
      </c>
      <c r="D2437" s="130" t="s">
        <v>1570</v>
      </c>
      <c r="E2437" s="130" t="s">
        <v>2106</v>
      </c>
      <c r="F2437" s="129"/>
      <c r="G2437" s="130" t="s">
        <v>579</v>
      </c>
      <c r="H2437" s="130" t="s">
        <v>2104</v>
      </c>
      <c r="I2437" s="130" t="s">
        <v>1570</v>
      </c>
      <c r="J2437" s="130" t="s">
        <v>2106</v>
      </c>
    </row>
    <row r="2438" spans="2:10">
      <c r="B2438" s="130" t="s">
        <v>95</v>
      </c>
      <c r="C2438" s="130" t="s">
        <v>872</v>
      </c>
      <c r="D2438" s="130" t="s">
        <v>889</v>
      </c>
      <c r="E2438" s="130" t="s">
        <v>2248</v>
      </c>
      <c r="F2438" s="129"/>
      <c r="G2438" s="130" t="s">
        <v>95</v>
      </c>
      <c r="H2438" s="130" t="s">
        <v>872</v>
      </c>
      <c r="I2438" s="130" t="s">
        <v>889</v>
      </c>
      <c r="J2438" s="130" t="s">
        <v>2248</v>
      </c>
    </row>
    <row r="2439" spans="2:10">
      <c r="B2439" s="130" t="s">
        <v>2082</v>
      </c>
      <c r="C2439" s="130" t="s">
        <v>2082</v>
      </c>
      <c r="D2439" s="130" t="s">
        <v>2249</v>
      </c>
      <c r="E2439" s="130" t="s">
        <v>1917</v>
      </c>
      <c r="F2439" s="129"/>
      <c r="G2439" s="130" t="s">
        <v>2082</v>
      </c>
      <c r="H2439" s="130" t="s">
        <v>2082</v>
      </c>
      <c r="I2439" s="130" t="s">
        <v>2249</v>
      </c>
      <c r="J2439" s="130" t="s">
        <v>1917</v>
      </c>
    </row>
    <row r="2440" spans="2:10">
      <c r="B2440" s="130" t="s">
        <v>269</v>
      </c>
      <c r="C2440" s="130" t="s">
        <v>2189</v>
      </c>
      <c r="D2440" s="130" t="s">
        <v>411</v>
      </c>
      <c r="E2440" s="130" t="s">
        <v>801</v>
      </c>
      <c r="F2440" s="129"/>
      <c r="G2440" s="130" t="s">
        <v>269</v>
      </c>
      <c r="H2440" s="130" t="s">
        <v>2189</v>
      </c>
      <c r="I2440" s="130" t="s">
        <v>411</v>
      </c>
      <c r="J2440" s="130" t="s">
        <v>801</v>
      </c>
    </row>
    <row r="2441" spans="2:10">
      <c r="B2441" s="130" t="s">
        <v>97</v>
      </c>
      <c r="C2441" s="130" t="s">
        <v>691</v>
      </c>
      <c r="D2441" s="130" t="s">
        <v>450</v>
      </c>
      <c r="E2441" s="130" t="s">
        <v>1230</v>
      </c>
      <c r="F2441" s="129"/>
      <c r="G2441" s="130" t="s">
        <v>97</v>
      </c>
      <c r="H2441" s="130" t="s">
        <v>691</v>
      </c>
      <c r="I2441" s="130" t="s">
        <v>450</v>
      </c>
      <c r="J2441" s="130" t="s">
        <v>1230</v>
      </c>
    </row>
    <row r="2442" spans="2:10">
      <c r="B2442" s="130" t="s">
        <v>2082</v>
      </c>
      <c r="C2442" s="130" t="s">
        <v>2082</v>
      </c>
      <c r="D2442" s="130" t="s">
        <v>1649</v>
      </c>
      <c r="E2442" s="130" t="s">
        <v>1072</v>
      </c>
      <c r="F2442" s="129"/>
      <c r="G2442" s="130" t="s">
        <v>2082</v>
      </c>
      <c r="H2442" s="130" t="s">
        <v>2082</v>
      </c>
      <c r="I2442" s="130" t="s">
        <v>1649</v>
      </c>
      <c r="J2442" s="130" t="s">
        <v>1072</v>
      </c>
    </row>
    <row r="2443" spans="2:10">
      <c r="B2443" s="130" t="s">
        <v>1509</v>
      </c>
      <c r="C2443" s="130" t="s">
        <v>1068</v>
      </c>
      <c r="D2443" s="130" t="s">
        <v>373</v>
      </c>
      <c r="E2443" s="130"/>
      <c r="F2443" s="129"/>
      <c r="G2443" s="130" t="s">
        <v>1509</v>
      </c>
      <c r="H2443" s="130" t="s">
        <v>1068</v>
      </c>
      <c r="I2443" s="130" t="s">
        <v>373</v>
      </c>
      <c r="J2443" s="130"/>
    </row>
    <row r="2444" spans="2:10">
      <c r="B2444" s="130" t="s">
        <v>709</v>
      </c>
      <c r="C2444" s="130" t="s">
        <v>2089</v>
      </c>
      <c r="D2444" s="130" t="s">
        <v>521</v>
      </c>
      <c r="E2444" s="130" t="s">
        <v>2197</v>
      </c>
      <c r="F2444" s="129"/>
      <c r="G2444" s="130" t="s">
        <v>709</v>
      </c>
      <c r="H2444" s="130" t="s">
        <v>2089</v>
      </c>
      <c r="I2444" s="130" t="s">
        <v>521</v>
      </c>
      <c r="J2444" s="130" t="s">
        <v>2197</v>
      </c>
    </row>
    <row r="2445" spans="2:10">
      <c r="B2445" s="130" t="s">
        <v>2082</v>
      </c>
      <c r="C2445" s="130" t="s">
        <v>2082</v>
      </c>
      <c r="D2445" s="130" t="s">
        <v>1546</v>
      </c>
      <c r="E2445" s="130" t="s">
        <v>2250</v>
      </c>
      <c r="F2445" s="129"/>
      <c r="G2445" s="130" t="s">
        <v>2082</v>
      </c>
      <c r="H2445" s="130" t="s">
        <v>2082</v>
      </c>
      <c r="I2445" s="130" t="s">
        <v>1546</v>
      </c>
      <c r="J2445" s="130" t="s">
        <v>2250</v>
      </c>
    </row>
    <row r="2446" spans="2:10">
      <c r="B2446" s="130" t="s">
        <v>1509</v>
      </c>
      <c r="C2446" s="130" t="s">
        <v>1716</v>
      </c>
      <c r="D2446" s="130" t="s">
        <v>1208</v>
      </c>
      <c r="E2446" s="130"/>
      <c r="F2446" s="129"/>
      <c r="G2446" s="130" t="s">
        <v>1509</v>
      </c>
      <c r="H2446" s="130" t="s">
        <v>1716</v>
      </c>
      <c r="I2446" s="130" t="s">
        <v>1208</v>
      </c>
      <c r="J2446" s="130"/>
    </row>
    <row r="2447" spans="2:10">
      <c r="B2447" s="130" t="s">
        <v>97</v>
      </c>
      <c r="C2447" s="130" t="s">
        <v>2025</v>
      </c>
      <c r="D2447" s="130" t="s">
        <v>2251</v>
      </c>
      <c r="E2447" s="130" t="s">
        <v>1797</v>
      </c>
      <c r="F2447" s="129"/>
      <c r="G2447" s="130" t="s">
        <v>97</v>
      </c>
      <c r="H2447" s="130" t="s">
        <v>2025</v>
      </c>
      <c r="I2447" s="130" t="s">
        <v>2251</v>
      </c>
      <c r="J2447" s="130" t="s">
        <v>1797</v>
      </c>
    </row>
    <row r="2448" spans="2:10">
      <c r="B2448" s="130" t="s">
        <v>97</v>
      </c>
      <c r="C2448" s="130" t="s">
        <v>2040</v>
      </c>
      <c r="D2448" s="130" t="s">
        <v>2252</v>
      </c>
      <c r="E2448" s="130" t="s">
        <v>2253</v>
      </c>
      <c r="F2448" s="129"/>
      <c r="G2448" s="130" t="s">
        <v>97</v>
      </c>
      <c r="H2448" s="130" t="s">
        <v>2040</v>
      </c>
      <c r="I2448" s="130" t="s">
        <v>2252</v>
      </c>
      <c r="J2448" s="130" t="s">
        <v>2253</v>
      </c>
    </row>
    <row r="2449" spans="2:10">
      <c r="B2449" s="130" t="s">
        <v>91</v>
      </c>
      <c r="C2449" s="130" t="s">
        <v>2103</v>
      </c>
      <c r="D2449" s="130" t="s">
        <v>612</v>
      </c>
      <c r="E2449" s="130"/>
      <c r="F2449" s="129"/>
      <c r="G2449" s="130" t="s">
        <v>91</v>
      </c>
      <c r="H2449" s="130" t="s">
        <v>2103</v>
      </c>
      <c r="I2449" s="130" t="s">
        <v>612</v>
      </c>
      <c r="J2449" s="130"/>
    </row>
    <row r="2450" spans="2:10">
      <c r="B2450" s="130" t="s">
        <v>91</v>
      </c>
      <c r="C2450" s="130" t="s">
        <v>2152</v>
      </c>
      <c r="D2450" s="130" t="s">
        <v>2254</v>
      </c>
      <c r="E2450" s="130" t="s">
        <v>1232</v>
      </c>
      <c r="F2450" s="129"/>
      <c r="G2450" s="130" t="s">
        <v>91</v>
      </c>
      <c r="H2450" s="130" t="s">
        <v>2152</v>
      </c>
      <c r="I2450" s="130" t="s">
        <v>2254</v>
      </c>
      <c r="J2450" s="130" t="s">
        <v>1232</v>
      </c>
    </row>
    <row r="2451" spans="2:10">
      <c r="B2451" s="130" t="s">
        <v>2082</v>
      </c>
      <c r="C2451" s="130" t="s">
        <v>2082</v>
      </c>
      <c r="D2451" s="130" t="s">
        <v>1880</v>
      </c>
      <c r="E2451" s="130" t="s">
        <v>2255</v>
      </c>
      <c r="F2451" s="129"/>
      <c r="G2451" s="130" t="s">
        <v>2082</v>
      </c>
      <c r="H2451" s="130" t="s">
        <v>2082</v>
      </c>
      <c r="I2451" s="130" t="s">
        <v>1880</v>
      </c>
      <c r="J2451" s="130" t="s">
        <v>2255</v>
      </c>
    </row>
    <row r="2452" spans="2:10">
      <c r="B2452" s="130" t="s">
        <v>1509</v>
      </c>
      <c r="C2452" s="130" t="s">
        <v>1068</v>
      </c>
      <c r="D2452" s="130" t="s">
        <v>461</v>
      </c>
      <c r="E2452" s="130"/>
      <c r="F2452" s="129"/>
      <c r="G2452" s="130" t="s">
        <v>1509</v>
      </c>
      <c r="H2452" s="130" t="s">
        <v>1068</v>
      </c>
      <c r="I2452" s="130" t="s">
        <v>461</v>
      </c>
      <c r="J2452" s="130"/>
    </row>
    <row r="2453" spans="2:10">
      <c r="B2453" s="130" t="s">
        <v>97</v>
      </c>
      <c r="C2453" s="130" t="s">
        <v>1879</v>
      </c>
      <c r="D2453" s="130" t="s">
        <v>1689</v>
      </c>
      <c r="E2453" s="130" t="s">
        <v>1797</v>
      </c>
      <c r="F2453" s="129"/>
      <c r="G2453" s="130" t="s">
        <v>97</v>
      </c>
      <c r="H2453" s="130" t="s">
        <v>1879</v>
      </c>
      <c r="I2453" s="130" t="s">
        <v>1689</v>
      </c>
      <c r="J2453" s="130" t="s">
        <v>1797</v>
      </c>
    </row>
    <row r="2454" spans="2:10">
      <c r="B2454" s="130" t="s">
        <v>97</v>
      </c>
      <c r="C2454" s="130" t="s">
        <v>1870</v>
      </c>
      <c r="D2454" s="130" t="s">
        <v>1866</v>
      </c>
      <c r="E2454" s="130" t="s">
        <v>1797</v>
      </c>
      <c r="F2454" s="129"/>
      <c r="G2454" s="130" t="s">
        <v>97</v>
      </c>
      <c r="H2454" s="130" t="s">
        <v>1870</v>
      </c>
      <c r="I2454" s="130" t="s">
        <v>1866</v>
      </c>
      <c r="J2454" s="130" t="s">
        <v>1797</v>
      </c>
    </row>
    <row r="2455" spans="2:10">
      <c r="B2455" s="130" t="s">
        <v>1863</v>
      </c>
      <c r="C2455" s="130" t="s">
        <v>1864</v>
      </c>
      <c r="D2455" s="130" t="s">
        <v>1593</v>
      </c>
      <c r="E2455" s="130" t="s">
        <v>1865</v>
      </c>
      <c r="F2455" s="129"/>
      <c r="G2455" s="130" t="s">
        <v>1863</v>
      </c>
      <c r="H2455" s="130" t="s">
        <v>1864</v>
      </c>
      <c r="I2455" s="130" t="s">
        <v>1593</v>
      </c>
      <c r="J2455" s="130" t="s">
        <v>1865</v>
      </c>
    </row>
    <row r="2456" spans="2:10">
      <c r="B2456" s="130" t="s">
        <v>1298</v>
      </c>
      <c r="C2456" s="130" t="s">
        <v>1299</v>
      </c>
      <c r="D2456" s="130" t="s">
        <v>981</v>
      </c>
      <c r="E2456" s="130"/>
      <c r="F2456" s="129"/>
      <c r="G2456" s="130" t="s">
        <v>1298</v>
      </c>
      <c r="H2456" s="130" t="s">
        <v>1299</v>
      </c>
      <c r="I2456" s="130" t="s">
        <v>981</v>
      </c>
      <c r="J2456" s="130"/>
    </row>
    <row r="2457" spans="2:10">
      <c r="B2457" s="130" t="s">
        <v>1509</v>
      </c>
      <c r="C2457" s="130" t="s">
        <v>1510</v>
      </c>
      <c r="D2457" s="130" t="s">
        <v>1205</v>
      </c>
      <c r="E2457" s="130"/>
      <c r="F2457" s="129"/>
      <c r="G2457" s="130" t="s">
        <v>1509</v>
      </c>
      <c r="H2457" s="130" t="s">
        <v>1510</v>
      </c>
      <c r="I2457" s="130" t="s">
        <v>1205</v>
      </c>
      <c r="J2457" s="130"/>
    </row>
    <row r="2458" spans="2:10">
      <c r="B2458" s="130" t="s">
        <v>91</v>
      </c>
      <c r="C2458" s="130" t="s">
        <v>749</v>
      </c>
      <c r="D2458" s="130" t="s">
        <v>411</v>
      </c>
      <c r="E2458" s="130" t="s">
        <v>1059</v>
      </c>
      <c r="F2458" s="129"/>
      <c r="G2458" s="130" t="s">
        <v>91</v>
      </c>
      <c r="H2458" s="130" t="s">
        <v>749</v>
      </c>
      <c r="I2458" s="130" t="s">
        <v>411</v>
      </c>
      <c r="J2458" s="130" t="s">
        <v>1059</v>
      </c>
    </row>
    <row r="2459" spans="2:10">
      <c r="B2459" s="130" t="s">
        <v>2082</v>
      </c>
      <c r="C2459" s="130" t="s">
        <v>2082</v>
      </c>
      <c r="D2459" s="130" t="s">
        <v>1647</v>
      </c>
      <c r="E2459" s="130" t="s">
        <v>2256</v>
      </c>
      <c r="F2459" s="129"/>
      <c r="G2459" s="130" t="s">
        <v>2082</v>
      </c>
      <c r="H2459" s="130" t="s">
        <v>2082</v>
      </c>
      <c r="I2459" s="130" t="s">
        <v>1647</v>
      </c>
      <c r="J2459" s="130" t="s">
        <v>2256</v>
      </c>
    </row>
    <row r="2460" spans="2:10">
      <c r="B2460" s="130" t="s">
        <v>1509</v>
      </c>
      <c r="C2460" s="130" t="s">
        <v>1510</v>
      </c>
      <c r="D2460" s="130" t="s">
        <v>1129</v>
      </c>
      <c r="E2460" s="130"/>
      <c r="F2460" s="129"/>
      <c r="G2460" s="130" t="s">
        <v>1509</v>
      </c>
      <c r="H2460" s="130" t="s">
        <v>1510</v>
      </c>
      <c r="I2460" s="130" t="s">
        <v>1129</v>
      </c>
      <c r="J2460" s="130"/>
    </row>
    <row r="2461" spans="2:10">
      <c r="B2461" s="130" t="s">
        <v>97</v>
      </c>
      <c r="C2461" s="130" t="s">
        <v>1827</v>
      </c>
      <c r="D2461" s="130" t="s">
        <v>2257</v>
      </c>
      <c r="E2461" s="130" t="s">
        <v>1797</v>
      </c>
      <c r="F2461" s="129"/>
      <c r="G2461" s="130" t="s">
        <v>97</v>
      </c>
      <c r="H2461" s="130" t="s">
        <v>1827</v>
      </c>
      <c r="I2461" s="130" t="s">
        <v>2257</v>
      </c>
      <c r="J2461" s="130" t="s">
        <v>1797</v>
      </c>
    </row>
    <row r="2462" spans="2:10">
      <c r="B2462" s="130" t="s">
        <v>1509</v>
      </c>
      <c r="C2462" s="130" t="s">
        <v>1510</v>
      </c>
      <c r="D2462" s="130" t="s">
        <v>384</v>
      </c>
      <c r="E2462" s="130"/>
      <c r="F2462" s="129"/>
      <c r="G2462" s="130" t="s">
        <v>1509</v>
      </c>
      <c r="H2462" s="130" t="s">
        <v>1510</v>
      </c>
      <c r="I2462" s="130" t="s">
        <v>384</v>
      </c>
      <c r="J2462" s="130"/>
    </row>
    <row r="2463" spans="2:10">
      <c r="B2463" s="130" t="s">
        <v>97</v>
      </c>
      <c r="C2463" s="130" t="s">
        <v>1827</v>
      </c>
      <c r="D2463" s="130" t="s">
        <v>2258</v>
      </c>
      <c r="E2463" s="130" t="s">
        <v>1797</v>
      </c>
      <c r="F2463" s="129"/>
      <c r="G2463" s="130" t="s">
        <v>97</v>
      </c>
      <c r="H2463" s="130" t="s">
        <v>1827</v>
      </c>
      <c r="I2463" s="130" t="s">
        <v>2258</v>
      </c>
      <c r="J2463" s="130" t="s">
        <v>1797</v>
      </c>
    </row>
    <row r="2464" spans="2:10">
      <c r="B2464" s="130" t="s">
        <v>93</v>
      </c>
      <c r="C2464" s="130" t="s">
        <v>1306</v>
      </c>
      <c r="D2464" s="130" t="s">
        <v>776</v>
      </c>
      <c r="E2464" s="130" t="s">
        <v>1343</v>
      </c>
      <c r="F2464" s="129"/>
      <c r="G2464" s="130" t="s">
        <v>93</v>
      </c>
      <c r="H2464" s="130" t="s">
        <v>1306</v>
      </c>
      <c r="I2464" s="130" t="s">
        <v>776</v>
      </c>
      <c r="J2464" s="130" t="s">
        <v>1343</v>
      </c>
    </row>
    <row r="2465" spans="2:10">
      <c r="B2465" s="130" t="s">
        <v>97</v>
      </c>
      <c r="C2465" s="130" t="s">
        <v>1798</v>
      </c>
      <c r="D2465" s="130" t="s">
        <v>1586</v>
      </c>
      <c r="E2465" s="130" t="s">
        <v>1797</v>
      </c>
      <c r="F2465" s="129"/>
      <c r="G2465" s="130" t="s">
        <v>97</v>
      </c>
      <c r="H2465" s="130" t="s">
        <v>1798</v>
      </c>
      <c r="I2465" s="130" t="s">
        <v>1586</v>
      </c>
      <c r="J2465" s="130" t="s">
        <v>1797</v>
      </c>
    </row>
    <row r="2466" spans="2:10">
      <c r="B2466" s="130" t="s">
        <v>177</v>
      </c>
      <c r="C2466" s="130" t="s">
        <v>658</v>
      </c>
      <c r="D2466" s="130" t="s">
        <v>1477</v>
      </c>
      <c r="E2466" s="130"/>
      <c r="F2466" s="129"/>
      <c r="G2466" s="130" t="s">
        <v>177</v>
      </c>
      <c r="H2466" s="130" t="s">
        <v>658</v>
      </c>
      <c r="I2466" s="130" t="s">
        <v>1477</v>
      </c>
      <c r="J2466" s="130"/>
    </row>
    <row r="2467" spans="2:10">
      <c r="B2467" s="130" t="s">
        <v>2082</v>
      </c>
      <c r="C2467" s="130" t="s">
        <v>2082</v>
      </c>
      <c r="D2467" s="130" t="s">
        <v>1553</v>
      </c>
      <c r="E2467" s="130" t="s">
        <v>2259</v>
      </c>
      <c r="F2467" s="129"/>
      <c r="G2467" s="130" t="s">
        <v>2082</v>
      </c>
      <c r="H2467" s="130" t="s">
        <v>2082</v>
      </c>
      <c r="I2467" s="130" t="s">
        <v>1553</v>
      </c>
      <c r="J2467" s="130" t="s">
        <v>2259</v>
      </c>
    </row>
    <row r="2468" spans="2:10">
      <c r="B2468" s="130" t="s">
        <v>1298</v>
      </c>
      <c r="C2468" s="130" t="s">
        <v>1299</v>
      </c>
      <c r="D2468" s="130" t="s">
        <v>675</v>
      </c>
      <c r="E2468" s="130"/>
      <c r="F2468" s="129"/>
      <c r="G2468" s="130" t="s">
        <v>1298</v>
      </c>
      <c r="H2468" s="130" t="s">
        <v>1299</v>
      </c>
      <c r="I2468" s="130" t="s">
        <v>675</v>
      </c>
      <c r="J2468" s="130"/>
    </row>
    <row r="2469" spans="2:10">
      <c r="B2469" s="130" t="s">
        <v>1298</v>
      </c>
      <c r="C2469" s="130" t="s">
        <v>1405</v>
      </c>
      <c r="D2469" s="130" t="s">
        <v>384</v>
      </c>
      <c r="E2469" s="130"/>
      <c r="F2469" s="129"/>
      <c r="G2469" s="130" t="s">
        <v>1298</v>
      </c>
      <c r="H2469" s="130" t="s">
        <v>1405</v>
      </c>
      <c r="I2469" s="130" t="s">
        <v>384</v>
      </c>
      <c r="J2469" s="130"/>
    </row>
    <row r="2470" spans="2:10">
      <c r="B2470" s="130" t="s">
        <v>91</v>
      </c>
      <c r="C2470" s="130" t="s">
        <v>431</v>
      </c>
      <c r="D2470" s="130"/>
      <c r="E2470" s="130"/>
      <c r="F2470" s="129"/>
      <c r="G2470" s="130" t="s">
        <v>91</v>
      </c>
      <c r="H2470" s="130" t="s">
        <v>431</v>
      </c>
      <c r="I2470" s="130"/>
      <c r="J2470" s="130"/>
    </row>
    <row r="2471" spans="2:10">
      <c r="B2471" s="130" t="s">
        <v>97</v>
      </c>
      <c r="C2471" s="130" t="s">
        <v>1896</v>
      </c>
      <c r="D2471" s="130" t="s">
        <v>1643</v>
      </c>
      <c r="E2471" s="130" t="s">
        <v>1797</v>
      </c>
      <c r="F2471" s="129"/>
      <c r="G2471" s="130" t="s">
        <v>97</v>
      </c>
      <c r="H2471" s="130" t="s">
        <v>1896</v>
      </c>
      <c r="I2471" s="130" t="s">
        <v>1643</v>
      </c>
      <c r="J2471" s="130" t="s">
        <v>1797</v>
      </c>
    </row>
    <row r="2472" spans="2:10">
      <c r="B2472" s="130" t="s">
        <v>93</v>
      </c>
      <c r="C2472" s="130" t="s">
        <v>1005</v>
      </c>
      <c r="D2472" s="130" t="s">
        <v>370</v>
      </c>
      <c r="E2472" s="130"/>
      <c r="F2472" s="129"/>
      <c r="G2472" s="130" t="s">
        <v>93</v>
      </c>
      <c r="H2472" s="130" t="s">
        <v>1005</v>
      </c>
      <c r="I2472" s="130" t="s">
        <v>370</v>
      </c>
      <c r="J2472" s="130"/>
    </row>
    <row r="2473" spans="2:10">
      <c r="B2473" s="130" t="s">
        <v>1268</v>
      </c>
      <c r="C2473" s="130" t="s">
        <v>1268</v>
      </c>
      <c r="D2473" s="130"/>
      <c r="E2473" s="130" t="s">
        <v>2260</v>
      </c>
      <c r="F2473" s="129"/>
      <c r="G2473" s="130" t="s">
        <v>1268</v>
      </c>
      <c r="H2473" s="130" t="s">
        <v>1268</v>
      </c>
      <c r="I2473" s="130"/>
      <c r="J2473" s="130" t="s">
        <v>2260</v>
      </c>
    </row>
    <row r="2474" spans="2:10">
      <c r="B2474" s="130" t="s">
        <v>97</v>
      </c>
      <c r="C2474" s="130" t="s">
        <v>1950</v>
      </c>
      <c r="D2474" s="130" t="s">
        <v>1812</v>
      </c>
      <c r="E2474" s="130" t="s">
        <v>1804</v>
      </c>
      <c r="F2474" s="129"/>
      <c r="G2474" s="130" t="s">
        <v>97</v>
      </c>
      <c r="H2474" s="130" t="s">
        <v>1950</v>
      </c>
      <c r="I2474" s="130" t="s">
        <v>1812</v>
      </c>
      <c r="J2474" s="130" t="s">
        <v>1804</v>
      </c>
    </row>
    <row r="2475" spans="2:10">
      <c r="B2475" s="130" t="s">
        <v>540</v>
      </c>
      <c r="C2475" s="130" t="s">
        <v>2261</v>
      </c>
      <c r="D2475" s="130" t="s">
        <v>381</v>
      </c>
      <c r="E2475" s="130" t="s">
        <v>2262</v>
      </c>
      <c r="F2475" s="129"/>
      <c r="G2475" s="130" t="s">
        <v>540</v>
      </c>
      <c r="H2475" s="130" t="s">
        <v>2261</v>
      </c>
      <c r="I2475" s="130" t="s">
        <v>381</v>
      </c>
      <c r="J2475" s="130" t="s">
        <v>2262</v>
      </c>
    </row>
    <row r="2476" spans="2:10">
      <c r="B2476" s="130" t="s">
        <v>609</v>
      </c>
      <c r="C2476" s="130" t="s">
        <v>610</v>
      </c>
      <c r="D2476" s="130" t="s">
        <v>367</v>
      </c>
      <c r="E2476" s="130" t="s">
        <v>1387</v>
      </c>
      <c r="F2476" s="129"/>
      <c r="G2476" s="130" t="s">
        <v>609</v>
      </c>
      <c r="H2476" s="130" t="s">
        <v>610</v>
      </c>
      <c r="I2476" s="130" t="s">
        <v>367</v>
      </c>
      <c r="J2476" s="130" t="s">
        <v>1387</v>
      </c>
    </row>
    <row r="2477" spans="2:10">
      <c r="B2477" s="130" t="s">
        <v>1807</v>
      </c>
      <c r="C2477" s="130" t="s">
        <v>1808</v>
      </c>
      <c r="D2477" s="130"/>
      <c r="E2477" s="130" t="s">
        <v>2263</v>
      </c>
      <c r="F2477" s="129"/>
      <c r="G2477" s="130" t="s">
        <v>1807</v>
      </c>
      <c r="H2477" s="130" t="s">
        <v>1808</v>
      </c>
      <c r="I2477" s="130"/>
      <c r="J2477" s="130" t="s">
        <v>2263</v>
      </c>
    </row>
    <row r="2478" spans="2:10">
      <c r="B2478" s="130" t="s">
        <v>1807</v>
      </c>
      <c r="C2478" s="130" t="s">
        <v>1808</v>
      </c>
      <c r="D2478" s="130" t="s">
        <v>1536</v>
      </c>
      <c r="E2478" s="130" t="s">
        <v>1810</v>
      </c>
      <c r="F2478" s="129"/>
      <c r="G2478" s="130" t="s">
        <v>1807</v>
      </c>
      <c r="H2478" s="130" t="s">
        <v>1808</v>
      </c>
      <c r="I2478" s="130" t="s">
        <v>1536</v>
      </c>
      <c r="J2478" s="130" t="s">
        <v>1810</v>
      </c>
    </row>
    <row r="2479" spans="2:10">
      <c r="B2479" s="130" t="s">
        <v>1268</v>
      </c>
      <c r="C2479" s="130" t="s">
        <v>1268</v>
      </c>
      <c r="D2479" s="130"/>
      <c r="E2479" s="130" t="s">
        <v>2073</v>
      </c>
      <c r="F2479" s="129"/>
      <c r="G2479" s="130" t="s">
        <v>1268</v>
      </c>
      <c r="H2479" s="130" t="s">
        <v>1268</v>
      </c>
      <c r="I2479" s="130"/>
      <c r="J2479" s="130" t="s">
        <v>2073</v>
      </c>
    </row>
    <row r="2480" spans="2:10">
      <c r="B2480" s="130" t="s">
        <v>579</v>
      </c>
      <c r="C2480" s="130" t="s">
        <v>2104</v>
      </c>
      <c r="D2480" s="130" t="s">
        <v>1569</v>
      </c>
      <c r="E2480" s="130" t="s">
        <v>2106</v>
      </c>
      <c r="F2480" s="129"/>
      <c r="G2480" s="130" t="s">
        <v>579</v>
      </c>
      <c r="H2480" s="130" t="s">
        <v>2104</v>
      </c>
      <c r="I2480" s="130" t="s">
        <v>1569</v>
      </c>
      <c r="J2480" s="130" t="s">
        <v>2106</v>
      </c>
    </row>
    <row r="2481" spans="2:10">
      <c r="B2481" s="130" t="s">
        <v>609</v>
      </c>
      <c r="C2481" s="130" t="s">
        <v>625</v>
      </c>
      <c r="D2481" s="130" t="s">
        <v>390</v>
      </c>
      <c r="E2481" s="130" t="s">
        <v>626</v>
      </c>
      <c r="F2481" s="129"/>
      <c r="G2481" s="130" t="s">
        <v>609</v>
      </c>
      <c r="H2481" s="130" t="s">
        <v>625</v>
      </c>
      <c r="I2481" s="130" t="s">
        <v>390</v>
      </c>
      <c r="J2481" s="130" t="s">
        <v>626</v>
      </c>
    </row>
    <row r="2482" spans="2:10">
      <c r="B2482" s="130" t="s">
        <v>1298</v>
      </c>
      <c r="C2482" s="130" t="s">
        <v>1488</v>
      </c>
      <c r="D2482" s="130" t="s">
        <v>367</v>
      </c>
      <c r="E2482" s="130"/>
      <c r="F2482" s="129"/>
      <c r="G2482" s="130" t="s">
        <v>1298</v>
      </c>
      <c r="H2482" s="130" t="s">
        <v>1488</v>
      </c>
      <c r="I2482" s="130" t="s">
        <v>367</v>
      </c>
      <c r="J2482" s="130"/>
    </row>
    <row r="2483" spans="2:10">
      <c r="B2483" s="130" t="s">
        <v>1298</v>
      </c>
      <c r="C2483" s="130" t="s">
        <v>2164</v>
      </c>
      <c r="D2483" s="130" t="s">
        <v>450</v>
      </c>
      <c r="E2483" s="130"/>
      <c r="F2483" s="129"/>
      <c r="G2483" s="130" t="s">
        <v>1298</v>
      </c>
      <c r="H2483" s="130" t="s">
        <v>2164</v>
      </c>
      <c r="I2483" s="130" t="s">
        <v>450</v>
      </c>
      <c r="J2483" s="130"/>
    </row>
    <row r="2484" spans="2:10">
      <c r="B2484" s="130" t="s">
        <v>1509</v>
      </c>
      <c r="C2484" s="130" t="s">
        <v>1510</v>
      </c>
      <c r="D2484" s="130" t="s">
        <v>889</v>
      </c>
      <c r="E2484" s="130"/>
      <c r="F2484" s="129"/>
      <c r="G2484" s="130" t="s">
        <v>1509</v>
      </c>
      <c r="H2484" s="130" t="s">
        <v>1510</v>
      </c>
      <c r="I2484" s="130" t="s">
        <v>889</v>
      </c>
      <c r="J2484" s="130"/>
    </row>
    <row r="2485" spans="2:10">
      <c r="B2485" s="130" t="s">
        <v>1509</v>
      </c>
      <c r="C2485" s="130" t="s">
        <v>2128</v>
      </c>
      <c r="D2485" s="130" t="s">
        <v>2264</v>
      </c>
      <c r="E2485" s="130"/>
      <c r="F2485" s="129"/>
      <c r="G2485" s="130" t="s">
        <v>1509</v>
      </c>
      <c r="H2485" s="130" t="s">
        <v>2128</v>
      </c>
      <c r="I2485" s="130" t="s">
        <v>2264</v>
      </c>
      <c r="J2485" s="130"/>
    </row>
    <row r="2486" spans="2:10">
      <c r="B2486" s="130" t="s">
        <v>574</v>
      </c>
      <c r="C2486" s="130" t="s">
        <v>575</v>
      </c>
      <c r="D2486" s="130" t="s">
        <v>466</v>
      </c>
      <c r="E2486" s="130" t="s">
        <v>1436</v>
      </c>
      <c r="F2486" s="129"/>
      <c r="G2486" s="130" t="s">
        <v>574</v>
      </c>
      <c r="H2486" s="130" t="s">
        <v>575</v>
      </c>
      <c r="I2486" s="130" t="s">
        <v>466</v>
      </c>
      <c r="J2486" s="130" t="s">
        <v>1436</v>
      </c>
    </row>
    <row r="2487" spans="2:10">
      <c r="B2487" s="130" t="s">
        <v>1298</v>
      </c>
      <c r="C2487" s="130" t="s">
        <v>1299</v>
      </c>
      <c r="D2487" s="130" t="s">
        <v>2265</v>
      </c>
      <c r="E2487" s="130"/>
      <c r="F2487" s="129"/>
      <c r="G2487" s="130" t="s">
        <v>1298</v>
      </c>
      <c r="H2487" s="130" t="s">
        <v>1299</v>
      </c>
      <c r="I2487" s="130" t="s">
        <v>2265</v>
      </c>
      <c r="J2487" s="130"/>
    </row>
    <row r="2488" spans="2:10">
      <c r="B2488" s="130" t="s">
        <v>1509</v>
      </c>
      <c r="C2488" s="130" t="s">
        <v>1510</v>
      </c>
      <c r="D2488" s="130" t="s">
        <v>581</v>
      </c>
      <c r="E2488" s="130"/>
      <c r="F2488" s="129"/>
      <c r="G2488" s="130" t="s">
        <v>1509</v>
      </c>
      <c r="H2488" s="130" t="s">
        <v>1510</v>
      </c>
      <c r="I2488" s="130" t="s">
        <v>581</v>
      </c>
      <c r="J2488" s="130"/>
    </row>
    <row r="2489" spans="2:10">
      <c r="B2489" s="130" t="s">
        <v>91</v>
      </c>
      <c r="C2489" s="130" t="s">
        <v>2266</v>
      </c>
      <c r="D2489" s="130"/>
      <c r="E2489" s="130"/>
      <c r="F2489" s="129"/>
      <c r="G2489" s="130" t="s">
        <v>91</v>
      </c>
      <c r="H2489" s="130" t="s">
        <v>2266</v>
      </c>
      <c r="I2489" s="130"/>
      <c r="J2489" s="130"/>
    </row>
    <row r="2490" spans="2:10">
      <c r="B2490" s="130" t="s">
        <v>2149</v>
      </c>
      <c r="C2490" s="130" t="s">
        <v>2150</v>
      </c>
      <c r="D2490" s="130" t="s">
        <v>376</v>
      </c>
      <c r="E2490" s="130"/>
      <c r="F2490" s="129"/>
      <c r="G2490" s="130" t="s">
        <v>2149</v>
      </c>
      <c r="H2490" s="130" t="s">
        <v>2150</v>
      </c>
      <c r="I2490" s="130" t="s">
        <v>376</v>
      </c>
      <c r="J2490" s="130"/>
    </row>
    <row r="2491" spans="2:10">
      <c r="B2491" s="130" t="s">
        <v>1509</v>
      </c>
      <c r="C2491" s="130" t="s">
        <v>1716</v>
      </c>
      <c r="D2491" s="130" t="s">
        <v>957</v>
      </c>
      <c r="E2491" s="130"/>
      <c r="F2491" s="129"/>
      <c r="G2491" s="130" t="s">
        <v>1509</v>
      </c>
      <c r="H2491" s="130" t="s">
        <v>1716</v>
      </c>
      <c r="I2491" s="130" t="s">
        <v>957</v>
      </c>
      <c r="J2491" s="130"/>
    </row>
    <row r="2492" spans="2:10">
      <c r="B2492" s="130" t="s">
        <v>1298</v>
      </c>
      <c r="C2492" s="130" t="s">
        <v>2164</v>
      </c>
      <c r="D2492" s="130" t="s">
        <v>429</v>
      </c>
      <c r="E2492" s="130" t="s">
        <v>2267</v>
      </c>
      <c r="F2492" s="129"/>
      <c r="G2492" s="130" t="s">
        <v>1298</v>
      </c>
      <c r="H2492" s="130" t="s">
        <v>2164</v>
      </c>
      <c r="I2492" s="130" t="s">
        <v>429</v>
      </c>
      <c r="J2492" s="130" t="s">
        <v>2267</v>
      </c>
    </row>
    <row r="2493" spans="2:10">
      <c r="B2493" s="130" t="s">
        <v>1807</v>
      </c>
      <c r="C2493" s="130" t="s">
        <v>1808</v>
      </c>
      <c r="D2493" s="130" t="s">
        <v>1621</v>
      </c>
      <c r="E2493" s="130" t="s">
        <v>1810</v>
      </c>
      <c r="F2493" s="129"/>
      <c r="G2493" s="130" t="s">
        <v>1807</v>
      </c>
      <c r="H2493" s="130" t="s">
        <v>1808</v>
      </c>
      <c r="I2493" s="130" t="s">
        <v>1621</v>
      </c>
      <c r="J2493" s="130" t="s">
        <v>1810</v>
      </c>
    </row>
    <row r="2494" spans="2:10">
      <c r="B2494" s="130" t="s">
        <v>2082</v>
      </c>
      <c r="C2494" s="130" t="s">
        <v>2082</v>
      </c>
      <c r="D2494" s="130" t="s">
        <v>1964</v>
      </c>
      <c r="E2494" s="130" t="s">
        <v>2268</v>
      </c>
      <c r="F2494" s="129"/>
      <c r="G2494" s="130" t="s">
        <v>2082</v>
      </c>
      <c r="H2494" s="130" t="s">
        <v>2082</v>
      </c>
      <c r="I2494" s="130" t="s">
        <v>1964</v>
      </c>
      <c r="J2494" s="130" t="s">
        <v>2268</v>
      </c>
    </row>
    <row r="2495" spans="2:10">
      <c r="B2495" s="130" t="s">
        <v>571</v>
      </c>
      <c r="C2495" s="130" t="s">
        <v>2165</v>
      </c>
      <c r="D2495" s="130" t="s">
        <v>1246</v>
      </c>
      <c r="E2495" s="130" t="s">
        <v>2166</v>
      </c>
      <c r="F2495" s="129"/>
      <c r="G2495" s="130" t="s">
        <v>571</v>
      </c>
      <c r="H2495" s="130" t="s">
        <v>2165</v>
      </c>
      <c r="I2495" s="130" t="s">
        <v>1246</v>
      </c>
      <c r="J2495" s="130" t="s">
        <v>2166</v>
      </c>
    </row>
    <row r="2496" spans="2:10">
      <c r="B2496" s="130" t="s">
        <v>1509</v>
      </c>
      <c r="C2496" s="130" t="s">
        <v>1716</v>
      </c>
      <c r="D2496" s="130" t="s">
        <v>532</v>
      </c>
      <c r="E2496" s="130"/>
      <c r="F2496" s="129"/>
      <c r="G2496" s="130" t="s">
        <v>1509</v>
      </c>
      <c r="H2496" s="130" t="s">
        <v>1716</v>
      </c>
      <c r="I2496" s="130" t="s">
        <v>532</v>
      </c>
      <c r="J2496" s="130"/>
    </row>
    <row r="2497" spans="2:10">
      <c r="B2497" s="130" t="s">
        <v>1268</v>
      </c>
      <c r="C2497" s="130" t="s">
        <v>1268</v>
      </c>
      <c r="D2497" s="130" t="s">
        <v>1572</v>
      </c>
      <c r="E2497" s="130" t="s">
        <v>748</v>
      </c>
      <c r="F2497" s="129"/>
      <c r="G2497" s="130" t="s">
        <v>1268</v>
      </c>
      <c r="H2497" s="130" t="s">
        <v>1268</v>
      </c>
      <c r="I2497" s="130" t="s">
        <v>1572</v>
      </c>
      <c r="J2497" s="130" t="s">
        <v>748</v>
      </c>
    </row>
    <row r="2498" spans="2:10">
      <c r="B2498" s="130" t="s">
        <v>609</v>
      </c>
      <c r="C2498" s="130" t="s">
        <v>2076</v>
      </c>
      <c r="D2498" s="130" t="s">
        <v>418</v>
      </c>
      <c r="E2498" s="130" t="s">
        <v>2077</v>
      </c>
      <c r="F2498" s="129"/>
      <c r="G2498" s="130" t="s">
        <v>609</v>
      </c>
      <c r="H2498" s="130" t="s">
        <v>2076</v>
      </c>
      <c r="I2498" s="130" t="s">
        <v>418</v>
      </c>
      <c r="J2498" s="130" t="s">
        <v>2077</v>
      </c>
    </row>
    <row r="2499" spans="2:10">
      <c r="B2499" s="130" t="s">
        <v>1268</v>
      </c>
      <c r="C2499" s="130" t="s">
        <v>1268</v>
      </c>
      <c r="D2499" s="130"/>
      <c r="E2499" s="130" t="s">
        <v>2088</v>
      </c>
      <c r="F2499" s="129"/>
      <c r="G2499" s="130" t="s">
        <v>1268</v>
      </c>
      <c r="H2499" s="130" t="s">
        <v>1268</v>
      </c>
      <c r="I2499" s="130"/>
      <c r="J2499" s="130" t="s">
        <v>2088</v>
      </c>
    </row>
    <row r="2500" spans="2:10">
      <c r="B2500" s="130" t="s">
        <v>2082</v>
      </c>
      <c r="C2500" s="130" t="s">
        <v>2082</v>
      </c>
      <c r="D2500" s="130" t="s">
        <v>1537</v>
      </c>
      <c r="E2500" s="130" t="s">
        <v>2269</v>
      </c>
      <c r="F2500" s="129"/>
      <c r="G2500" s="130" t="s">
        <v>2082</v>
      </c>
      <c r="H2500" s="130" t="s">
        <v>2082</v>
      </c>
      <c r="I2500" s="130" t="s">
        <v>1537</v>
      </c>
      <c r="J2500" s="130" t="s">
        <v>2269</v>
      </c>
    </row>
    <row r="2501" spans="2:10">
      <c r="B2501" s="130" t="s">
        <v>2082</v>
      </c>
      <c r="C2501" s="130" t="s">
        <v>2082</v>
      </c>
      <c r="D2501" s="130" t="s">
        <v>1681</v>
      </c>
      <c r="E2501" s="130" t="s">
        <v>2095</v>
      </c>
      <c r="F2501" s="129"/>
      <c r="G2501" s="130" t="s">
        <v>2082</v>
      </c>
      <c r="H2501" s="130" t="s">
        <v>2082</v>
      </c>
      <c r="I2501" s="130" t="s">
        <v>1681</v>
      </c>
      <c r="J2501" s="130" t="s">
        <v>2095</v>
      </c>
    </row>
    <row r="2502" spans="2:10">
      <c r="B2502" s="130" t="s">
        <v>579</v>
      </c>
      <c r="C2502" s="130" t="s">
        <v>2270</v>
      </c>
      <c r="D2502" s="130" t="s">
        <v>772</v>
      </c>
      <c r="E2502" s="130"/>
      <c r="F2502" s="129"/>
      <c r="G2502" s="130" t="s">
        <v>579</v>
      </c>
      <c r="H2502" s="130" t="s">
        <v>2270</v>
      </c>
      <c r="I2502" s="130" t="s">
        <v>772</v>
      </c>
      <c r="J2502" s="130"/>
    </row>
    <row r="2503" spans="2:10">
      <c r="B2503" s="130" t="s">
        <v>1298</v>
      </c>
      <c r="C2503" s="130" t="s">
        <v>1405</v>
      </c>
      <c r="D2503" s="130" t="s">
        <v>535</v>
      </c>
      <c r="E2503" s="130"/>
      <c r="F2503" s="129"/>
      <c r="G2503" s="130" t="s">
        <v>1298</v>
      </c>
      <c r="H2503" s="130" t="s">
        <v>1405</v>
      </c>
      <c r="I2503" s="130" t="s">
        <v>535</v>
      </c>
      <c r="J2503" s="130"/>
    </row>
    <row r="2504" spans="2:10">
      <c r="B2504" s="130" t="s">
        <v>93</v>
      </c>
      <c r="C2504" s="130" t="s">
        <v>790</v>
      </c>
      <c r="D2504" s="130" t="s">
        <v>421</v>
      </c>
      <c r="E2504" s="130"/>
      <c r="F2504" s="129"/>
      <c r="G2504" s="130" t="s">
        <v>93</v>
      </c>
      <c r="H2504" s="130" t="s">
        <v>790</v>
      </c>
      <c r="I2504" s="130" t="s">
        <v>421</v>
      </c>
      <c r="J2504" s="130"/>
    </row>
    <row r="2505" spans="2:10">
      <c r="B2505" s="130" t="s">
        <v>97</v>
      </c>
      <c r="C2505" s="130" t="s">
        <v>2010</v>
      </c>
      <c r="D2505" s="130" t="s">
        <v>2271</v>
      </c>
      <c r="E2505" s="130" t="s">
        <v>1797</v>
      </c>
      <c r="F2505" s="129"/>
      <c r="G2505" s="130" t="s">
        <v>97</v>
      </c>
      <c r="H2505" s="130" t="s">
        <v>2010</v>
      </c>
      <c r="I2505" s="130" t="s">
        <v>2271</v>
      </c>
      <c r="J2505" s="130" t="s">
        <v>1797</v>
      </c>
    </row>
    <row r="2506" spans="2:10">
      <c r="B2506" s="130" t="s">
        <v>97</v>
      </c>
      <c r="C2506" s="130" t="s">
        <v>455</v>
      </c>
      <c r="D2506" s="130" t="s">
        <v>612</v>
      </c>
      <c r="E2506" s="130"/>
      <c r="F2506" s="129"/>
      <c r="G2506" s="130" t="s">
        <v>97</v>
      </c>
      <c r="H2506" s="130" t="s">
        <v>455</v>
      </c>
      <c r="I2506" s="130" t="s">
        <v>612</v>
      </c>
      <c r="J2506" s="130"/>
    </row>
    <row r="2507" spans="2:10">
      <c r="B2507" s="130" t="s">
        <v>1298</v>
      </c>
      <c r="C2507" s="130" t="s">
        <v>1488</v>
      </c>
      <c r="D2507" s="130" t="s">
        <v>381</v>
      </c>
      <c r="E2507" s="130"/>
      <c r="F2507" s="129"/>
      <c r="G2507" s="130" t="s">
        <v>1298</v>
      </c>
      <c r="H2507" s="130" t="s">
        <v>1488</v>
      </c>
      <c r="I2507" s="130" t="s">
        <v>381</v>
      </c>
      <c r="J2507" s="130"/>
    </row>
    <row r="2508" spans="2:10">
      <c r="B2508" s="130" t="s">
        <v>1298</v>
      </c>
      <c r="C2508" s="130" t="s">
        <v>1299</v>
      </c>
      <c r="D2508" s="130" t="s">
        <v>1253</v>
      </c>
      <c r="E2508" s="130"/>
      <c r="F2508" s="129"/>
      <c r="G2508" s="130" t="s">
        <v>1298</v>
      </c>
      <c r="H2508" s="130" t="s">
        <v>1299</v>
      </c>
      <c r="I2508" s="130" t="s">
        <v>1253</v>
      </c>
      <c r="J2508" s="130"/>
    </row>
    <row r="2509" spans="2:10">
      <c r="B2509" s="130" t="s">
        <v>1509</v>
      </c>
      <c r="C2509" s="130" t="s">
        <v>1716</v>
      </c>
      <c r="D2509" s="130" t="s">
        <v>1003</v>
      </c>
      <c r="E2509" s="130"/>
      <c r="F2509" s="129"/>
      <c r="G2509" s="130" t="s">
        <v>1509</v>
      </c>
      <c r="H2509" s="130" t="s">
        <v>1716</v>
      </c>
      <c r="I2509" s="130" t="s">
        <v>1003</v>
      </c>
      <c r="J2509" s="130"/>
    </row>
    <row r="2510" spans="2:10">
      <c r="B2510" s="130" t="s">
        <v>97</v>
      </c>
      <c r="C2510" s="130" t="s">
        <v>2025</v>
      </c>
      <c r="D2510" s="130" t="s">
        <v>1564</v>
      </c>
      <c r="E2510" s="130" t="s">
        <v>1797</v>
      </c>
      <c r="F2510" s="129"/>
      <c r="G2510" s="130" t="s">
        <v>97</v>
      </c>
      <c r="H2510" s="130" t="s">
        <v>2025</v>
      </c>
      <c r="I2510" s="130" t="s">
        <v>1564</v>
      </c>
      <c r="J2510" s="130" t="s">
        <v>1797</v>
      </c>
    </row>
    <row r="2511" spans="2:10">
      <c r="B2511" s="130" t="s">
        <v>2082</v>
      </c>
      <c r="C2511" s="130" t="s">
        <v>2082</v>
      </c>
      <c r="D2511" s="130" t="s">
        <v>1609</v>
      </c>
      <c r="E2511" s="130" t="s">
        <v>2272</v>
      </c>
      <c r="F2511" s="129"/>
      <c r="G2511" s="130" t="s">
        <v>2082</v>
      </c>
      <c r="H2511" s="130" t="s">
        <v>2082</v>
      </c>
      <c r="I2511" s="130" t="s">
        <v>1609</v>
      </c>
      <c r="J2511" s="130" t="s">
        <v>2272</v>
      </c>
    </row>
    <row r="2512" spans="2:10">
      <c r="B2512" s="130" t="s">
        <v>2082</v>
      </c>
      <c r="C2512" s="130" t="s">
        <v>2082</v>
      </c>
      <c r="D2512" s="130" t="s">
        <v>1544</v>
      </c>
      <c r="E2512" s="130" t="s">
        <v>2273</v>
      </c>
      <c r="F2512" s="129"/>
      <c r="G2512" s="130" t="s">
        <v>2082</v>
      </c>
      <c r="H2512" s="130" t="s">
        <v>2082</v>
      </c>
      <c r="I2512" s="130" t="s">
        <v>1544</v>
      </c>
      <c r="J2512" s="130" t="s">
        <v>2273</v>
      </c>
    </row>
    <row r="2513" spans="2:10">
      <c r="B2513" s="130" t="s">
        <v>1298</v>
      </c>
      <c r="C2513" s="130" t="s">
        <v>1405</v>
      </c>
      <c r="D2513" s="130" t="s">
        <v>390</v>
      </c>
      <c r="E2513" s="130"/>
      <c r="F2513" s="129"/>
      <c r="G2513" s="130" t="s">
        <v>1298</v>
      </c>
      <c r="H2513" s="130" t="s">
        <v>1405</v>
      </c>
      <c r="I2513" s="130" t="s">
        <v>390</v>
      </c>
      <c r="J2513" s="130"/>
    </row>
    <row r="2514" spans="2:10">
      <c r="B2514" s="130" t="s">
        <v>500</v>
      </c>
      <c r="C2514" s="130" t="s">
        <v>644</v>
      </c>
      <c r="D2514" s="130" t="s">
        <v>2274</v>
      </c>
      <c r="E2514" s="130"/>
      <c r="F2514" s="129"/>
      <c r="G2514" s="130" t="s">
        <v>500</v>
      </c>
      <c r="H2514" s="130" t="s">
        <v>644</v>
      </c>
      <c r="I2514" s="130" t="s">
        <v>2274</v>
      </c>
      <c r="J2514" s="130"/>
    </row>
    <row r="2515" spans="2:10">
      <c r="B2515" s="130" t="s">
        <v>579</v>
      </c>
      <c r="C2515" s="130" t="s">
        <v>2104</v>
      </c>
      <c r="D2515" s="130" t="s">
        <v>1621</v>
      </c>
      <c r="E2515" s="130" t="s">
        <v>2105</v>
      </c>
      <c r="F2515" s="129"/>
      <c r="G2515" s="130" t="s">
        <v>579</v>
      </c>
      <c r="H2515" s="130" t="s">
        <v>2104</v>
      </c>
      <c r="I2515" s="130" t="s">
        <v>1621</v>
      </c>
      <c r="J2515" s="130" t="s">
        <v>2105</v>
      </c>
    </row>
    <row r="2516" spans="2:10">
      <c r="B2516" s="130" t="s">
        <v>1509</v>
      </c>
      <c r="C2516" s="130" t="s">
        <v>1716</v>
      </c>
      <c r="D2516" s="130" t="s">
        <v>393</v>
      </c>
      <c r="E2516" s="130"/>
      <c r="F2516" s="129"/>
      <c r="G2516" s="130" t="s">
        <v>1509</v>
      </c>
      <c r="H2516" s="130" t="s">
        <v>1716</v>
      </c>
      <c r="I2516" s="130" t="s">
        <v>393</v>
      </c>
      <c r="J2516" s="130"/>
    </row>
    <row r="2517" spans="2:10">
      <c r="B2517" s="130" t="s">
        <v>97</v>
      </c>
      <c r="C2517" s="130" t="s">
        <v>1798</v>
      </c>
      <c r="D2517" s="130" t="s">
        <v>2275</v>
      </c>
      <c r="E2517" s="130" t="s">
        <v>1799</v>
      </c>
      <c r="F2517" s="129"/>
      <c r="G2517" s="130" t="s">
        <v>97</v>
      </c>
      <c r="H2517" s="130" t="s">
        <v>1798</v>
      </c>
      <c r="I2517" s="130" t="s">
        <v>2275</v>
      </c>
      <c r="J2517" s="130" t="s">
        <v>1799</v>
      </c>
    </row>
    <row r="2518" spans="2:10">
      <c r="B2518" s="130" t="s">
        <v>609</v>
      </c>
      <c r="C2518" s="130" t="s">
        <v>620</v>
      </c>
      <c r="D2518" s="130" t="s">
        <v>488</v>
      </c>
      <c r="E2518" s="130" t="s">
        <v>1653</v>
      </c>
      <c r="F2518" s="129"/>
      <c r="G2518" s="130" t="s">
        <v>609</v>
      </c>
      <c r="H2518" s="130" t="s">
        <v>620</v>
      </c>
      <c r="I2518" s="130" t="s">
        <v>488</v>
      </c>
      <c r="J2518" s="130" t="s">
        <v>1653</v>
      </c>
    </row>
    <row r="2519" spans="2:10">
      <c r="B2519" s="130" t="s">
        <v>1268</v>
      </c>
      <c r="C2519" s="130" t="s">
        <v>1268</v>
      </c>
      <c r="D2519" s="130"/>
      <c r="E2519" s="130" t="s">
        <v>2114</v>
      </c>
      <c r="F2519" s="129"/>
      <c r="G2519" s="130" t="s">
        <v>1268</v>
      </c>
      <c r="H2519" s="130" t="s">
        <v>1268</v>
      </c>
      <c r="I2519" s="130"/>
      <c r="J2519" s="130" t="s">
        <v>2114</v>
      </c>
    </row>
    <row r="2520" spans="2:10">
      <c r="B2520" s="130" t="s">
        <v>97</v>
      </c>
      <c r="C2520" s="130" t="s">
        <v>1886</v>
      </c>
      <c r="D2520" s="130" t="s">
        <v>2276</v>
      </c>
      <c r="E2520" s="130" t="s">
        <v>1797</v>
      </c>
      <c r="F2520" s="129"/>
      <c r="G2520" s="130" t="s">
        <v>97</v>
      </c>
      <c r="H2520" s="130" t="s">
        <v>1886</v>
      </c>
      <c r="I2520" s="130" t="s">
        <v>2276</v>
      </c>
      <c r="J2520" s="130" t="s">
        <v>1797</v>
      </c>
    </row>
    <row r="2521" spans="2:10">
      <c r="B2521" s="130" t="s">
        <v>1268</v>
      </c>
      <c r="C2521" s="130" t="s">
        <v>1268</v>
      </c>
      <c r="D2521" s="130"/>
      <c r="E2521" s="130" t="s">
        <v>2277</v>
      </c>
      <c r="F2521" s="129"/>
      <c r="G2521" s="130" t="s">
        <v>1268</v>
      </c>
      <c r="H2521" s="130" t="s">
        <v>1268</v>
      </c>
      <c r="I2521" s="130"/>
      <c r="J2521" s="130" t="s">
        <v>2277</v>
      </c>
    </row>
    <row r="2522" spans="2:10">
      <c r="B2522" s="130" t="s">
        <v>97</v>
      </c>
      <c r="C2522" s="130" t="s">
        <v>1913</v>
      </c>
      <c r="D2522" s="130" t="s">
        <v>2278</v>
      </c>
      <c r="E2522" s="130" t="s">
        <v>1804</v>
      </c>
      <c r="F2522" s="129"/>
      <c r="G2522" s="130" t="s">
        <v>97</v>
      </c>
      <c r="H2522" s="130" t="s">
        <v>1913</v>
      </c>
      <c r="I2522" s="130" t="s">
        <v>2278</v>
      </c>
      <c r="J2522" s="130" t="s">
        <v>1804</v>
      </c>
    </row>
    <row r="2523" spans="2:10">
      <c r="B2523" s="130" t="s">
        <v>97</v>
      </c>
      <c r="C2523" s="130" t="s">
        <v>1318</v>
      </c>
      <c r="D2523" s="130" t="s">
        <v>411</v>
      </c>
      <c r="E2523" s="130" t="s">
        <v>1364</v>
      </c>
      <c r="F2523" s="129"/>
      <c r="G2523" s="130" t="s">
        <v>97</v>
      </c>
      <c r="H2523" s="130" t="s">
        <v>1318</v>
      </c>
      <c r="I2523" s="130" t="s">
        <v>411</v>
      </c>
      <c r="J2523" s="130" t="s">
        <v>1364</v>
      </c>
    </row>
    <row r="2524" spans="2:10">
      <c r="B2524" s="130" t="s">
        <v>709</v>
      </c>
      <c r="C2524" s="130" t="s">
        <v>710</v>
      </c>
      <c r="D2524" s="130" t="s">
        <v>440</v>
      </c>
      <c r="E2524" s="130" t="s">
        <v>1033</v>
      </c>
      <c r="F2524" s="129"/>
      <c r="G2524" s="130" t="s">
        <v>709</v>
      </c>
      <c r="H2524" s="130" t="s">
        <v>710</v>
      </c>
      <c r="I2524" s="130" t="s">
        <v>440</v>
      </c>
      <c r="J2524" s="130" t="s">
        <v>1033</v>
      </c>
    </row>
    <row r="2525" spans="2:10">
      <c r="B2525" s="130" t="s">
        <v>1298</v>
      </c>
      <c r="C2525" s="130" t="s">
        <v>1488</v>
      </c>
      <c r="D2525" s="130" t="s">
        <v>418</v>
      </c>
      <c r="E2525" s="130"/>
      <c r="F2525" s="129"/>
      <c r="G2525" s="130" t="s">
        <v>1298</v>
      </c>
      <c r="H2525" s="130" t="s">
        <v>1488</v>
      </c>
      <c r="I2525" s="130" t="s">
        <v>418</v>
      </c>
      <c r="J2525" s="130"/>
    </row>
    <row r="2526" spans="2:10">
      <c r="B2526" s="130" t="s">
        <v>1298</v>
      </c>
      <c r="C2526" s="130" t="s">
        <v>1299</v>
      </c>
      <c r="D2526" s="130" t="s">
        <v>384</v>
      </c>
      <c r="E2526" s="130"/>
      <c r="F2526" s="129"/>
      <c r="G2526" s="130" t="s">
        <v>1298</v>
      </c>
      <c r="H2526" s="130" t="s">
        <v>1299</v>
      </c>
      <c r="I2526" s="130" t="s">
        <v>384</v>
      </c>
      <c r="J2526" s="130"/>
    </row>
    <row r="2527" spans="2:10">
      <c r="B2527" s="130" t="s">
        <v>1298</v>
      </c>
      <c r="C2527" s="130" t="s">
        <v>1299</v>
      </c>
      <c r="D2527" s="130" t="s">
        <v>942</v>
      </c>
      <c r="E2527" s="130"/>
      <c r="F2527" s="129"/>
      <c r="G2527" s="130" t="s">
        <v>1298</v>
      </c>
      <c r="H2527" s="130" t="s">
        <v>1299</v>
      </c>
      <c r="I2527" s="130" t="s">
        <v>942</v>
      </c>
      <c r="J2527" s="130"/>
    </row>
    <row r="2528" spans="2:10">
      <c r="B2528" s="130" t="s">
        <v>97</v>
      </c>
      <c r="C2528" s="130" t="s">
        <v>1968</v>
      </c>
      <c r="D2528" s="130" t="s">
        <v>1569</v>
      </c>
      <c r="E2528" s="130" t="s">
        <v>1797</v>
      </c>
      <c r="F2528" s="129"/>
      <c r="G2528" s="130" t="s">
        <v>97</v>
      </c>
      <c r="H2528" s="130" t="s">
        <v>1968</v>
      </c>
      <c r="I2528" s="130" t="s">
        <v>1569</v>
      </c>
      <c r="J2528" s="130" t="s">
        <v>1797</v>
      </c>
    </row>
    <row r="2529" spans="2:10">
      <c r="B2529" s="130" t="s">
        <v>709</v>
      </c>
      <c r="C2529" s="130" t="s">
        <v>2089</v>
      </c>
      <c r="D2529" s="130" t="s">
        <v>426</v>
      </c>
      <c r="E2529" s="130" t="s">
        <v>2197</v>
      </c>
      <c r="F2529" s="129"/>
      <c r="G2529" s="130" t="s">
        <v>709</v>
      </c>
      <c r="H2529" s="130" t="s">
        <v>2089</v>
      </c>
      <c r="I2529" s="130" t="s">
        <v>426</v>
      </c>
      <c r="J2529" s="130" t="s">
        <v>2197</v>
      </c>
    </row>
    <row r="2530" spans="2:10">
      <c r="B2530" s="130" t="s">
        <v>1298</v>
      </c>
      <c r="C2530" s="130" t="s">
        <v>1299</v>
      </c>
      <c r="D2530" s="130" t="s">
        <v>373</v>
      </c>
      <c r="E2530" s="130"/>
      <c r="F2530" s="129"/>
      <c r="G2530" s="130" t="s">
        <v>1298</v>
      </c>
      <c r="H2530" s="130" t="s">
        <v>1299</v>
      </c>
      <c r="I2530" s="130" t="s">
        <v>373</v>
      </c>
      <c r="J2530" s="130"/>
    </row>
    <row r="2531" spans="2:10">
      <c r="B2531" s="130" t="s">
        <v>1509</v>
      </c>
      <c r="C2531" s="130" t="s">
        <v>1068</v>
      </c>
      <c r="D2531" s="130" t="s">
        <v>443</v>
      </c>
      <c r="E2531" s="130"/>
      <c r="F2531" s="129"/>
      <c r="G2531" s="130" t="s">
        <v>1509</v>
      </c>
      <c r="H2531" s="130" t="s">
        <v>1068</v>
      </c>
      <c r="I2531" s="130" t="s">
        <v>443</v>
      </c>
      <c r="J2531" s="130"/>
    </row>
    <row r="2532" spans="2:10">
      <c r="B2532" s="130" t="s">
        <v>1509</v>
      </c>
      <c r="C2532" s="130" t="s">
        <v>1068</v>
      </c>
      <c r="D2532" s="130" t="s">
        <v>836</v>
      </c>
      <c r="E2532" s="130"/>
      <c r="F2532" s="129"/>
      <c r="G2532" s="130" t="s">
        <v>1509</v>
      </c>
      <c r="H2532" s="130" t="s">
        <v>1068</v>
      </c>
      <c r="I2532" s="130" t="s">
        <v>836</v>
      </c>
      <c r="J2532" s="130"/>
    </row>
    <row r="2533" spans="2:10">
      <c r="B2533" s="130" t="s">
        <v>91</v>
      </c>
      <c r="C2533" s="130" t="s">
        <v>998</v>
      </c>
      <c r="D2533" s="130" t="s">
        <v>2279</v>
      </c>
      <c r="E2533" s="130"/>
      <c r="F2533" s="129"/>
      <c r="G2533" s="130" t="s">
        <v>91</v>
      </c>
      <c r="H2533" s="130" t="s">
        <v>998</v>
      </c>
      <c r="I2533" s="130" t="s">
        <v>2279</v>
      </c>
      <c r="J2533" s="130"/>
    </row>
    <row r="2534" spans="2:10">
      <c r="B2534" s="130" t="s">
        <v>1509</v>
      </c>
      <c r="C2534" s="130" t="s">
        <v>1510</v>
      </c>
      <c r="D2534" s="130" t="s">
        <v>14</v>
      </c>
      <c r="E2534" s="130"/>
      <c r="F2534" s="129"/>
      <c r="G2534" s="130" t="s">
        <v>1509</v>
      </c>
      <c r="H2534" s="130" t="s">
        <v>1510</v>
      </c>
      <c r="I2534" s="130" t="s">
        <v>14</v>
      </c>
      <c r="J2534" s="130"/>
    </row>
    <row r="2535" spans="2:10">
      <c r="B2535" s="130" t="s">
        <v>100</v>
      </c>
      <c r="C2535" s="130" t="s">
        <v>527</v>
      </c>
      <c r="D2535" s="130" t="s">
        <v>390</v>
      </c>
      <c r="E2535" s="130" t="s">
        <v>2280</v>
      </c>
      <c r="F2535" s="129"/>
      <c r="G2535" s="130" t="s">
        <v>100</v>
      </c>
      <c r="H2535" s="130" t="s">
        <v>527</v>
      </c>
      <c r="I2535" s="130" t="s">
        <v>390</v>
      </c>
      <c r="J2535" s="130" t="s">
        <v>2280</v>
      </c>
    </row>
    <row r="2536" spans="2:10">
      <c r="B2536" s="130" t="s">
        <v>574</v>
      </c>
      <c r="C2536" s="130" t="s">
        <v>2072</v>
      </c>
      <c r="D2536" s="130" t="s">
        <v>429</v>
      </c>
      <c r="E2536" s="130" t="s">
        <v>2088</v>
      </c>
      <c r="F2536" s="129"/>
      <c r="G2536" s="130" t="s">
        <v>574</v>
      </c>
      <c r="H2536" s="130" t="s">
        <v>2072</v>
      </c>
      <c r="I2536" s="130" t="s">
        <v>429</v>
      </c>
      <c r="J2536" s="130" t="s">
        <v>2088</v>
      </c>
    </row>
    <row r="2537" spans="2:10">
      <c r="B2537" s="130" t="s">
        <v>97</v>
      </c>
      <c r="C2537" s="130" t="s">
        <v>1879</v>
      </c>
      <c r="D2537" s="130" t="s">
        <v>2058</v>
      </c>
      <c r="E2537" s="130" t="s">
        <v>1797</v>
      </c>
      <c r="F2537" s="129"/>
      <c r="G2537" s="130" t="s">
        <v>97</v>
      </c>
      <c r="H2537" s="130" t="s">
        <v>1879</v>
      </c>
      <c r="I2537" s="130" t="s">
        <v>2058</v>
      </c>
      <c r="J2537" s="130" t="s">
        <v>1797</v>
      </c>
    </row>
    <row r="2538" spans="2:10">
      <c r="B2538" s="130" t="s">
        <v>2082</v>
      </c>
      <c r="C2538" s="130" t="s">
        <v>2082</v>
      </c>
      <c r="D2538" s="130" t="s">
        <v>2281</v>
      </c>
      <c r="E2538" s="130" t="s">
        <v>2282</v>
      </c>
      <c r="F2538" s="129"/>
      <c r="G2538" s="130" t="s">
        <v>2082</v>
      </c>
      <c r="H2538" s="130" t="s">
        <v>2082</v>
      </c>
      <c r="I2538" s="130" t="s">
        <v>2281</v>
      </c>
      <c r="J2538" s="130" t="s">
        <v>2282</v>
      </c>
    </row>
    <row r="2539" spans="2:10">
      <c r="B2539" s="130" t="s">
        <v>2082</v>
      </c>
      <c r="C2539" s="130" t="s">
        <v>2082</v>
      </c>
      <c r="D2539" s="130" t="s">
        <v>1547</v>
      </c>
      <c r="E2539" s="130" t="s">
        <v>2283</v>
      </c>
      <c r="F2539" s="129"/>
      <c r="G2539" s="130" t="s">
        <v>2082</v>
      </c>
      <c r="H2539" s="130" t="s">
        <v>2082</v>
      </c>
      <c r="I2539" s="130" t="s">
        <v>1547</v>
      </c>
      <c r="J2539" s="130" t="s">
        <v>2283</v>
      </c>
    </row>
    <row r="2540" spans="2:10">
      <c r="B2540" s="130" t="s">
        <v>2082</v>
      </c>
      <c r="C2540" s="130" t="s">
        <v>2082</v>
      </c>
      <c r="D2540" s="130" t="s">
        <v>1643</v>
      </c>
      <c r="E2540" s="130" t="s">
        <v>2284</v>
      </c>
      <c r="F2540" s="129"/>
      <c r="G2540" s="130" t="s">
        <v>2082</v>
      </c>
      <c r="H2540" s="130" t="s">
        <v>2082</v>
      </c>
      <c r="I2540" s="130" t="s">
        <v>1643</v>
      </c>
      <c r="J2540" s="130" t="s">
        <v>2284</v>
      </c>
    </row>
    <row r="2541" spans="2:10">
      <c r="B2541" s="130" t="s">
        <v>1268</v>
      </c>
      <c r="C2541" s="130" t="s">
        <v>1268</v>
      </c>
      <c r="D2541" s="130"/>
      <c r="E2541" s="130" t="s">
        <v>2268</v>
      </c>
      <c r="F2541" s="129"/>
      <c r="G2541" s="130" t="s">
        <v>1268</v>
      </c>
      <c r="H2541" s="130" t="s">
        <v>1268</v>
      </c>
      <c r="I2541" s="130"/>
      <c r="J2541" s="130" t="s">
        <v>2268</v>
      </c>
    </row>
    <row r="2542" spans="2:10">
      <c r="B2542" s="130" t="s">
        <v>91</v>
      </c>
      <c r="C2542" s="130" t="s">
        <v>1338</v>
      </c>
      <c r="D2542" s="130" t="s">
        <v>2285</v>
      </c>
      <c r="E2542" s="130"/>
      <c r="F2542" s="129"/>
      <c r="G2542" s="130" t="s">
        <v>91</v>
      </c>
      <c r="H2542" s="130" t="s">
        <v>1338</v>
      </c>
      <c r="I2542" s="130" t="s">
        <v>2285</v>
      </c>
      <c r="J2542" s="130"/>
    </row>
    <row r="2543" spans="2:10">
      <c r="B2543" s="130" t="s">
        <v>2082</v>
      </c>
      <c r="C2543" s="130" t="s">
        <v>2082</v>
      </c>
      <c r="D2543" s="130" t="s">
        <v>2004</v>
      </c>
      <c r="E2543" s="130" t="s">
        <v>2286</v>
      </c>
      <c r="F2543" s="129"/>
      <c r="G2543" s="130" t="s">
        <v>2082</v>
      </c>
      <c r="H2543" s="130" t="s">
        <v>2082</v>
      </c>
      <c r="I2543" s="130" t="s">
        <v>2004</v>
      </c>
      <c r="J2543" s="130" t="s">
        <v>2286</v>
      </c>
    </row>
    <row r="2544" spans="2:10">
      <c r="B2544" s="130" t="s">
        <v>2082</v>
      </c>
      <c r="C2544" s="130" t="s">
        <v>2082</v>
      </c>
      <c r="D2544" s="130" t="s">
        <v>1952</v>
      </c>
      <c r="E2544" s="130" t="s">
        <v>2287</v>
      </c>
      <c r="F2544" s="129"/>
      <c r="G2544" s="130" t="s">
        <v>2082</v>
      </c>
      <c r="H2544" s="130" t="s">
        <v>2082</v>
      </c>
      <c r="I2544" s="130" t="s">
        <v>1952</v>
      </c>
      <c r="J2544" s="130" t="s">
        <v>2287</v>
      </c>
    </row>
    <row r="2545" spans="2:10">
      <c r="B2545" s="130" t="s">
        <v>1509</v>
      </c>
      <c r="C2545" s="130" t="s">
        <v>1068</v>
      </c>
      <c r="D2545" s="130" t="s">
        <v>586</v>
      </c>
      <c r="E2545" s="130"/>
      <c r="F2545" s="129"/>
      <c r="G2545" s="130" t="s">
        <v>1509</v>
      </c>
      <c r="H2545" s="130" t="s">
        <v>1068</v>
      </c>
      <c r="I2545" s="130" t="s">
        <v>586</v>
      </c>
      <c r="J2545" s="130"/>
    </row>
    <row r="2546" spans="2:10">
      <c r="B2546" s="130" t="s">
        <v>91</v>
      </c>
      <c r="C2546" s="130" t="s">
        <v>2103</v>
      </c>
      <c r="D2546" s="130" t="s">
        <v>483</v>
      </c>
      <c r="E2546" s="130"/>
      <c r="F2546" s="129"/>
      <c r="G2546" s="130" t="s">
        <v>91</v>
      </c>
      <c r="H2546" s="130" t="s">
        <v>2103</v>
      </c>
      <c r="I2546" s="130" t="s">
        <v>483</v>
      </c>
      <c r="J2546" s="130"/>
    </row>
    <row r="2547" spans="2:10">
      <c r="B2547" s="130" t="s">
        <v>1509</v>
      </c>
      <c r="C2547" s="130" t="s">
        <v>1716</v>
      </c>
      <c r="D2547" s="130" t="s">
        <v>981</v>
      </c>
      <c r="E2547" s="130"/>
      <c r="F2547" s="129"/>
      <c r="G2547" s="130" t="s">
        <v>1509</v>
      </c>
      <c r="H2547" s="130" t="s">
        <v>1716</v>
      </c>
      <c r="I2547" s="130" t="s">
        <v>981</v>
      </c>
      <c r="J2547" s="130"/>
    </row>
    <row r="2548" spans="2:10">
      <c r="B2548" s="130" t="s">
        <v>1298</v>
      </c>
      <c r="C2548" s="130" t="s">
        <v>2164</v>
      </c>
      <c r="D2548" s="130" t="s">
        <v>373</v>
      </c>
      <c r="E2548" s="130"/>
      <c r="F2548" s="129"/>
      <c r="G2548" s="130" t="s">
        <v>1298</v>
      </c>
      <c r="H2548" s="130" t="s">
        <v>2164</v>
      </c>
      <c r="I2548" s="130" t="s">
        <v>373</v>
      </c>
      <c r="J2548" s="130"/>
    </row>
    <row r="2549" spans="2:10">
      <c r="B2549" s="130" t="s">
        <v>1509</v>
      </c>
      <c r="C2549" s="130" t="s">
        <v>2288</v>
      </c>
      <c r="D2549" s="130" t="s">
        <v>1584</v>
      </c>
      <c r="E2549" s="130" t="s">
        <v>2289</v>
      </c>
      <c r="F2549" s="129"/>
      <c r="G2549" s="130" t="s">
        <v>1509</v>
      </c>
      <c r="H2549" s="130" t="s">
        <v>2288</v>
      </c>
      <c r="I2549" s="130" t="s">
        <v>1584</v>
      </c>
      <c r="J2549" s="130" t="s">
        <v>2289</v>
      </c>
    </row>
    <row r="2550" spans="2:10">
      <c r="B2550" s="130" t="s">
        <v>97</v>
      </c>
      <c r="C2550" s="130" t="s">
        <v>2116</v>
      </c>
      <c r="D2550" s="130" t="s">
        <v>1997</v>
      </c>
      <c r="E2550" s="130" t="s">
        <v>1797</v>
      </c>
      <c r="F2550" s="129"/>
      <c r="G2550" s="130" t="s">
        <v>97</v>
      </c>
      <c r="H2550" s="130" t="s">
        <v>2116</v>
      </c>
      <c r="I2550" s="130" t="s">
        <v>1997</v>
      </c>
      <c r="J2550" s="130" t="s">
        <v>1797</v>
      </c>
    </row>
    <row r="2551" spans="2:10">
      <c r="B2551" s="130" t="s">
        <v>97</v>
      </c>
      <c r="C2551" s="130" t="s">
        <v>2116</v>
      </c>
      <c r="D2551" s="130" t="s">
        <v>976</v>
      </c>
      <c r="E2551" s="130" t="s">
        <v>1797</v>
      </c>
      <c r="F2551" s="129"/>
      <c r="G2551" s="130" t="s">
        <v>97</v>
      </c>
      <c r="H2551" s="130" t="s">
        <v>2116</v>
      </c>
      <c r="I2551" s="130" t="s">
        <v>976</v>
      </c>
      <c r="J2551" s="130" t="s">
        <v>1797</v>
      </c>
    </row>
    <row r="2552" spans="2:10">
      <c r="B2552" s="130" t="s">
        <v>1298</v>
      </c>
      <c r="C2552" s="130" t="s">
        <v>1299</v>
      </c>
      <c r="D2552" s="130" t="s">
        <v>581</v>
      </c>
      <c r="E2552" s="130"/>
      <c r="F2552" s="129"/>
      <c r="G2552" s="130" t="s">
        <v>1298</v>
      </c>
      <c r="H2552" s="130" t="s">
        <v>1299</v>
      </c>
      <c r="I2552" s="130" t="s">
        <v>581</v>
      </c>
      <c r="J2552" s="130"/>
    </row>
    <row r="2553" spans="2:10">
      <c r="B2553" s="130" t="s">
        <v>503</v>
      </c>
      <c r="C2553" s="130" t="s">
        <v>662</v>
      </c>
      <c r="D2553" s="130" t="s">
        <v>479</v>
      </c>
      <c r="E2553" s="130" t="s">
        <v>956</v>
      </c>
      <c r="F2553" s="129"/>
      <c r="G2553" s="130" t="s">
        <v>503</v>
      </c>
      <c r="H2553" s="130" t="s">
        <v>662</v>
      </c>
      <c r="I2553" s="130" t="s">
        <v>479</v>
      </c>
      <c r="J2553" s="130" t="s">
        <v>956</v>
      </c>
    </row>
    <row r="2554" spans="2:10">
      <c r="B2554" s="130" t="s">
        <v>93</v>
      </c>
      <c r="C2554" s="130" t="s">
        <v>639</v>
      </c>
      <c r="D2554" s="130" t="s">
        <v>544</v>
      </c>
      <c r="E2554" s="130" t="s">
        <v>2290</v>
      </c>
      <c r="F2554" s="129"/>
      <c r="G2554" s="130" t="s">
        <v>93</v>
      </c>
      <c r="H2554" s="130" t="s">
        <v>639</v>
      </c>
      <c r="I2554" s="130" t="s">
        <v>544</v>
      </c>
      <c r="J2554" s="130" t="s">
        <v>2290</v>
      </c>
    </row>
    <row r="2555" spans="2:10">
      <c r="B2555" s="130" t="s">
        <v>2082</v>
      </c>
      <c r="C2555" s="130" t="s">
        <v>2082</v>
      </c>
      <c r="D2555" s="130" t="s">
        <v>1676</v>
      </c>
      <c r="E2555" s="130" t="s">
        <v>1915</v>
      </c>
      <c r="F2555" s="129"/>
      <c r="G2555" s="130" t="s">
        <v>2082</v>
      </c>
      <c r="H2555" s="130" t="s">
        <v>2082</v>
      </c>
      <c r="I2555" s="130" t="s">
        <v>1676</v>
      </c>
      <c r="J2555" s="130" t="s">
        <v>1915</v>
      </c>
    </row>
    <row r="2556" spans="2:10">
      <c r="B2556" s="130" t="s">
        <v>2082</v>
      </c>
      <c r="C2556" s="130" t="s">
        <v>2082</v>
      </c>
      <c r="D2556" s="130" t="s">
        <v>2291</v>
      </c>
      <c r="E2556" s="130" t="s">
        <v>2088</v>
      </c>
      <c r="F2556" s="129"/>
      <c r="G2556" s="130" t="s">
        <v>2082</v>
      </c>
      <c r="H2556" s="130" t="s">
        <v>2082</v>
      </c>
      <c r="I2556" s="130" t="s">
        <v>2291</v>
      </c>
      <c r="J2556" s="130" t="s">
        <v>2088</v>
      </c>
    </row>
    <row r="2557" spans="2:10">
      <c r="B2557" s="130" t="s">
        <v>1298</v>
      </c>
      <c r="C2557" s="130" t="s">
        <v>1299</v>
      </c>
      <c r="D2557" s="130" t="s">
        <v>761</v>
      </c>
      <c r="E2557" s="130"/>
      <c r="F2557" s="129"/>
      <c r="G2557" s="130" t="s">
        <v>1298</v>
      </c>
      <c r="H2557" s="130" t="s">
        <v>1299</v>
      </c>
      <c r="I2557" s="130" t="s">
        <v>761</v>
      </c>
      <c r="J2557" s="130"/>
    </row>
    <row r="2558" spans="2:10">
      <c r="B2558" s="130" t="s">
        <v>1298</v>
      </c>
      <c r="C2558" s="130" t="s">
        <v>1299</v>
      </c>
      <c r="D2558" s="130" t="s">
        <v>381</v>
      </c>
      <c r="E2558" s="130"/>
      <c r="F2558" s="129"/>
      <c r="G2558" s="130" t="s">
        <v>1298</v>
      </c>
      <c r="H2558" s="130" t="s">
        <v>1299</v>
      </c>
      <c r="I2558" s="130" t="s">
        <v>381</v>
      </c>
      <c r="J2558" s="130"/>
    </row>
    <row r="2559" spans="2:10">
      <c r="B2559" s="130" t="s">
        <v>1509</v>
      </c>
      <c r="C2559" s="130" t="s">
        <v>1510</v>
      </c>
      <c r="D2559" s="130" t="s">
        <v>373</v>
      </c>
      <c r="E2559" s="130"/>
      <c r="F2559" s="129"/>
      <c r="G2559" s="130" t="s">
        <v>1509</v>
      </c>
      <c r="H2559" s="130" t="s">
        <v>1510</v>
      </c>
      <c r="I2559" s="130" t="s">
        <v>373</v>
      </c>
      <c r="J2559" s="130"/>
    </row>
    <row r="2560" spans="2:10">
      <c r="B2560" s="130" t="s">
        <v>2082</v>
      </c>
      <c r="C2560" s="130" t="s">
        <v>2082</v>
      </c>
      <c r="D2560" s="130" t="s">
        <v>1875</v>
      </c>
      <c r="E2560" s="130" t="s">
        <v>1260</v>
      </c>
      <c r="F2560" s="129"/>
      <c r="G2560" s="130" t="s">
        <v>2082</v>
      </c>
      <c r="H2560" s="130" t="s">
        <v>2082</v>
      </c>
      <c r="I2560" s="130" t="s">
        <v>1875</v>
      </c>
      <c r="J2560" s="130" t="s">
        <v>1260</v>
      </c>
    </row>
    <row r="2561" spans="2:10">
      <c r="B2561" s="130" t="s">
        <v>2082</v>
      </c>
      <c r="C2561" s="130" t="s">
        <v>2082</v>
      </c>
      <c r="D2561" s="130" t="s">
        <v>2057</v>
      </c>
      <c r="E2561" s="130" t="s">
        <v>1916</v>
      </c>
      <c r="F2561" s="129"/>
      <c r="G2561" s="130" t="s">
        <v>2082</v>
      </c>
      <c r="H2561" s="130" t="s">
        <v>2082</v>
      </c>
      <c r="I2561" s="130" t="s">
        <v>2057</v>
      </c>
      <c r="J2561" s="130" t="s">
        <v>1916</v>
      </c>
    </row>
    <row r="2562" spans="2:10">
      <c r="B2562" s="130" t="s">
        <v>1509</v>
      </c>
      <c r="C2562" s="130" t="s">
        <v>1510</v>
      </c>
      <c r="D2562" s="130" t="s">
        <v>488</v>
      </c>
      <c r="E2562" s="130"/>
      <c r="F2562" s="129"/>
      <c r="G2562" s="130" t="s">
        <v>1509</v>
      </c>
      <c r="H2562" s="130" t="s">
        <v>1510</v>
      </c>
      <c r="I2562" s="130" t="s">
        <v>488</v>
      </c>
      <c r="J2562" s="130"/>
    </row>
    <row r="2563" spans="2:10">
      <c r="B2563" s="130" t="s">
        <v>1509</v>
      </c>
      <c r="C2563" s="130" t="s">
        <v>1716</v>
      </c>
      <c r="D2563" s="130" t="s">
        <v>780</v>
      </c>
      <c r="E2563" s="130"/>
      <c r="F2563" s="129"/>
      <c r="G2563" s="130" t="s">
        <v>1509</v>
      </c>
      <c r="H2563" s="130" t="s">
        <v>1716</v>
      </c>
      <c r="I2563" s="130" t="s">
        <v>780</v>
      </c>
      <c r="J2563" s="130"/>
    </row>
    <row r="2564" spans="2:10">
      <c r="B2564" s="130" t="s">
        <v>269</v>
      </c>
      <c r="C2564" s="130" t="s">
        <v>2189</v>
      </c>
      <c r="D2564" s="130" t="s">
        <v>453</v>
      </c>
      <c r="E2564" s="130" t="s">
        <v>2292</v>
      </c>
      <c r="F2564" s="129"/>
      <c r="G2564" s="130" t="s">
        <v>269</v>
      </c>
      <c r="H2564" s="130" t="s">
        <v>2189</v>
      </c>
      <c r="I2564" s="130" t="s">
        <v>453</v>
      </c>
      <c r="J2564" s="130" t="s">
        <v>2292</v>
      </c>
    </row>
    <row r="2565" spans="2:10">
      <c r="B2565" s="130" t="s">
        <v>1298</v>
      </c>
      <c r="C2565" s="130" t="s">
        <v>1299</v>
      </c>
      <c r="D2565" s="130" t="s">
        <v>477</v>
      </c>
      <c r="E2565" s="130"/>
      <c r="F2565" s="129"/>
      <c r="G2565" s="130" t="s">
        <v>1298</v>
      </c>
      <c r="H2565" s="130" t="s">
        <v>1299</v>
      </c>
      <c r="I2565" s="130" t="s">
        <v>477</v>
      </c>
      <c r="J2565" s="130"/>
    </row>
    <row r="2566" spans="2:10">
      <c r="B2566" s="130" t="s">
        <v>2082</v>
      </c>
      <c r="C2566" s="130" t="s">
        <v>2082</v>
      </c>
      <c r="D2566" s="130" t="s">
        <v>2201</v>
      </c>
      <c r="E2566" s="130" t="s">
        <v>2293</v>
      </c>
      <c r="F2566" s="129"/>
      <c r="G2566" s="130" t="s">
        <v>2082</v>
      </c>
      <c r="H2566" s="130" t="s">
        <v>2082</v>
      </c>
      <c r="I2566" s="130" t="s">
        <v>2201</v>
      </c>
      <c r="J2566" s="130" t="s">
        <v>2293</v>
      </c>
    </row>
    <row r="2567" spans="2:10">
      <c r="B2567" s="130" t="s">
        <v>1298</v>
      </c>
      <c r="C2567" s="130" t="s">
        <v>1299</v>
      </c>
      <c r="D2567" s="130" t="s">
        <v>488</v>
      </c>
      <c r="E2567" s="130"/>
      <c r="F2567" s="129"/>
      <c r="G2567" s="130" t="s">
        <v>1298</v>
      </c>
      <c r="H2567" s="130" t="s">
        <v>1299</v>
      </c>
      <c r="I2567" s="130" t="s">
        <v>488</v>
      </c>
      <c r="J2567" s="130"/>
    </row>
    <row r="2568" spans="2:10">
      <c r="B2568" s="130" t="s">
        <v>97</v>
      </c>
      <c r="C2568" s="130" t="s">
        <v>1951</v>
      </c>
      <c r="D2568" s="130" t="s">
        <v>2294</v>
      </c>
      <c r="E2568" s="130" t="s">
        <v>1797</v>
      </c>
      <c r="F2568" s="129"/>
      <c r="G2568" s="130" t="s">
        <v>97</v>
      </c>
      <c r="H2568" s="130" t="s">
        <v>1951</v>
      </c>
      <c r="I2568" s="130" t="s">
        <v>2294</v>
      </c>
      <c r="J2568" s="130" t="s">
        <v>1797</v>
      </c>
    </row>
    <row r="2569" spans="2:10">
      <c r="B2569" s="130" t="s">
        <v>97</v>
      </c>
      <c r="C2569" s="130" t="s">
        <v>1998</v>
      </c>
      <c r="D2569" s="130" t="s">
        <v>2201</v>
      </c>
      <c r="E2569" s="130" t="s">
        <v>1804</v>
      </c>
      <c r="F2569" s="129"/>
      <c r="G2569" s="130" t="s">
        <v>97</v>
      </c>
      <c r="H2569" s="130" t="s">
        <v>1998</v>
      </c>
      <c r="I2569" s="130" t="s">
        <v>2201</v>
      </c>
      <c r="J2569" s="130" t="s">
        <v>1804</v>
      </c>
    </row>
    <row r="2570" spans="2:10">
      <c r="B2570" s="130" t="s">
        <v>99</v>
      </c>
      <c r="C2570" s="130" t="s">
        <v>2295</v>
      </c>
      <c r="D2570" s="130" t="s">
        <v>981</v>
      </c>
      <c r="E2570" s="130"/>
      <c r="F2570" s="129"/>
      <c r="G2570" s="130" t="s">
        <v>99</v>
      </c>
      <c r="H2570" s="130" t="s">
        <v>2295</v>
      </c>
      <c r="I2570" s="130" t="s">
        <v>981</v>
      </c>
      <c r="J2570" s="130"/>
    </row>
    <row r="2571" spans="2:10">
      <c r="B2571" s="130" t="s">
        <v>2082</v>
      </c>
      <c r="C2571" s="130" t="s">
        <v>2082</v>
      </c>
      <c r="D2571" s="130" t="s">
        <v>1635</v>
      </c>
      <c r="E2571" s="130" t="s">
        <v>2296</v>
      </c>
      <c r="F2571" s="129"/>
      <c r="G2571" s="130" t="s">
        <v>2082</v>
      </c>
      <c r="H2571" s="130" t="s">
        <v>2082</v>
      </c>
      <c r="I2571" s="130" t="s">
        <v>1635</v>
      </c>
      <c r="J2571" s="130" t="s">
        <v>2296</v>
      </c>
    </row>
    <row r="2572" spans="2:10">
      <c r="B2572" s="130" t="s">
        <v>1298</v>
      </c>
      <c r="C2572" s="130" t="s">
        <v>1299</v>
      </c>
      <c r="D2572" s="130" t="s">
        <v>846</v>
      </c>
      <c r="E2572" s="130"/>
      <c r="F2572" s="129"/>
      <c r="G2572" s="130" t="s">
        <v>1298</v>
      </c>
      <c r="H2572" s="130" t="s">
        <v>1299</v>
      </c>
      <c r="I2572" s="130" t="s">
        <v>846</v>
      </c>
      <c r="J2572" s="130"/>
    </row>
    <row r="2573" spans="2:10">
      <c r="B2573" s="130" t="s">
        <v>91</v>
      </c>
      <c r="C2573" s="130" t="s">
        <v>2103</v>
      </c>
      <c r="D2573" s="130" t="s">
        <v>670</v>
      </c>
      <c r="E2573" s="130"/>
      <c r="F2573" s="129"/>
      <c r="G2573" s="130" t="s">
        <v>91</v>
      </c>
      <c r="H2573" s="130" t="s">
        <v>2103</v>
      </c>
      <c r="I2573" s="130" t="s">
        <v>670</v>
      </c>
      <c r="J2573" s="130"/>
    </row>
    <row r="2574" spans="2:10">
      <c r="B2574" s="130" t="s">
        <v>97</v>
      </c>
      <c r="C2574" s="130" t="s">
        <v>1841</v>
      </c>
      <c r="D2574" s="130" t="s">
        <v>1577</v>
      </c>
      <c r="E2574" s="130" t="s">
        <v>1804</v>
      </c>
      <c r="F2574" s="129"/>
      <c r="G2574" s="130" t="s">
        <v>97</v>
      </c>
      <c r="H2574" s="130" t="s">
        <v>1841</v>
      </c>
      <c r="I2574" s="130" t="s">
        <v>1577</v>
      </c>
      <c r="J2574" s="130" t="s">
        <v>1804</v>
      </c>
    </row>
    <row r="2575" spans="2:10">
      <c r="B2575" s="130" t="s">
        <v>559</v>
      </c>
      <c r="C2575" s="130" t="s">
        <v>560</v>
      </c>
      <c r="D2575" s="130" t="s">
        <v>453</v>
      </c>
      <c r="E2575" s="130" t="s">
        <v>969</v>
      </c>
      <c r="F2575" s="129"/>
      <c r="G2575" s="130" t="s">
        <v>559</v>
      </c>
      <c r="H2575" s="130" t="s">
        <v>560</v>
      </c>
      <c r="I2575" s="130" t="s">
        <v>453</v>
      </c>
      <c r="J2575" s="130" t="s">
        <v>969</v>
      </c>
    </row>
    <row r="2576" spans="2:10">
      <c r="B2576" s="130" t="s">
        <v>574</v>
      </c>
      <c r="C2576" s="130" t="s">
        <v>575</v>
      </c>
      <c r="D2576" s="130" t="s">
        <v>426</v>
      </c>
      <c r="E2576" s="130" t="s">
        <v>1099</v>
      </c>
      <c r="F2576" s="129"/>
      <c r="G2576" s="130" t="s">
        <v>574</v>
      </c>
      <c r="H2576" s="130" t="s">
        <v>575</v>
      </c>
      <c r="I2576" s="130" t="s">
        <v>426</v>
      </c>
      <c r="J2576" s="130" t="s">
        <v>1099</v>
      </c>
    </row>
    <row r="2577" spans="2:10">
      <c r="B2577" s="130" t="s">
        <v>1807</v>
      </c>
      <c r="C2577" s="130" t="s">
        <v>1808</v>
      </c>
      <c r="D2577" s="130" t="s">
        <v>2297</v>
      </c>
      <c r="E2577" s="130" t="s">
        <v>1810</v>
      </c>
      <c r="F2577" s="129"/>
      <c r="G2577" s="130" t="s">
        <v>1807</v>
      </c>
      <c r="H2577" s="130" t="s">
        <v>1808</v>
      </c>
      <c r="I2577" s="130" t="s">
        <v>2297</v>
      </c>
      <c r="J2577" s="130" t="s">
        <v>1810</v>
      </c>
    </row>
    <row r="2578" spans="2:10">
      <c r="B2578" s="130" t="s">
        <v>100</v>
      </c>
      <c r="C2578" s="130" t="s">
        <v>1142</v>
      </c>
      <c r="D2578" s="130" t="s">
        <v>390</v>
      </c>
      <c r="E2578" s="130" t="s">
        <v>1143</v>
      </c>
      <c r="F2578" s="129"/>
      <c r="G2578" s="130" t="s">
        <v>100</v>
      </c>
      <c r="H2578" s="130" t="s">
        <v>1142</v>
      </c>
      <c r="I2578" s="130" t="s">
        <v>390</v>
      </c>
      <c r="J2578" s="130" t="s">
        <v>1143</v>
      </c>
    </row>
    <row r="2579" spans="2:10">
      <c r="B2579" s="130" t="s">
        <v>1807</v>
      </c>
      <c r="C2579" s="130" t="s">
        <v>1665</v>
      </c>
      <c r="D2579" s="130" t="s">
        <v>387</v>
      </c>
      <c r="E2579" s="130" t="s">
        <v>2298</v>
      </c>
      <c r="F2579" s="129"/>
      <c r="G2579" s="130" t="s">
        <v>1807</v>
      </c>
      <c r="H2579" s="130" t="s">
        <v>1665</v>
      </c>
      <c r="I2579" s="130" t="s">
        <v>387</v>
      </c>
      <c r="J2579" s="130" t="s">
        <v>2298</v>
      </c>
    </row>
    <row r="2580" spans="2:10">
      <c r="B2580" s="130" t="s">
        <v>97</v>
      </c>
      <c r="C2580" s="130" t="s">
        <v>1841</v>
      </c>
      <c r="D2580" s="130" t="s">
        <v>1935</v>
      </c>
      <c r="E2580" s="130" t="s">
        <v>1804</v>
      </c>
      <c r="F2580" s="129"/>
      <c r="G2580" s="130" t="s">
        <v>97</v>
      </c>
      <c r="H2580" s="130" t="s">
        <v>1841</v>
      </c>
      <c r="I2580" s="130" t="s">
        <v>1935</v>
      </c>
      <c r="J2580" s="130" t="s">
        <v>1804</v>
      </c>
    </row>
    <row r="2581" spans="2:10">
      <c r="B2581" s="130" t="s">
        <v>559</v>
      </c>
      <c r="C2581" s="130" t="s">
        <v>1808</v>
      </c>
      <c r="D2581" s="130" t="s">
        <v>453</v>
      </c>
      <c r="E2581" s="130" t="s">
        <v>2299</v>
      </c>
      <c r="F2581" s="129"/>
      <c r="G2581" s="130" t="s">
        <v>559</v>
      </c>
      <c r="H2581" s="130" t="s">
        <v>1808</v>
      </c>
      <c r="I2581" s="130" t="s">
        <v>453</v>
      </c>
      <c r="J2581" s="130" t="s">
        <v>2299</v>
      </c>
    </row>
    <row r="2582" spans="2:10">
      <c r="B2582" s="130" t="s">
        <v>98</v>
      </c>
      <c r="C2582" s="130" t="s">
        <v>1157</v>
      </c>
      <c r="D2582" s="130" t="s">
        <v>381</v>
      </c>
      <c r="E2582" s="130" t="s">
        <v>1158</v>
      </c>
      <c r="F2582" s="129"/>
      <c r="G2582" s="130" t="s">
        <v>98</v>
      </c>
      <c r="H2582" s="130" t="s">
        <v>1157</v>
      </c>
      <c r="I2582" s="130" t="s">
        <v>381</v>
      </c>
      <c r="J2582" s="130" t="s">
        <v>1158</v>
      </c>
    </row>
    <row r="2583" spans="2:10">
      <c r="B2583" s="130" t="s">
        <v>97</v>
      </c>
      <c r="C2583" s="130" t="s">
        <v>1318</v>
      </c>
      <c r="D2583" s="130" t="s">
        <v>535</v>
      </c>
      <c r="E2583" s="130" t="s">
        <v>1793</v>
      </c>
      <c r="F2583" s="129"/>
      <c r="G2583" s="130" t="s">
        <v>97</v>
      </c>
      <c r="H2583" s="130" t="s">
        <v>1318</v>
      </c>
      <c r="I2583" s="130" t="s">
        <v>535</v>
      </c>
      <c r="J2583" s="130" t="s">
        <v>1793</v>
      </c>
    </row>
    <row r="2584" spans="2:10">
      <c r="B2584" s="130" t="s">
        <v>91</v>
      </c>
      <c r="C2584" s="130" t="s">
        <v>442</v>
      </c>
      <c r="D2584" s="130" t="s">
        <v>440</v>
      </c>
      <c r="E2584" s="130" t="s">
        <v>444</v>
      </c>
      <c r="F2584" s="129"/>
      <c r="G2584" s="130" t="s">
        <v>91</v>
      </c>
      <c r="H2584" s="130" t="s">
        <v>442</v>
      </c>
      <c r="I2584" s="130" t="s">
        <v>440</v>
      </c>
      <c r="J2584" s="130" t="s">
        <v>444</v>
      </c>
    </row>
    <row r="2585" spans="2:10">
      <c r="B2585" s="130" t="s">
        <v>100</v>
      </c>
      <c r="C2585" s="130" t="s">
        <v>868</v>
      </c>
      <c r="D2585" s="130" t="s">
        <v>464</v>
      </c>
      <c r="E2585" s="130" t="s">
        <v>869</v>
      </c>
      <c r="F2585" s="129"/>
      <c r="G2585" s="130" t="s">
        <v>100</v>
      </c>
      <c r="H2585" s="130" t="s">
        <v>868</v>
      </c>
      <c r="I2585" s="130" t="s">
        <v>464</v>
      </c>
      <c r="J2585" s="130" t="s">
        <v>869</v>
      </c>
    </row>
    <row r="2586" spans="2:10">
      <c r="B2586" s="130" t="s">
        <v>93</v>
      </c>
      <c r="C2586" s="130" t="s">
        <v>1306</v>
      </c>
      <c r="D2586" s="130" t="s">
        <v>450</v>
      </c>
      <c r="E2586" s="130" t="s">
        <v>1465</v>
      </c>
      <c r="F2586" s="129"/>
      <c r="G2586" s="130" t="s">
        <v>93</v>
      </c>
      <c r="H2586" s="130" t="s">
        <v>1306</v>
      </c>
      <c r="I2586" s="130" t="s">
        <v>450</v>
      </c>
      <c r="J2586" s="130" t="s">
        <v>1465</v>
      </c>
    </row>
    <row r="2587" spans="2:10">
      <c r="B2587" s="130" t="s">
        <v>1807</v>
      </c>
      <c r="C2587" s="130" t="s">
        <v>1665</v>
      </c>
      <c r="D2587" s="130" t="s">
        <v>367</v>
      </c>
      <c r="E2587" s="130" t="s">
        <v>2300</v>
      </c>
      <c r="F2587" s="129"/>
      <c r="G2587" s="130" t="s">
        <v>1807</v>
      </c>
      <c r="H2587" s="130" t="s">
        <v>1665</v>
      </c>
      <c r="I2587" s="130" t="s">
        <v>367</v>
      </c>
      <c r="J2587" s="130" t="s">
        <v>2300</v>
      </c>
    </row>
    <row r="2588" spans="2:10">
      <c r="B2588" s="130" t="s">
        <v>2301</v>
      </c>
      <c r="C2588" s="130" t="s">
        <v>2302</v>
      </c>
      <c r="D2588" s="130" t="s">
        <v>373</v>
      </c>
      <c r="E2588" s="130" t="s">
        <v>2303</v>
      </c>
      <c r="F2588" s="129"/>
      <c r="G2588" s="130" t="s">
        <v>2301</v>
      </c>
      <c r="H2588" s="130" t="s">
        <v>2302</v>
      </c>
      <c r="I2588" s="130" t="s">
        <v>373</v>
      </c>
      <c r="J2588" s="130" t="s">
        <v>2303</v>
      </c>
    </row>
    <row r="2589" spans="2:10">
      <c r="B2589" s="130" t="s">
        <v>91</v>
      </c>
      <c r="C2589" s="130" t="s">
        <v>386</v>
      </c>
      <c r="D2589" s="130" t="s">
        <v>2304</v>
      </c>
      <c r="E2589" s="130" t="s">
        <v>848</v>
      </c>
      <c r="F2589" s="129"/>
      <c r="G2589" s="130" t="s">
        <v>91</v>
      </c>
      <c r="H2589" s="130" t="s">
        <v>386</v>
      </c>
      <c r="I2589" s="130" t="s">
        <v>2304</v>
      </c>
      <c r="J2589" s="130" t="s">
        <v>848</v>
      </c>
    </row>
    <row r="2590" spans="2:10">
      <c r="B2590" s="130" t="s">
        <v>579</v>
      </c>
      <c r="C2590" s="130" t="s">
        <v>588</v>
      </c>
      <c r="D2590" s="130" t="s">
        <v>390</v>
      </c>
      <c r="E2590" s="130" t="s">
        <v>854</v>
      </c>
      <c r="F2590" s="129"/>
      <c r="G2590" s="130" t="s">
        <v>579</v>
      </c>
      <c r="H2590" s="130" t="s">
        <v>588</v>
      </c>
      <c r="I2590" s="130" t="s">
        <v>390</v>
      </c>
      <c r="J2590" s="130" t="s">
        <v>854</v>
      </c>
    </row>
    <row r="2591" spans="2:10">
      <c r="B2591" s="130" t="s">
        <v>97</v>
      </c>
      <c r="C2591" s="130" t="s">
        <v>2040</v>
      </c>
      <c r="D2591" s="130" t="s">
        <v>2305</v>
      </c>
      <c r="E2591" s="130" t="s">
        <v>1797</v>
      </c>
      <c r="F2591" s="129"/>
      <c r="G2591" s="130" t="s">
        <v>97</v>
      </c>
      <c r="H2591" s="130" t="s">
        <v>2040</v>
      </c>
      <c r="I2591" s="130" t="s">
        <v>2305</v>
      </c>
      <c r="J2591" s="130" t="s">
        <v>1797</v>
      </c>
    </row>
    <row r="2592" spans="2:10">
      <c r="B2592" s="130" t="s">
        <v>1268</v>
      </c>
      <c r="C2592" s="130" t="s">
        <v>1268</v>
      </c>
      <c r="D2592" s="130"/>
      <c r="E2592" s="130" t="s">
        <v>2306</v>
      </c>
      <c r="F2592" s="129"/>
      <c r="G2592" s="130" t="s">
        <v>1268</v>
      </c>
      <c r="H2592" s="130" t="s">
        <v>1268</v>
      </c>
      <c r="I2592" s="130"/>
      <c r="J2592" s="130" t="s">
        <v>2306</v>
      </c>
    </row>
    <row r="2593" spans="2:10">
      <c r="B2593" s="130" t="s">
        <v>91</v>
      </c>
      <c r="C2593" s="130" t="s">
        <v>623</v>
      </c>
      <c r="D2593" s="130" t="s">
        <v>387</v>
      </c>
      <c r="E2593" s="130" t="s">
        <v>624</v>
      </c>
      <c r="F2593" s="129"/>
      <c r="G2593" s="130" t="s">
        <v>91</v>
      </c>
      <c r="H2593" s="130" t="s">
        <v>623</v>
      </c>
      <c r="I2593" s="130" t="s">
        <v>387</v>
      </c>
      <c r="J2593" s="130" t="s">
        <v>624</v>
      </c>
    </row>
    <row r="2594" spans="2:10">
      <c r="B2594" s="130" t="s">
        <v>97</v>
      </c>
      <c r="C2594" s="130" t="s">
        <v>1028</v>
      </c>
      <c r="D2594" s="130" t="s">
        <v>367</v>
      </c>
      <c r="E2594" s="130" t="s">
        <v>2307</v>
      </c>
      <c r="F2594" s="129"/>
      <c r="G2594" s="130" t="s">
        <v>97</v>
      </c>
      <c r="H2594" s="130" t="s">
        <v>1028</v>
      </c>
      <c r="I2594" s="130" t="s">
        <v>367</v>
      </c>
      <c r="J2594" s="130" t="s">
        <v>2307</v>
      </c>
    </row>
    <row r="2595" spans="2:10">
      <c r="B2595" s="130" t="s">
        <v>97</v>
      </c>
      <c r="C2595" s="130" t="s">
        <v>693</v>
      </c>
      <c r="D2595" s="130" t="s">
        <v>445</v>
      </c>
      <c r="E2595" s="130" t="s">
        <v>2308</v>
      </c>
      <c r="F2595" s="129"/>
      <c r="G2595" s="130" t="s">
        <v>97</v>
      </c>
      <c r="H2595" s="130" t="s">
        <v>693</v>
      </c>
      <c r="I2595" s="130" t="s">
        <v>445</v>
      </c>
      <c r="J2595" s="130" t="s">
        <v>2308</v>
      </c>
    </row>
    <row r="2596" spans="2:10">
      <c r="B2596" s="130" t="s">
        <v>559</v>
      </c>
      <c r="C2596" s="130" t="s">
        <v>792</v>
      </c>
      <c r="D2596" s="130" t="s">
        <v>445</v>
      </c>
      <c r="E2596" s="130" t="s">
        <v>1347</v>
      </c>
      <c r="F2596" s="129"/>
      <c r="G2596" s="130" t="s">
        <v>559</v>
      </c>
      <c r="H2596" s="130" t="s">
        <v>792</v>
      </c>
      <c r="I2596" s="130" t="s">
        <v>445</v>
      </c>
      <c r="J2596" s="130" t="s">
        <v>1347</v>
      </c>
    </row>
    <row r="2597" spans="2:10">
      <c r="B2597" s="130" t="s">
        <v>1509</v>
      </c>
      <c r="C2597" s="130" t="s">
        <v>1558</v>
      </c>
      <c r="D2597" s="130" t="s">
        <v>1842</v>
      </c>
      <c r="E2597" s="130" t="s">
        <v>1524</v>
      </c>
      <c r="F2597" s="129"/>
      <c r="G2597" s="130" t="s">
        <v>1509</v>
      </c>
      <c r="H2597" s="130" t="s">
        <v>1558</v>
      </c>
      <c r="I2597" s="130" t="s">
        <v>1842</v>
      </c>
      <c r="J2597" s="130" t="s">
        <v>1524</v>
      </c>
    </row>
    <row r="2598" spans="2:10">
      <c r="B2598" s="130" t="s">
        <v>97</v>
      </c>
      <c r="C2598" s="130" t="s">
        <v>1798</v>
      </c>
      <c r="D2598" s="130" t="s">
        <v>1843</v>
      </c>
      <c r="E2598" s="130" t="s">
        <v>1799</v>
      </c>
      <c r="F2598" s="129"/>
      <c r="G2598" s="130" t="s">
        <v>97</v>
      </c>
      <c r="H2598" s="130" t="s">
        <v>1798</v>
      </c>
      <c r="I2598" s="130" t="s">
        <v>1843</v>
      </c>
      <c r="J2598" s="130" t="s">
        <v>1799</v>
      </c>
    </row>
    <row r="2599" spans="2:10">
      <c r="B2599" s="130" t="s">
        <v>91</v>
      </c>
      <c r="C2599" s="130" t="s">
        <v>1415</v>
      </c>
      <c r="D2599" s="130" t="s">
        <v>418</v>
      </c>
      <c r="E2599" s="130" t="s">
        <v>1416</v>
      </c>
      <c r="F2599" s="129"/>
      <c r="G2599" s="130" t="s">
        <v>91</v>
      </c>
      <c r="H2599" s="130" t="s">
        <v>1415</v>
      </c>
      <c r="I2599" s="130" t="s">
        <v>418</v>
      </c>
      <c r="J2599" s="130" t="s">
        <v>1416</v>
      </c>
    </row>
    <row r="2600" spans="2:10">
      <c r="B2600" s="130" t="s">
        <v>1509</v>
      </c>
      <c r="C2600" s="130" t="s">
        <v>1558</v>
      </c>
      <c r="D2600" s="130" t="s">
        <v>1867</v>
      </c>
      <c r="E2600" s="130" t="s">
        <v>1524</v>
      </c>
      <c r="F2600" s="129"/>
      <c r="G2600" s="130" t="s">
        <v>1509</v>
      </c>
      <c r="H2600" s="130" t="s">
        <v>1558</v>
      </c>
      <c r="I2600" s="130" t="s">
        <v>1867</v>
      </c>
      <c r="J2600" s="130" t="s">
        <v>1524</v>
      </c>
    </row>
    <row r="2601" spans="2:10">
      <c r="B2601" s="130" t="s">
        <v>93</v>
      </c>
      <c r="C2601" s="130" t="s">
        <v>1308</v>
      </c>
      <c r="D2601" s="130" t="s">
        <v>836</v>
      </c>
      <c r="E2601" s="130" t="s">
        <v>1314</v>
      </c>
      <c r="F2601" s="129"/>
      <c r="G2601" s="130" t="s">
        <v>93</v>
      </c>
      <c r="H2601" s="130" t="s">
        <v>1308</v>
      </c>
      <c r="I2601" s="130" t="s">
        <v>836</v>
      </c>
      <c r="J2601" s="130" t="s">
        <v>1314</v>
      </c>
    </row>
    <row r="2602" spans="2:10">
      <c r="B2602" s="130" t="s">
        <v>100</v>
      </c>
      <c r="C2602" s="130" t="s">
        <v>537</v>
      </c>
      <c r="D2602" s="130" t="s">
        <v>411</v>
      </c>
      <c r="E2602" s="130" t="s">
        <v>538</v>
      </c>
      <c r="F2602" s="129"/>
      <c r="G2602" s="130" t="s">
        <v>100</v>
      </c>
      <c r="H2602" s="130" t="s">
        <v>537</v>
      </c>
      <c r="I2602" s="130" t="s">
        <v>411</v>
      </c>
      <c r="J2602" s="130" t="s">
        <v>538</v>
      </c>
    </row>
    <row r="2603" spans="2:10">
      <c r="B2603" s="130" t="s">
        <v>609</v>
      </c>
      <c r="C2603" s="130" t="s">
        <v>1962</v>
      </c>
      <c r="D2603" s="130" t="s">
        <v>1876</v>
      </c>
      <c r="E2603" s="130" t="s">
        <v>1945</v>
      </c>
      <c r="F2603" s="129"/>
      <c r="G2603" s="130" t="s">
        <v>609</v>
      </c>
      <c r="H2603" s="130" t="s">
        <v>1962</v>
      </c>
      <c r="I2603" s="130" t="s">
        <v>1876</v>
      </c>
      <c r="J2603" s="130" t="s">
        <v>1945</v>
      </c>
    </row>
    <row r="2604" spans="2:10">
      <c r="B2604" s="130" t="s">
        <v>97</v>
      </c>
      <c r="C2604" s="130" t="s">
        <v>487</v>
      </c>
      <c r="D2604" s="130" t="s">
        <v>376</v>
      </c>
      <c r="E2604" s="130" t="s">
        <v>2309</v>
      </c>
      <c r="F2604" s="129"/>
      <c r="G2604" s="130" t="s">
        <v>97</v>
      </c>
      <c r="H2604" s="130" t="s">
        <v>487</v>
      </c>
      <c r="I2604" s="130" t="s">
        <v>376</v>
      </c>
      <c r="J2604" s="130" t="s">
        <v>2309</v>
      </c>
    </row>
    <row r="2605" spans="2:10">
      <c r="B2605" s="130" t="s">
        <v>100</v>
      </c>
      <c r="C2605" s="130" t="s">
        <v>720</v>
      </c>
      <c r="D2605" s="130" t="s">
        <v>426</v>
      </c>
      <c r="E2605" s="130" t="s">
        <v>2310</v>
      </c>
      <c r="F2605" s="129"/>
      <c r="G2605" s="130" t="s">
        <v>100</v>
      </c>
      <c r="H2605" s="130" t="s">
        <v>720</v>
      </c>
      <c r="I2605" s="130" t="s">
        <v>426</v>
      </c>
      <c r="J2605" s="130" t="s">
        <v>2310</v>
      </c>
    </row>
    <row r="2606" spans="2:10">
      <c r="B2606" s="130" t="s">
        <v>97</v>
      </c>
      <c r="C2606" s="130" t="s">
        <v>1026</v>
      </c>
      <c r="D2606" s="130" t="s">
        <v>370</v>
      </c>
      <c r="E2606" s="130" t="s">
        <v>1027</v>
      </c>
      <c r="F2606" s="129"/>
      <c r="G2606" s="130" t="s">
        <v>97</v>
      </c>
      <c r="H2606" s="130" t="s">
        <v>1026</v>
      </c>
      <c r="I2606" s="130" t="s">
        <v>370</v>
      </c>
      <c r="J2606" s="130" t="s">
        <v>1027</v>
      </c>
    </row>
    <row r="2607" spans="2:10">
      <c r="B2607" s="130" t="s">
        <v>97</v>
      </c>
      <c r="C2607" s="130" t="s">
        <v>1318</v>
      </c>
      <c r="D2607" s="130" t="s">
        <v>390</v>
      </c>
      <c r="E2607" s="130" t="s">
        <v>854</v>
      </c>
      <c r="F2607" s="129"/>
      <c r="G2607" s="130" t="s">
        <v>97</v>
      </c>
      <c r="H2607" s="130" t="s">
        <v>1318</v>
      </c>
      <c r="I2607" s="130" t="s">
        <v>390</v>
      </c>
      <c r="J2607" s="130" t="s">
        <v>854</v>
      </c>
    </row>
    <row r="2608" spans="2:10">
      <c r="B2608" s="130" t="s">
        <v>559</v>
      </c>
      <c r="C2608" s="130" t="s">
        <v>562</v>
      </c>
      <c r="D2608" s="130" t="s">
        <v>403</v>
      </c>
      <c r="E2608" s="130" t="s">
        <v>2311</v>
      </c>
      <c r="F2608" s="129"/>
      <c r="G2608" s="130" t="s">
        <v>559</v>
      </c>
      <c r="H2608" s="130" t="s">
        <v>562</v>
      </c>
      <c r="I2608" s="130" t="s">
        <v>403</v>
      </c>
      <c r="J2608" s="130" t="s">
        <v>2311</v>
      </c>
    </row>
    <row r="2609" spans="2:10">
      <c r="B2609" s="130" t="s">
        <v>97</v>
      </c>
      <c r="C2609" s="130" t="s">
        <v>1719</v>
      </c>
      <c r="D2609" s="130" t="s">
        <v>418</v>
      </c>
      <c r="E2609" s="130" t="s">
        <v>1720</v>
      </c>
      <c r="F2609" s="129"/>
      <c r="G2609" s="130" t="s">
        <v>97</v>
      </c>
      <c r="H2609" s="130" t="s">
        <v>1719</v>
      </c>
      <c r="I2609" s="130" t="s">
        <v>418</v>
      </c>
      <c r="J2609" s="130" t="s">
        <v>1720</v>
      </c>
    </row>
    <row r="2610" spans="2:10">
      <c r="B2610" s="130" t="s">
        <v>91</v>
      </c>
      <c r="C2610" s="130" t="s">
        <v>2312</v>
      </c>
      <c r="D2610" s="130" t="s">
        <v>464</v>
      </c>
      <c r="E2610" s="130" t="s">
        <v>2313</v>
      </c>
      <c r="F2610" s="129"/>
      <c r="G2610" s="130" t="s">
        <v>91</v>
      </c>
      <c r="H2610" s="130" t="s">
        <v>2312</v>
      </c>
      <c r="I2610" s="130" t="s">
        <v>464</v>
      </c>
      <c r="J2610" s="130" t="s">
        <v>2313</v>
      </c>
    </row>
    <row r="2611" spans="2:10">
      <c r="B2611" s="130" t="s">
        <v>91</v>
      </c>
      <c r="C2611" s="130" t="s">
        <v>433</v>
      </c>
      <c r="D2611" s="130" t="s">
        <v>14</v>
      </c>
      <c r="E2611" s="130" t="s">
        <v>435</v>
      </c>
      <c r="F2611" s="129"/>
      <c r="G2611" s="130" t="s">
        <v>91</v>
      </c>
      <c r="H2611" s="130" t="s">
        <v>433</v>
      </c>
      <c r="I2611" s="130" t="s">
        <v>14</v>
      </c>
      <c r="J2611" s="130" t="s">
        <v>435</v>
      </c>
    </row>
    <row r="2612" spans="2:10">
      <c r="B2612" s="130" t="s">
        <v>93</v>
      </c>
      <c r="C2612" s="130" t="s">
        <v>1084</v>
      </c>
      <c r="D2612" s="130" t="s">
        <v>390</v>
      </c>
      <c r="E2612" s="130" t="s">
        <v>1223</v>
      </c>
      <c r="F2612" s="129"/>
      <c r="G2612" s="130" t="s">
        <v>93</v>
      </c>
      <c r="H2612" s="130" t="s">
        <v>1084</v>
      </c>
      <c r="I2612" s="130" t="s">
        <v>390</v>
      </c>
      <c r="J2612" s="130" t="s">
        <v>1223</v>
      </c>
    </row>
    <row r="2613" spans="2:10">
      <c r="B2613" s="130" t="s">
        <v>93</v>
      </c>
      <c r="C2613" s="130" t="s">
        <v>562</v>
      </c>
      <c r="D2613" s="130" t="s">
        <v>1511</v>
      </c>
      <c r="E2613" s="130" t="s">
        <v>1769</v>
      </c>
      <c r="F2613" s="129"/>
      <c r="G2613" s="130" t="s">
        <v>93</v>
      </c>
      <c r="H2613" s="130" t="s">
        <v>562</v>
      </c>
      <c r="I2613" s="130" t="s">
        <v>1511</v>
      </c>
      <c r="J2613" s="130" t="s">
        <v>1769</v>
      </c>
    </row>
    <row r="2614" spans="2:10">
      <c r="B2614" s="130" t="s">
        <v>559</v>
      </c>
      <c r="C2614" s="130" t="s">
        <v>792</v>
      </c>
      <c r="D2614" s="130" t="s">
        <v>836</v>
      </c>
      <c r="E2614" s="130" t="s">
        <v>1346</v>
      </c>
      <c r="F2614" s="129"/>
      <c r="G2614" s="130" t="s">
        <v>559</v>
      </c>
      <c r="H2614" s="130" t="s">
        <v>792</v>
      </c>
      <c r="I2614" s="130" t="s">
        <v>836</v>
      </c>
      <c r="J2614" s="130" t="s">
        <v>1346</v>
      </c>
    </row>
    <row r="2615" spans="2:10">
      <c r="B2615" s="130" t="s">
        <v>269</v>
      </c>
      <c r="C2615" s="130" t="s">
        <v>369</v>
      </c>
      <c r="D2615" s="130" t="s">
        <v>464</v>
      </c>
      <c r="E2615" s="130" t="s">
        <v>799</v>
      </c>
      <c r="F2615" s="129"/>
      <c r="G2615" s="130" t="s">
        <v>269</v>
      </c>
      <c r="H2615" s="130" t="s">
        <v>369</v>
      </c>
      <c r="I2615" s="130" t="s">
        <v>464</v>
      </c>
      <c r="J2615" s="130" t="s">
        <v>799</v>
      </c>
    </row>
    <row r="2616" spans="2:10">
      <c r="B2616" s="130" t="s">
        <v>579</v>
      </c>
      <c r="C2616" s="130" t="s">
        <v>773</v>
      </c>
      <c r="D2616" s="130" t="s">
        <v>515</v>
      </c>
      <c r="E2616" s="130" t="s">
        <v>430</v>
      </c>
      <c r="F2616" s="129"/>
      <c r="G2616" s="130" t="s">
        <v>579</v>
      </c>
      <c r="H2616" s="130" t="s">
        <v>773</v>
      </c>
      <c r="I2616" s="130" t="s">
        <v>515</v>
      </c>
      <c r="J2616" s="130" t="s">
        <v>430</v>
      </c>
    </row>
    <row r="2617" spans="2:10">
      <c r="B2617" s="130" t="s">
        <v>579</v>
      </c>
      <c r="C2617" s="130" t="s">
        <v>898</v>
      </c>
      <c r="D2617" s="130" t="s">
        <v>384</v>
      </c>
      <c r="E2617" s="130" t="s">
        <v>2314</v>
      </c>
      <c r="F2617" s="129"/>
      <c r="G2617" s="130" t="s">
        <v>579</v>
      </c>
      <c r="H2617" s="130" t="s">
        <v>898</v>
      </c>
      <c r="I2617" s="130" t="s">
        <v>384</v>
      </c>
      <c r="J2617" s="130" t="s">
        <v>2314</v>
      </c>
    </row>
    <row r="2618" spans="2:10">
      <c r="B2618" s="130" t="s">
        <v>269</v>
      </c>
      <c r="C2618" s="130" t="s">
        <v>402</v>
      </c>
      <c r="D2618" s="130" t="s">
        <v>836</v>
      </c>
      <c r="E2618" s="130" t="s">
        <v>404</v>
      </c>
      <c r="F2618" s="129"/>
      <c r="G2618" s="130" t="s">
        <v>269</v>
      </c>
      <c r="H2618" s="130" t="s">
        <v>402</v>
      </c>
      <c r="I2618" s="130" t="s">
        <v>836</v>
      </c>
      <c r="J2618" s="130" t="s">
        <v>404</v>
      </c>
    </row>
    <row r="2619" spans="2:10">
      <c r="B2619" s="130" t="s">
        <v>1298</v>
      </c>
      <c r="C2619" s="130" t="s">
        <v>1488</v>
      </c>
      <c r="D2619" s="130" t="s">
        <v>411</v>
      </c>
      <c r="E2619" s="130" t="s">
        <v>2315</v>
      </c>
      <c r="F2619" s="129"/>
      <c r="G2619" s="130" t="s">
        <v>1298</v>
      </c>
      <c r="H2619" s="130" t="s">
        <v>1488</v>
      </c>
      <c r="I2619" s="130" t="s">
        <v>411</v>
      </c>
      <c r="J2619" s="130" t="s">
        <v>2315</v>
      </c>
    </row>
    <row r="2620" spans="2:10">
      <c r="B2620" s="130" t="s">
        <v>97</v>
      </c>
      <c r="C2620" s="130" t="s">
        <v>2056</v>
      </c>
      <c r="D2620" s="130" t="s">
        <v>1881</v>
      </c>
      <c r="E2620" s="130" t="s">
        <v>1804</v>
      </c>
      <c r="F2620" s="129"/>
      <c r="G2620" s="130" t="s">
        <v>97</v>
      </c>
      <c r="H2620" s="130" t="s">
        <v>2056</v>
      </c>
      <c r="I2620" s="130" t="s">
        <v>1881</v>
      </c>
      <c r="J2620" s="130" t="s">
        <v>1804</v>
      </c>
    </row>
    <row r="2621" spans="2:10">
      <c r="B2621" s="130" t="s">
        <v>97</v>
      </c>
      <c r="C2621" s="130" t="s">
        <v>1841</v>
      </c>
      <c r="D2621" s="130" t="s">
        <v>2316</v>
      </c>
      <c r="E2621" s="130" t="s">
        <v>1804</v>
      </c>
      <c r="F2621" s="129"/>
      <c r="G2621" s="130" t="s">
        <v>97</v>
      </c>
      <c r="H2621" s="130" t="s">
        <v>1841</v>
      </c>
      <c r="I2621" s="130" t="s">
        <v>2316</v>
      </c>
      <c r="J2621" s="130" t="s">
        <v>1804</v>
      </c>
    </row>
    <row r="2622" spans="2:10">
      <c r="B2622" s="130" t="s">
        <v>91</v>
      </c>
      <c r="C2622" s="130" t="s">
        <v>739</v>
      </c>
      <c r="D2622" s="130" t="s">
        <v>367</v>
      </c>
      <c r="E2622" s="130" t="s">
        <v>2317</v>
      </c>
      <c r="F2622" s="129"/>
      <c r="G2622" s="130" t="s">
        <v>91</v>
      </c>
      <c r="H2622" s="130" t="s">
        <v>739</v>
      </c>
      <c r="I2622" s="130" t="s">
        <v>367</v>
      </c>
      <c r="J2622" s="130" t="s">
        <v>2317</v>
      </c>
    </row>
    <row r="2623" spans="2:10">
      <c r="B2623" s="130" t="s">
        <v>100</v>
      </c>
      <c r="C2623" s="130" t="s">
        <v>864</v>
      </c>
      <c r="D2623" s="130" t="s">
        <v>381</v>
      </c>
      <c r="E2623" s="130" t="s">
        <v>2318</v>
      </c>
      <c r="F2623" s="129"/>
      <c r="G2623" s="130" t="s">
        <v>100</v>
      </c>
      <c r="H2623" s="130" t="s">
        <v>864</v>
      </c>
      <c r="I2623" s="130" t="s">
        <v>381</v>
      </c>
      <c r="J2623" s="130" t="s">
        <v>2318</v>
      </c>
    </row>
    <row r="2624" spans="2:10">
      <c r="B2624" s="130" t="s">
        <v>269</v>
      </c>
      <c r="C2624" s="130" t="s">
        <v>372</v>
      </c>
      <c r="D2624" s="130" t="s">
        <v>893</v>
      </c>
      <c r="E2624" s="130" t="s">
        <v>655</v>
      </c>
      <c r="F2624" s="129"/>
      <c r="G2624" s="130" t="s">
        <v>269</v>
      </c>
      <c r="H2624" s="130" t="s">
        <v>372</v>
      </c>
      <c r="I2624" s="130" t="s">
        <v>893</v>
      </c>
      <c r="J2624" s="130" t="s">
        <v>655</v>
      </c>
    </row>
    <row r="2625" spans="2:10">
      <c r="B2625" s="130" t="s">
        <v>93</v>
      </c>
      <c r="C2625" s="130" t="s">
        <v>1306</v>
      </c>
      <c r="D2625" s="130" t="s">
        <v>403</v>
      </c>
      <c r="E2625" s="130" t="s">
        <v>2319</v>
      </c>
      <c r="F2625" s="129"/>
      <c r="G2625" s="130" t="s">
        <v>93</v>
      </c>
      <c r="H2625" s="130" t="s">
        <v>1306</v>
      </c>
      <c r="I2625" s="130" t="s">
        <v>403</v>
      </c>
      <c r="J2625" s="130" t="s">
        <v>2319</v>
      </c>
    </row>
    <row r="2626" spans="2:10">
      <c r="B2626" s="130" t="s">
        <v>100</v>
      </c>
      <c r="C2626" s="130" t="s">
        <v>534</v>
      </c>
      <c r="D2626" s="130" t="s">
        <v>411</v>
      </c>
      <c r="E2626" s="130" t="s">
        <v>536</v>
      </c>
      <c r="F2626" s="129"/>
      <c r="G2626" s="130" t="s">
        <v>100</v>
      </c>
      <c r="H2626" s="130" t="s">
        <v>534</v>
      </c>
      <c r="I2626" s="130" t="s">
        <v>411</v>
      </c>
      <c r="J2626" s="130" t="s">
        <v>536</v>
      </c>
    </row>
    <row r="2627" spans="2:10">
      <c r="B2627" s="130" t="s">
        <v>1807</v>
      </c>
      <c r="C2627" s="130" t="s">
        <v>1808</v>
      </c>
      <c r="D2627" s="130" t="s">
        <v>1625</v>
      </c>
      <c r="E2627" s="130" t="s">
        <v>1810</v>
      </c>
      <c r="F2627" s="129"/>
      <c r="G2627" s="130" t="s">
        <v>1807</v>
      </c>
      <c r="H2627" s="130" t="s">
        <v>1808</v>
      </c>
      <c r="I2627" s="130" t="s">
        <v>1625</v>
      </c>
      <c r="J2627" s="130" t="s">
        <v>1810</v>
      </c>
    </row>
    <row r="2628" spans="2:10">
      <c r="B2628" s="130" t="s">
        <v>97</v>
      </c>
      <c r="C2628" s="130" t="s">
        <v>835</v>
      </c>
      <c r="D2628" s="130" t="s">
        <v>393</v>
      </c>
      <c r="E2628" s="130" t="s">
        <v>2320</v>
      </c>
      <c r="F2628" s="129"/>
      <c r="G2628" s="130" t="s">
        <v>97</v>
      </c>
      <c r="H2628" s="130" t="s">
        <v>835</v>
      </c>
      <c r="I2628" s="130" t="s">
        <v>393</v>
      </c>
      <c r="J2628" s="130" t="s">
        <v>2320</v>
      </c>
    </row>
    <row r="2629" spans="2:10">
      <c r="B2629" s="130" t="s">
        <v>97</v>
      </c>
      <c r="C2629" s="130" t="s">
        <v>1968</v>
      </c>
      <c r="D2629" s="130" t="s">
        <v>1573</v>
      </c>
      <c r="E2629" s="130" t="s">
        <v>1797</v>
      </c>
      <c r="F2629" s="129"/>
      <c r="G2629" s="130" t="s">
        <v>97</v>
      </c>
      <c r="H2629" s="130" t="s">
        <v>1968</v>
      </c>
      <c r="I2629" s="130" t="s">
        <v>1573</v>
      </c>
      <c r="J2629" s="130" t="s">
        <v>1797</v>
      </c>
    </row>
    <row r="2630" spans="2:10">
      <c r="B2630" s="130" t="s">
        <v>1492</v>
      </c>
      <c r="C2630" s="130" t="s">
        <v>1493</v>
      </c>
      <c r="D2630" s="130" t="s">
        <v>836</v>
      </c>
      <c r="E2630" s="130" t="s">
        <v>2321</v>
      </c>
      <c r="F2630" s="129"/>
      <c r="G2630" s="130" t="s">
        <v>1492</v>
      </c>
      <c r="H2630" s="130" t="s">
        <v>1493</v>
      </c>
      <c r="I2630" s="130" t="s">
        <v>836</v>
      </c>
      <c r="J2630" s="130" t="s">
        <v>2321</v>
      </c>
    </row>
    <row r="2631" spans="2:10">
      <c r="B2631" s="130" t="s">
        <v>97</v>
      </c>
      <c r="C2631" s="130" t="s">
        <v>1900</v>
      </c>
      <c r="D2631" s="130" t="s">
        <v>2322</v>
      </c>
      <c r="E2631" s="130" t="s">
        <v>1797</v>
      </c>
      <c r="F2631" s="129"/>
      <c r="G2631" s="130" t="s">
        <v>97</v>
      </c>
      <c r="H2631" s="130" t="s">
        <v>1900</v>
      </c>
      <c r="I2631" s="130" t="s">
        <v>2322</v>
      </c>
      <c r="J2631" s="130" t="s">
        <v>1797</v>
      </c>
    </row>
    <row r="2632" spans="2:10">
      <c r="B2632" s="130" t="s">
        <v>901</v>
      </c>
      <c r="C2632" s="130" t="s">
        <v>1169</v>
      </c>
      <c r="D2632" s="130" t="s">
        <v>429</v>
      </c>
      <c r="E2632" s="130" t="s">
        <v>1170</v>
      </c>
      <c r="F2632" s="129"/>
      <c r="G2632" s="130" t="s">
        <v>901</v>
      </c>
      <c r="H2632" s="130" t="s">
        <v>1169</v>
      </c>
      <c r="I2632" s="130" t="s">
        <v>429</v>
      </c>
      <c r="J2632" s="130" t="s">
        <v>1170</v>
      </c>
    </row>
    <row r="2633" spans="2:10">
      <c r="B2633" s="130" t="s">
        <v>91</v>
      </c>
      <c r="C2633" s="130" t="s">
        <v>758</v>
      </c>
      <c r="D2633" s="130" t="s">
        <v>466</v>
      </c>
      <c r="E2633" s="130" t="s">
        <v>759</v>
      </c>
      <c r="F2633" s="129"/>
      <c r="G2633" s="130" t="s">
        <v>91</v>
      </c>
      <c r="H2633" s="130" t="s">
        <v>758</v>
      </c>
      <c r="I2633" s="130" t="s">
        <v>466</v>
      </c>
      <c r="J2633" s="130" t="s">
        <v>759</v>
      </c>
    </row>
    <row r="2634" spans="2:10">
      <c r="B2634" s="130" t="s">
        <v>1509</v>
      </c>
      <c r="C2634" s="130" t="s">
        <v>380</v>
      </c>
      <c r="D2634" s="130" t="s">
        <v>2163</v>
      </c>
      <c r="E2634" s="130" t="s">
        <v>1524</v>
      </c>
      <c r="F2634" s="129"/>
      <c r="G2634" s="130" t="s">
        <v>1509</v>
      </c>
      <c r="H2634" s="130" t="s">
        <v>380</v>
      </c>
      <c r="I2634" s="130" t="s">
        <v>2163</v>
      </c>
      <c r="J2634" s="130" t="s">
        <v>1524</v>
      </c>
    </row>
    <row r="2635" spans="2:10">
      <c r="B2635" s="130" t="s">
        <v>609</v>
      </c>
      <c r="C2635" s="130" t="s">
        <v>610</v>
      </c>
      <c r="D2635" s="130" t="s">
        <v>464</v>
      </c>
      <c r="E2635" s="130" t="s">
        <v>1387</v>
      </c>
      <c r="F2635" s="129"/>
      <c r="G2635" s="130" t="s">
        <v>609</v>
      </c>
      <c r="H2635" s="130" t="s">
        <v>610</v>
      </c>
      <c r="I2635" s="130" t="s">
        <v>464</v>
      </c>
      <c r="J2635" s="130" t="s">
        <v>1387</v>
      </c>
    </row>
    <row r="2636" spans="2:10">
      <c r="B2636" s="130" t="s">
        <v>97</v>
      </c>
      <c r="C2636" s="130" t="s">
        <v>1913</v>
      </c>
      <c r="D2636" s="130" t="s">
        <v>2323</v>
      </c>
      <c r="E2636" s="130" t="s">
        <v>1804</v>
      </c>
      <c r="F2636" s="129"/>
      <c r="G2636" s="130" t="s">
        <v>97</v>
      </c>
      <c r="H2636" s="130" t="s">
        <v>1913</v>
      </c>
      <c r="I2636" s="130" t="s">
        <v>2323</v>
      </c>
      <c r="J2636" s="130" t="s">
        <v>1804</v>
      </c>
    </row>
    <row r="2637" spans="2:10">
      <c r="B2637" s="130" t="s">
        <v>91</v>
      </c>
      <c r="C2637" s="130" t="s">
        <v>1479</v>
      </c>
      <c r="D2637" s="130" t="s">
        <v>981</v>
      </c>
      <c r="E2637" s="130" t="s">
        <v>1482</v>
      </c>
      <c r="F2637" s="129"/>
      <c r="G2637" s="130" t="s">
        <v>91</v>
      </c>
      <c r="H2637" s="130" t="s">
        <v>1479</v>
      </c>
      <c r="I2637" s="130" t="s">
        <v>981</v>
      </c>
      <c r="J2637" s="130" t="s">
        <v>1482</v>
      </c>
    </row>
    <row r="2638" spans="2:10">
      <c r="B2638" s="130" t="s">
        <v>1807</v>
      </c>
      <c r="C2638" s="130" t="s">
        <v>1665</v>
      </c>
      <c r="D2638" s="130" t="s">
        <v>521</v>
      </c>
      <c r="E2638" s="130" t="s">
        <v>975</v>
      </c>
      <c r="F2638" s="129"/>
      <c r="G2638" s="130" t="s">
        <v>1807</v>
      </c>
      <c r="H2638" s="130" t="s">
        <v>1665</v>
      </c>
      <c r="I2638" s="130" t="s">
        <v>521</v>
      </c>
      <c r="J2638" s="130" t="s">
        <v>975</v>
      </c>
    </row>
    <row r="2639" spans="2:10">
      <c r="B2639" s="130" t="s">
        <v>97</v>
      </c>
      <c r="C2639" s="130" t="s">
        <v>1951</v>
      </c>
      <c r="D2639" s="130" t="s">
        <v>2324</v>
      </c>
      <c r="E2639" s="130" t="s">
        <v>1797</v>
      </c>
      <c r="F2639" s="129"/>
      <c r="G2639" s="130" t="s">
        <v>97</v>
      </c>
      <c r="H2639" s="130" t="s">
        <v>1951</v>
      </c>
      <c r="I2639" s="130" t="s">
        <v>2324</v>
      </c>
      <c r="J2639" s="130" t="s">
        <v>1797</v>
      </c>
    </row>
    <row r="2640" spans="2:10">
      <c r="B2640" s="130" t="s">
        <v>97</v>
      </c>
      <c r="C2640" s="130" t="s">
        <v>698</v>
      </c>
      <c r="D2640" s="130" t="s">
        <v>426</v>
      </c>
      <c r="E2640" s="130" t="s">
        <v>699</v>
      </c>
      <c r="F2640" s="129"/>
      <c r="G2640" s="130" t="s">
        <v>97</v>
      </c>
      <c r="H2640" s="130" t="s">
        <v>698</v>
      </c>
      <c r="I2640" s="130" t="s">
        <v>426</v>
      </c>
      <c r="J2640" s="130" t="s">
        <v>699</v>
      </c>
    </row>
    <row r="2641" spans="2:10">
      <c r="B2641" s="130" t="s">
        <v>1268</v>
      </c>
      <c r="C2641" s="130" t="s">
        <v>1268</v>
      </c>
      <c r="D2641" s="130"/>
      <c r="E2641" s="130" t="s">
        <v>2325</v>
      </c>
      <c r="F2641" s="129"/>
      <c r="G2641" s="130" t="s">
        <v>1268</v>
      </c>
      <c r="H2641" s="130" t="s">
        <v>1268</v>
      </c>
      <c r="I2641" s="130"/>
      <c r="J2641" s="130" t="s">
        <v>2325</v>
      </c>
    </row>
    <row r="2642" spans="2:10">
      <c r="B2642" s="130" t="s">
        <v>100</v>
      </c>
      <c r="C2642" s="130" t="s">
        <v>529</v>
      </c>
      <c r="D2642" s="130" t="s">
        <v>387</v>
      </c>
      <c r="E2642" s="130" t="s">
        <v>1144</v>
      </c>
      <c r="F2642" s="129"/>
      <c r="G2642" s="130" t="s">
        <v>100</v>
      </c>
      <c r="H2642" s="130" t="s">
        <v>529</v>
      </c>
      <c r="I2642" s="130" t="s">
        <v>387</v>
      </c>
      <c r="J2642" s="130" t="s">
        <v>1144</v>
      </c>
    </row>
    <row r="2643" spans="2:10">
      <c r="B2643" s="130" t="s">
        <v>709</v>
      </c>
      <c r="C2643" s="130" t="s">
        <v>1034</v>
      </c>
      <c r="D2643" s="130" t="s">
        <v>521</v>
      </c>
      <c r="E2643" s="130" t="s">
        <v>2326</v>
      </c>
      <c r="F2643" s="129"/>
      <c r="G2643" s="130" t="s">
        <v>709</v>
      </c>
      <c r="H2643" s="130" t="s">
        <v>1034</v>
      </c>
      <c r="I2643" s="130" t="s">
        <v>521</v>
      </c>
      <c r="J2643" s="130" t="s">
        <v>2326</v>
      </c>
    </row>
    <row r="2644" spans="2:10">
      <c r="B2644" s="130" t="s">
        <v>98</v>
      </c>
      <c r="C2644" s="130" t="s">
        <v>1157</v>
      </c>
      <c r="D2644" s="130" t="s">
        <v>445</v>
      </c>
      <c r="E2644" s="130" t="s">
        <v>1211</v>
      </c>
      <c r="F2644" s="129"/>
      <c r="G2644" s="130" t="s">
        <v>98</v>
      </c>
      <c r="H2644" s="130" t="s">
        <v>1157</v>
      </c>
      <c r="I2644" s="130" t="s">
        <v>445</v>
      </c>
      <c r="J2644" s="130" t="s">
        <v>1211</v>
      </c>
    </row>
    <row r="2645" spans="2:10">
      <c r="B2645" s="130" t="s">
        <v>97</v>
      </c>
      <c r="C2645" s="130" t="s">
        <v>835</v>
      </c>
      <c r="D2645" s="130" t="s">
        <v>376</v>
      </c>
      <c r="E2645" s="130" t="s">
        <v>1073</v>
      </c>
      <c r="F2645" s="129"/>
      <c r="G2645" s="130" t="s">
        <v>97</v>
      </c>
      <c r="H2645" s="130" t="s">
        <v>835</v>
      </c>
      <c r="I2645" s="130" t="s">
        <v>376</v>
      </c>
      <c r="J2645" s="130" t="s">
        <v>1073</v>
      </c>
    </row>
    <row r="2646" spans="2:10">
      <c r="B2646" s="130" t="s">
        <v>269</v>
      </c>
      <c r="C2646" s="130" t="s">
        <v>650</v>
      </c>
      <c r="D2646" s="130" t="s">
        <v>411</v>
      </c>
      <c r="E2646" s="130" t="s">
        <v>1092</v>
      </c>
      <c r="F2646" s="129"/>
      <c r="G2646" s="130" t="s">
        <v>269</v>
      </c>
      <c r="H2646" s="130" t="s">
        <v>650</v>
      </c>
      <c r="I2646" s="130" t="s">
        <v>411</v>
      </c>
      <c r="J2646" s="130" t="s">
        <v>1092</v>
      </c>
    </row>
    <row r="2647" spans="2:10">
      <c r="B2647" s="130" t="s">
        <v>1807</v>
      </c>
      <c r="C2647" s="130" t="s">
        <v>1665</v>
      </c>
      <c r="D2647" s="130" t="s">
        <v>535</v>
      </c>
      <c r="E2647" s="130" t="s">
        <v>933</v>
      </c>
      <c r="F2647" s="129"/>
      <c r="G2647" s="130" t="s">
        <v>1807</v>
      </c>
      <c r="H2647" s="130" t="s">
        <v>1665</v>
      </c>
      <c r="I2647" s="130" t="s">
        <v>535</v>
      </c>
      <c r="J2647" s="130" t="s">
        <v>933</v>
      </c>
    </row>
    <row r="2648" spans="2:10">
      <c r="B2648" s="130" t="s">
        <v>1807</v>
      </c>
      <c r="C2648" s="130" t="s">
        <v>1817</v>
      </c>
      <c r="D2648" s="130" t="s">
        <v>367</v>
      </c>
      <c r="E2648" s="130" t="s">
        <v>2327</v>
      </c>
      <c r="F2648" s="129"/>
      <c r="G2648" s="130" t="s">
        <v>1807</v>
      </c>
      <c r="H2648" s="130" t="s">
        <v>1817</v>
      </c>
      <c r="I2648" s="130" t="s">
        <v>367</v>
      </c>
      <c r="J2648" s="130" t="s">
        <v>2327</v>
      </c>
    </row>
    <row r="2649" spans="2:10">
      <c r="B2649" s="130" t="s">
        <v>100</v>
      </c>
      <c r="C2649" s="130" t="s">
        <v>1292</v>
      </c>
      <c r="D2649" s="130" t="s">
        <v>443</v>
      </c>
      <c r="E2649" s="130" t="s">
        <v>1409</v>
      </c>
      <c r="F2649" s="129"/>
      <c r="G2649" s="130" t="s">
        <v>100</v>
      </c>
      <c r="H2649" s="130" t="s">
        <v>1292</v>
      </c>
      <c r="I2649" s="130" t="s">
        <v>443</v>
      </c>
      <c r="J2649" s="130" t="s">
        <v>1409</v>
      </c>
    </row>
    <row r="2650" spans="2:10">
      <c r="B2650" s="130" t="s">
        <v>97</v>
      </c>
      <c r="C2650" s="130" t="s">
        <v>2328</v>
      </c>
      <c r="D2650" s="130" t="s">
        <v>535</v>
      </c>
      <c r="E2650" s="130" t="s">
        <v>2329</v>
      </c>
      <c r="F2650" s="129"/>
      <c r="G2650" s="130" t="s">
        <v>97</v>
      </c>
      <c r="H2650" s="130" t="s">
        <v>2328</v>
      </c>
      <c r="I2650" s="130" t="s">
        <v>535</v>
      </c>
      <c r="J2650" s="130" t="s">
        <v>2329</v>
      </c>
    </row>
    <row r="2651" spans="2:10">
      <c r="B2651" s="130" t="s">
        <v>91</v>
      </c>
      <c r="C2651" s="130" t="s">
        <v>1479</v>
      </c>
      <c r="D2651" s="130" t="s">
        <v>581</v>
      </c>
      <c r="E2651" s="130" t="s">
        <v>1481</v>
      </c>
      <c r="F2651" s="129"/>
      <c r="G2651" s="130" t="s">
        <v>91</v>
      </c>
      <c r="H2651" s="130" t="s">
        <v>1479</v>
      </c>
      <c r="I2651" s="130" t="s">
        <v>581</v>
      </c>
      <c r="J2651" s="130" t="s">
        <v>1481</v>
      </c>
    </row>
    <row r="2652" spans="2:10">
      <c r="B2652" s="130" t="s">
        <v>91</v>
      </c>
      <c r="C2652" s="130" t="s">
        <v>629</v>
      </c>
      <c r="D2652" s="130" t="s">
        <v>418</v>
      </c>
      <c r="E2652" s="130" t="s">
        <v>630</v>
      </c>
      <c r="F2652" s="129"/>
      <c r="G2652" s="130" t="s">
        <v>91</v>
      </c>
      <c r="H2652" s="130" t="s">
        <v>629</v>
      </c>
      <c r="I2652" s="130" t="s">
        <v>418</v>
      </c>
      <c r="J2652" s="130" t="s">
        <v>630</v>
      </c>
    </row>
    <row r="2653" spans="2:10">
      <c r="B2653" s="130" t="s">
        <v>709</v>
      </c>
      <c r="C2653" s="130" t="s">
        <v>1034</v>
      </c>
      <c r="D2653" s="130" t="s">
        <v>670</v>
      </c>
      <c r="E2653" s="130" t="s">
        <v>1035</v>
      </c>
      <c r="F2653" s="129"/>
      <c r="G2653" s="130" t="s">
        <v>709</v>
      </c>
      <c r="H2653" s="130" t="s">
        <v>1034</v>
      </c>
      <c r="I2653" s="130" t="s">
        <v>670</v>
      </c>
      <c r="J2653" s="130" t="s">
        <v>1035</v>
      </c>
    </row>
    <row r="2654" spans="2:10">
      <c r="B2654" s="130" t="s">
        <v>269</v>
      </c>
      <c r="C2654" s="130" t="s">
        <v>650</v>
      </c>
      <c r="D2654" s="130" t="s">
        <v>387</v>
      </c>
      <c r="E2654" s="130" t="s">
        <v>652</v>
      </c>
      <c r="F2654" s="129"/>
      <c r="G2654" s="130" t="s">
        <v>269</v>
      </c>
      <c r="H2654" s="130" t="s">
        <v>650</v>
      </c>
      <c r="I2654" s="130" t="s">
        <v>387</v>
      </c>
      <c r="J2654" s="130" t="s">
        <v>652</v>
      </c>
    </row>
    <row r="2655" spans="2:10">
      <c r="B2655" s="130" t="s">
        <v>91</v>
      </c>
      <c r="C2655" s="130" t="s">
        <v>397</v>
      </c>
      <c r="D2655" s="130" t="s">
        <v>2330</v>
      </c>
      <c r="E2655" s="130" t="s">
        <v>859</v>
      </c>
      <c r="F2655" s="129"/>
      <c r="G2655" s="130" t="s">
        <v>91</v>
      </c>
      <c r="H2655" s="130" t="s">
        <v>397</v>
      </c>
      <c r="I2655" s="130" t="s">
        <v>2330</v>
      </c>
      <c r="J2655" s="130" t="s">
        <v>859</v>
      </c>
    </row>
    <row r="2656" spans="2:10">
      <c r="B2656" s="130" t="s">
        <v>97</v>
      </c>
      <c r="C2656" s="130" t="s">
        <v>2331</v>
      </c>
      <c r="D2656" s="130" t="s">
        <v>429</v>
      </c>
      <c r="E2656" s="130" t="s">
        <v>2332</v>
      </c>
      <c r="F2656" s="129"/>
      <c r="G2656" s="130" t="s">
        <v>97</v>
      </c>
      <c r="H2656" s="130" t="s">
        <v>2331</v>
      </c>
      <c r="I2656" s="130" t="s">
        <v>429</v>
      </c>
      <c r="J2656" s="130" t="s">
        <v>2332</v>
      </c>
    </row>
    <row r="2657" spans="2:10">
      <c r="B2657" s="130" t="s">
        <v>91</v>
      </c>
      <c r="C2657" s="130" t="s">
        <v>380</v>
      </c>
      <c r="D2657" s="130" t="s">
        <v>535</v>
      </c>
      <c r="E2657" s="130" t="s">
        <v>382</v>
      </c>
      <c r="F2657" s="129"/>
      <c r="G2657" s="130" t="s">
        <v>91</v>
      </c>
      <c r="H2657" s="130" t="s">
        <v>380</v>
      </c>
      <c r="I2657" s="130" t="s">
        <v>535</v>
      </c>
      <c r="J2657" s="130" t="s">
        <v>382</v>
      </c>
    </row>
    <row r="2658" spans="2:10">
      <c r="B2658" s="130" t="s">
        <v>269</v>
      </c>
      <c r="C2658" s="130" t="s">
        <v>369</v>
      </c>
      <c r="D2658" s="130" t="s">
        <v>443</v>
      </c>
      <c r="E2658" s="130" t="s">
        <v>371</v>
      </c>
      <c r="F2658" s="129"/>
      <c r="G2658" s="130" t="s">
        <v>269</v>
      </c>
      <c r="H2658" s="130" t="s">
        <v>369</v>
      </c>
      <c r="I2658" s="130" t="s">
        <v>443</v>
      </c>
      <c r="J2658" s="130" t="s">
        <v>371</v>
      </c>
    </row>
    <row r="2659" spans="2:10">
      <c r="B2659" s="130" t="s">
        <v>95</v>
      </c>
      <c r="C2659" s="130" t="s">
        <v>557</v>
      </c>
      <c r="D2659" s="130" t="s">
        <v>453</v>
      </c>
      <c r="E2659" s="130" t="s">
        <v>558</v>
      </c>
      <c r="F2659" s="129"/>
      <c r="G2659" s="130" t="s">
        <v>95</v>
      </c>
      <c r="H2659" s="130" t="s">
        <v>557</v>
      </c>
      <c r="I2659" s="130" t="s">
        <v>453</v>
      </c>
      <c r="J2659" s="130" t="s">
        <v>558</v>
      </c>
    </row>
    <row r="2660" spans="2:10">
      <c r="B2660" s="130" t="s">
        <v>1492</v>
      </c>
      <c r="C2660" s="130" t="s">
        <v>1493</v>
      </c>
      <c r="D2660" s="130" t="s">
        <v>1848</v>
      </c>
      <c r="E2660" s="130" t="s">
        <v>1495</v>
      </c>
      <c r="F2660" s="129"/>
      <c r="G2660" s="130" t="s">
        <v>1492</v>
      </c>
      <c r="H2660" s="130" t="s">
        <v>1493</v>
      </c>
      <c r="I2660" s="130" t="s">
        <v>1848</v>
      </c>
      <c r="J2660" s="130" t="s">
        <v>1495</v>
      </c>
    </row>
    <row r="2661" spans="2:10">
      <c r="B2661" s="130" t="s">
        <v>91</v>
      </c>
      <c r="C2661" s="130" t="s">
        <v>431</v>
      </c>
      <c r="D2661" s="130" t="s">
        <v>445</v>
      </c>
      <c r="E2661" s="130" t="s">
        <v>994</v>
      </c>
      <c r="F2661" s="129"/>
      <c r="G2661" s="130" t="s">
        <v>91</v>
      </c>
      <c r="H2661" s="130" t="s">
        <v>431</v>
      </c>
      <c r="I2661" s="130" t="s">
        <v>445</v>
      </c>
      <c r="J2661" s="130" t="s">
        <v>994</v>
      </c>
    </row>
    <row r="2662" spans="2:10">
      <c r="B2662" s="130" t="s">
        <v>177</v>
      </c>
      <c r="C2662" s="130" t="s">
        <v>810</v>
      </c>
      <c r="D2662" s="130" t="s">
        <v>737</v>
      </c>
      <c r="E2662" s="130" t="s">
        <v>1997</v>
      </c>
      <c r="F2662" s="129"/>
      <c r="G2662" s="130" t="s">
        <v>177</v>
      </c>
      <c r="H2662" s="130" t="s">
        <v>810</v>
      </c>
      <c r="I2662" s="130" t="s">
        <v>737</v>
      </c>
      <c r="J2662" s="130" t="s">
        <v>1997</v>
      </c>
    </row>
    <row r="2663" spans="2:10">
      <c r="B2663" s="130" t="s">
        <v>101</v>
      </c>
      <c r="C2663" s="130" t="s">
        <v>410</v>
      </c>
      <c r="D2663" s="130" t="s">
        <v>381</v>
      </c>
      <c r="E2663" s="130" t="s">
        <v>412</v>
      </c>
      <c r="F2663" s="129"/>
      <c r="G2663" s="130" t="s">
        <v>101</v>
      </c>
      <c r="H2663" s="130" t="s">
        <v>410</v>
      </c>
      <c r="I2663" s="130" t="s">
        <v>381</v>
      </c>
      <c r="J2663" s="130" t="s">
        <v>412</v>
      </c>
    </row>
    <row r="2664" spans="2:10">
      <c r="B2664" s="130" t="s">
        <v>97</v>
      </c>
      <c r="C2664" s="130" t="s">
        <v>2331</v>
      </c>
      <c r="D2664" s="130" t="s">
        <v>521</v>
      </c>
      <c r="E2664" s="130" t="s">
        <v>2333</v>
      </c>
      <c r="F2664" s="129"/>
      <c r="G2664" s="130" t="s">
        <v>97</v>
      </c>
      <c r="H2664" s="130" t="s">
        <v>2331</v>
      </c>
      <c r="I2664" s="130" t="s">
        <v>521</v>
      </c>
      <c r="J2664" s="130" t="s">
        <v>2333</v>
      </c>
    </row>
    <row r="2665" spans="2:10">
      <c r="B2665" s="130" t="s">
        <v>93</v>
      </c>
      <c r="C2665" s="130" t="s">
        <v>1739</v>
      </c>
      <c r="D2665" s="130" t="s">
        <v>788</v>
      </c>
      <c r="E2665" s="130" t="s">
        <v>2334</v>
      </c>
      <c r="F2665" s="129"/>
      <c r="G2665" s="130" t="s">
        <v>93</v>
      </c>
      <c r="H2665" s="130" t="s">
        <v>1739</v>
      </c>
      <c r="I2665" s="130" t="s">
        <v>788</v>
      </c>
      <c r="J2665" s="130" t="s">
        <v>2334</v>
      </c>
    </row>
    <row r="2666" spans="2:10">
      <c r="B2666" s="130" t="s">
        <v>97</v>
      </c>
      <c r="C2666" s="130" t="s">
        <v>465</v>
      </c>
      <c r="D2666" s="130" t="s">
        <v>453</v>
      </c>
      <c r="E2666" s="130" t="s">
        <v>1400</v>
      </c>
      <c r="F2666" s="129"/>
      <c r="G2666" s="130" t="s">
        <v>97</v>
      </c>
      <c r="H2666" s="130" t="s">
        <v>465</v>
      </c>
      <c r="I2666" s="130" t="s">
        <v>453</v>
      </c>
      <c r="J2666" s="130" t="s">
        <v>1400</v>
      </c>
    </row>
    <row r="2667" spans="2:10">
      <c r="B2667" s="130" t="s">
        <v>91</v>
      </c>
      <c r="C2667" s="130" t="s">
        <v>860</v>
      </c>
      <c r="D2667" s="130" t="s">
        <v>367</v>
      </c>
      <c r="E2667" s="130" t="s">
        <v>2335</v>
      </c>
      <c r="F2667" s="129"/>
      <c r="G2667" s="130" t="s">
        <v>91</v>
      </c>
      <c r="H2667" s="130" t="s">
        <v>860</v>
      </c>
      <c r="I2667" s="130" t="s">
        <v>367</v>
      </c>
      <c r="J2667" s="130" t="s">
        <v>2335</v>
      </c>
    </row>
    <row r="2668" spans="2:10">
      <c r="B2668" s="130" t="s">
        <v>100</v>
      </c>
      <c r="C2668" s="130" t="s">
        <v>2336</v>
      </c>
      <c r="D2668" s="130" t="s">
        <v>440</v>
      </c>
      <c r="E2668" s="130" t="s">
        <v>2337</v>
      </c>
      <c r="F2668" s="129"/>
      <c r="G2668" s="130" t="s">
        <v>100</v>
      </c>
      <c r="H2668" s="130" t="s">
        <v>2336</v>
      </c>
      <c r="I2668" s="130" t="s">
        <v>440</v>
      </c>
      <c r="J2668" s="130" t="s">
        <v>2337</v>
      </c>
    </row>
    <row r="2669" spans="2:10">
      <c r="B2669" s="130" t="s">
        <v>1268</v>
      </c>
      <c r="C2669" s="130" t="s">
        <v>1268</v>
      </c>
      <c r="D2669" s="130" t="s">
        <v>2338</v>
      </c>
      <c r="E2669" s="130" t="s">
        <v>748</v>
      </c>
      <c r="F2669" s="129"/>
      <c r="G2669" s="130" t="s">
        <v>1268</v>
      </c>
      <c r="H2669" s="130" t="s">
        <v>1268</v>
      </c>
      <c r="I2669" s="130" t="s">
        <v>2338</v>
      </c>
      <c r="J2669" s="130" t="s">
        <v>748</v>
      </c>
    </row>
    <row r="2670" spans="2:10">
      <c r="B2670" s="130" t="s">
        <v>93</v>
      </c>
      <c r="C2670" s="130" t="s">
        <v>1739</v>
      </c>
      <c r="D2670" s="130" t="s">
        <v>1129</v>
      </c>
      <c r="E2670" s="130" t="s">
        <v>1751</v>
      </c>
      <c r="F2670" s="129"/>
      <c r="G2670" s="130" t="s">
        <v>93</v>
      </c>
      <c r="H2670" s="130" t="s">
        <v>1739</v>
      </c>
      <c r="I2670" s="130" t="s">
        <v>1129</v>
      </c>
      <c r="J2670" s="130" t="s">
        <v>1751</v>
      </c>
    </row>
    <row r="2671" spans="2:10">
      <c r="B2671" s="130" t="s">
        <v>97</v>
      </c>
      <c r="C2671" s="130" t="s">
        <v>1270</v>
      </c>
      <c r="D2671" s="130" t="s">
        <v>393</v>
      </c>
      <c r="E2671" s="130" t="s">
        <v>2339</v>
      </c>
      <c r="F2671" s="129"/>
      <c r="G2671" s="130" t="s">
        <v>97</v>
      </c>
      <c r="H2671" s="130" t="s">
        <v>1270</v>
      </c>
      <c r="I2671" s="130" t="s">
        <v>393</v>
      </c>
      <c r="J2671" s="130" t="s">
        <v>2339</v>
      </c>
    </row>
    <row r="2672" spans="2:10">
      <c r="B2672" s="130" t="s">
        <v>503</v>
      </c>
      <c r="C2672" s="130" t="s">
        <v>662</v>
      </c>
      <c r="D2672" s="130" t="s">
        <v>535</v>
      </c>
      <c r="E2672" s="130" t="s">
        <v>663</v>
      </c>
      <c r="F2672" s="129"/>
      <c r="G2672" s="130" t="s">
        <v>503</v>
      </c>
      <c r="H2672" s="130" t="s">
        <v>662</v>
      </c>
      <c r="I2672" s="130" t="s">
        <v>535</v>
      </c>
      <c r="J2672" s="130" t="s">
        <v>663</v>
      </c>
    </row>
    <row r="2673" spans="2:10">
      <c r="B2673" s="130" t="s">
        <v>91</v>
      </c>
      <c r="C2673" s="130" t="s">
        <v>932</v>
      </c>
      <c r="D2673" s="130" t="s">
        <v>586</v>
      </c>
      <c r="E2673" s="130" t="s">
        <v>933</v>
      </c>
      <c r="F2673" s="129"/>
      <c r="G2673" s="130" t="s">
        <v>91</v>
      </c>
      <c r="H2673" s="130" t="s">
        <v>932</v>
      </c>
      <c r="I2673" s="130" t="s">
        <v>586</v>
      </c>
      <c r="J2673" s="130" t="s">
        <v>933</v>
      </c>
    </row>
    <row r="2674" spans="2:10">
      <c r="B2674" s="130" t="s">
        <v>97</v>
      </c>
      <c r="C2674" s="130" t="s">
        <v>1187</v>
      </c>
      <c r="D2674" s="130" t="s">
        <v>535</v>
      </c>
      <c r="E2674" s="130" t="s">
        <v>1117</v>
      </c>
      <c r="F2674" s="129"/>
      <c r="G2674" s="130" t="s">
        <v>97</v>
      </c>
      <c r="H2674" s="130" t="s">
        <v>1187</v>
      </c>
      <c r="I2674" s="130" t="s">
        <v>535</v>
      </c>
      <c r="J2674" s="130" t="s">
        <v>1117</v>
      </c>
    </row>
    <row r="2675" spans="2:10">
      <c r="B2675" s="130" t="s">
        <v>97</v>
      </c>
      <c r="C2675" s="130" t="s">
        <v>677</v>
      </c>
      <c r="D2675" s="130" t="s">
        <v>521</v>
      </c>
      <c r="E2675" s="130" t="s">
        <v>678</v>
      </c>
      <c r="F2675" s="129"/>
      <c r="G2675" s="130" t="s">
        <v>97</v>
      </c>
      <c r="H2675" s="130" t="s">
        <v>677</v>
      </c>
      <c r="I2675" s="130" t="s">
        <v>521</v>
      </c>
      <c r="J2675" s="130" t="s">
        <v>678</v>
      </c>
    </row>
    <row r="2676" spans="2:10">
      <c r="B2676" s="130" t="s">
        <v>574</v>
      </c>
      <c r="C2676" s="130" t="s">
        <v>575</v>
      </c>
      <c r="D2676" s="130" t="s">
        <v>461</v>
      </c>
      <c r="E2676" s="130" t="s">
        <v>812</v>
      </c>
      <c r="F2676" s="129"/>
      <c r="G2676" s="130" t="s">
        <v>574</v>
      </c>
      <c r="H2676" s="130" t="s">
        <v>575</v>
      </c>
      <c r="I2676" s="130" t="s">
        <v>461</v>
      </c>
      <c r="J2676" s="130" t="s">
        <v>812</v>
      </c>
    </row>
    <row r="2677" spans="2:10">
      <c r="B2677" s="130" t="s">
        <v>574</v>
      </c>
      <c r="C2677" s="130" t="s">
        <v>575</v>
      </c>
      <c r="D2677" s="130" t="s">
        <v>889</v>
      </c>
      <c r="E2677" s="130" t="s">
        <v>1997</v>
      </c>
      <c r="F2677" s="129"/>
      <c r="G2677" s="130" t="s">
        <v>574</v>
      </c>
      <c r="H2677" s="130" t="s">
        <v>575</v>
      </c>
      <c r="I2677" s="130" t="s">
        <v>889</v>
      </c>
      <c r="J2677" s="130" t="s">
        <v>1997</v>
      </c>
    </row>
    <row r="2678" spans="2:10">
      <c r="B2678" s="130" t="s">
        <v>97</v>
      </c>
      <c r="C2678" s="130" t="s">
        <v>1973</v>
      </c>
      <c r="D2678" s="130" t="s">
        <v>2340</v>
      </c>
      <c r="E2678" s="130" t="s">
        <v>1797</v>
      </c>
      <c r="F2678" s="129"/>
      <c r="G2678" s="130" t="s">
        <v>97</v>
      </c>
      <c r="H2678" s="130" t="s">
        <v>1973</v>
      </c>
      <c r="I2678" s="130" t="s">
        <v>2340</v>
      </c>
      <c r="J2678" s="130" t="s">
        <v>1797</v>
      </c>
    </row>
    <row r="2679" spans="2:10">
      <c r="B2679" s="130" t="s">
        <v>91</v>
      </c>
      <c r="C2679" s="130" t="s">
        <v>428</v>
      </c>
      <c r="D2679" s="130" t="s">
        <v>450</v>
      </c>
      <c r="E2679" s="130" t="s">
        <v>430</v>
      </c>
      <c r="F2679" s="129"/>
      <c r="G2679" s="130" t="s">
        <v>91</v>
      </c>
      <c r="H2679" s="130" t="s">
        <v>428</v>
      </c>
      <c r="I2679" s="130" t="s">
        <v>450</v>
      </c>
      <c r="J2679" s="130" t="s">
        <v>430</v>
      </c>
    </row>
    <row r="2680" spans="2:10">
      <c r="B2680" s="130" t="s">
        <v>1509</v>
      </c>
      <c r="C2680" s="130" t="s">
        <v>1665</v>
      </c>
      <c r="D2680" s="130" t="s">
        <v>2341</v>
      </c>
      <c r="E2680" s="130" t="s">
        <v>917</v>
      </c>
      <c r="F2680" s="129"/>
      <c r="G2680" s="130" t="s">
        <v>1509</v>
      </c>
      <c r="H2680" s="130" t="s">
        <v>1665</v>
      </c>
      <c r="I2680" s="130" t="s">
        <v>2341</v>
      </c>
      <c r="J2680" s="130" t="s">
        <v>917</v>
      </c>
    </row>
    <row r="2681" spans="2:10">
      <c r="B2681" s="130" t="s">
        <v>100</v>
      </c>
      <c r="C2681" s="130" t="s">
        <v>102</v>
      </c>
      <c r="D2681" s="130" t="s">
        <v>535</v>
      </c>
      <c r="E2681" s="130" t="s">
        <v>718</v>
      </c>
      <c r="F2681" s="129"/>
      <c r="G2681" s="130" t="s">
        <v>100</v>
      </c>
      <c r="H2681" s="130" t="s">
        <v>102</v>
      </c>
      <c r="I2681" s="130" t="s">
        <v>535</v>
      </c>
      <c r="J2681" s="130" t="s">
        <v>718</v>
      </c>
    </row>
    <row r="2682" spans="2:10">
      <c r="B2682" s="130" t="s">
        <v>97</v>
      </c>
      <c r="C2682" s="130" t="s">
        <v>1963</v>
      </c>
      <c r="D2682" s="130" t="s">
        <v>2342</v>
      </c>
      <c r="E2682" s="130" t="s">
        <v>1804</v>
      </c>
      <c r="F2682" s="129"/>
      <c r="G2682" s="130" t="s">
        <v>97</v>
      </c>
      <c r="H2682" s="130" t="s">
        <v>1963</v>
      </c>
      <c r="I2682" s="130" t="s">
        <v>2342</v>
      </c>
      <c r="J2682" s="130" t="s">
        <v>1804</v>
      </c>
    </row>
    <row r="2683" spans="2:10">
      <c r="B2683" s="130" t="s">
        <v>1807</v>
      </c>
      <c r="C2683" s="130" t="s">
        <v>1808</v>
      </c>
      <c r="D2683" s="130" t="s">
        <v>1617</v>
      </c>
      <c r="E2683" s="130" t="s">
        <v>1810</v>
      </c>
      <c r="F2683" s="129"/>
      <c r="G2683" s="130" t="s">
        <v>1807</v>
      </c>
      <c r="H2683" s="130" t="s">
        <v>1808</v>
      </c>
      <c r="I2683" s="130" t="s">
        <v>1617</v>
      </c>
      <c r="J2683" s="130" t="s">
        <v>1810</v>
      </c>
    </row>
    <row r="2684" spans="2:10">
      <c r="B2684" s="130" t="s">
        <v>579</v>
      </c>
      <c r="C2684" s="130" t="s">
        <v>585</v>
      </c>
      <c r="D2684" s="130" t="s">
        <v>426</v>
      </c>
      <c r="E2684" s="130" t="s">
        <v>2343</v>
      </c>
      <c r="F2684" s="129"/>
      <c r="G2684" s="130" t="s">
        <v>579</v>
      </c>
      <c r="H2684" s="130" t="s">
        <v>585</v>
      </c>
      <c r="I2684" s="130" t="s">
        <v>426</v>
      </c>
      <c r="J2684" s="130" t="s">
        <v>2343</v>
      </c>
    </row>
    <row r="2685" spans="2:10">
      <c r="B2685" s="130" t="s">
        <v>97</v>
      </c>
      <c r="C2685" s="130" t="s">
        <v>457</v>
      </c>
      <c r="D2685" s="130" t="s">
        <v>426</v>
      </c>
      <c r="E2685" s="130" t="s">
        <v>1435</v>
      </c>
      <c r="F2685" s="129"/>
      <c r="G2685" s="130" t="s">
        <v>97</v>
      </c>
      <c r="H2685" s="130" t="s">
        <v>457</v>
      </c>
      <c r="I2685" s="130" t="s">
        <v>426</v>
      </c>
      <c r="J2685" s="130" t="s">
        <v>1435</v>
      </c>
    </row>
    <row r="2686" spans="2:10">
      <c r="B2686" s="130" t="s">
        <v>709</v>
      </c>
      <c r="C2686" s="130" t="s">
        <v>1034</v>
      </c>
      <c r="D2686" s="130" t="s">
        <v>373</v>
      </c>
      <c r="E2686" s="130" t="s">
        <v>1196</v>
      </c>
      <c r="F2686" s="129"/>
      <c r="G2686" s="130" t="s">
        <v>709</v>
      </c>
      <c r="H2686" s="130" t="s">
        <v>1034</v>
      </c>
      <c r="I2686" s="130" t="s">
        <v>373</v>
      </c>
      <c r="J2686" s="130" t="s">
        <v>1196</v>
      </c>
    </row>
    <row r="2687" spans="2:10">
      <c r="B2687" s="130" t="s">
        <v>97</v>
      </c>
      <c r="C2687" s="130" t="s">
        <v>482</v>
      </c>
      <c r="D2687" s="130" t="s">
        <v>370</v>
      </c>
      <c r="E2687" s="130" t="s">
        <v>838</v>
      </c>
      <c r="F2687" s="129"/>
      <c r="G2687" s="130" t="s">
        <v>97</v>
      </c>
      <c r="H2687" s="130" t="s">
        <v>482</v>
      </c>
      <c r="I2687" s="130" t="s">
        <v>370</v>
      </c>
      <c r="J2687" s="130" t="s">
        <v>838</v>
      </c>
    </row>
    <row r="2688" spans="2:10">
      <c r="B2688" s="130" t="s">
        <v>97</v>
      </c>
      <c r="C2688" s="130" t="s">
        <v>474</v>
      </c>
      <c r="D2688" s="130" t="s">
        <v>367</v>
      </c>
      <c r="E2688" s="130" t="s">
        <v>475</v>
      </c>
      <c r="F2688" s="129"/>
      <c r="G2688" s="130" t="s">
        <v>97</v>
      </c>
      <c r="H2688" s="130" t="s">
        <v>474</v>
      </c>
      <c r="I2688" s="130" t="s">
        <v>367</v>
      </c>
      <c r="J2688" s="130" t="s">
        <v>475</v>
      </c>
    </row>
    <row r="2689" spans="2:10">
      <c r="B2689" s="130" t="s">
        <v>95</v>
      </c>
      <c r="C2689" s="130" t="s">
        <v>554</v>
      </c>
      <c r="D2689" s="130" t="s">
        <v>782</v>
      </c>
      <c r="E2689" s="130" t="s">
        <v>947</v>
      </c>
      <c r="F2689" s="129"/>
      <c r="G2689" s="130" t="s">
        <v>95</v>
      </c>
      <c r="H2689" s="130" t="s">
        <v>554</v>
      </c>
      <c r="I2689" s="130" t="s">
        <v>782</v>
      </c>
      <c r="J2689" s="130" t="s">
        <v>947</v>
      </c>
    </row>
    <row r="2690" spans="2:10">
      <c r="B2690" s="130" t="s">
        <v>91</v>
      </c>
      <c r="C2690" s="130" t="s">
        <v>1395</v>
      </c>
      <c r="D2690" s="130" t="s">
        <v>483</v>
      </c>
      <c r="E2690" s="130" t="s">
        <v>1396</v>
      </c>
      <c r="F2690" s="129"/>
      <c r="G2690" s="130" t="s">
        <v>91</v>
      </c>
      <c r="H2690" s="130" t="s">
        <v>1395</v>
      </c>
      <c r="I2690" s="130" t="s">
        <v>483</v>
      </c>
      <c r="J2690" s="130" t="s">
        <v>1396</v>
      </c>
    </row>
    <row r="2691" spans="2:10">
      <c r="B2691" s="130" t="s">
        <v>97</v>
      </c>
      <c r="C2691" s="130" t="s">
        <v>2005</v>
      </c>
      <c r="D2691" s="130" t="s">
        <v>367</v>
      </c>
      <c r="E2691" s="130" t="s">
        <v>2344</v>
      </c>
      <c r="F2691" s="129"/>
      <c r="G2691" s="130" t="s">
        <v>97</v>
      </c>
      <c r="H2691" s="130" t="s">
        <v>2005</v>
      </c>
      <c r="I2691" s="130" t="s">
        <v>367</v>
      </c>
      <c r="J2691" s="130" t="s">
        <v>2344</v>
      </c>
    </row>
    <row r="2692" spans="2:10">
      <c r="B2692" s="130" t="s">
        <v>91</v>
      </c>
      <c r="C2692" s="130" t="s">
        <v>987</v>
      </c>
      <c r="D2692" s="130" t="s">
        <v>390</v>
      </c>
      <c r="E2692" s="130" t="s">
        <v>988</v>
      </c>
      <c r="F2692" s="129"/>
      <c r="G2692" s="130" t="s">
        <v>91</v>
      </c>
      <c r="H2692" s="130" t="s">
        <v>987</v>
      </c>
      <c r="I2692" s="130" t="s">
        <v>390</v>
      </c>
      <c r="J2692" s="130" t="s">
        <v>988</v>
      </c>
    </row>
    <row r="2693" spans="2:10">
      <c r="B2693" s="130" t="s">
        <v>97</v>
      </c>
      <c r="C2693" s="130" t="s">
        <v>685</v>
      </c>
      <c r="D2693" s="130" t="s">
        <v>479</v>
      </c>
      <c r="E2693" s="130" t="s">
        <v>686</v>
      </c>
      <c r="F2693" s="129"/>
      <c r="G2693" s="130" t="s">
        <v>97</v>
      </c>
      <c r="H2693" s="130" t="s">
        <v>685</v>
      </c>
      <c r="I2693" s="130" t="s">
        <v>479</v>
      </c>
      <c r="J2693" s="130" t="s">
        <v>686</v>
      </c>
    </row>
    <row r="2694" spans="2:10">
      <c r="B2694" s="130" t="s">
        <v>269</v>
      </c>
      <c r="C2694" s="130" t="s">
        <v>658</v>
      </c>
      <c r="D2694" s="130" t="s">
        <v>512</v>
      </c>
      <c r="E2694" s="130" t="s">
        <v>1095</v>
      </c>
      <c r="F2694" s="129"/>
      <c r="G2694" s="130" t="s">
        <v>269</v>
      </c>
      <c r="H2694" s="130" t="s">
        <v>658</v>
      </c>
      <c r="I2694" s="130" t="s">
        <v>512</v>
      </c>
      <c r="J2694" s="130" t="s">
        <v>1095</v>
      </c>
    </row>
    <row r="2695" spans="2:10">
      <c r="B2695" s="130" t="s">
        <v>91</v>
      </c>
      <c r="C2695" s="130" t="s">
        <v>938</v>
      </c>
      <c r="D2695" s="130" t="s">
        <v>387</v>
      </c>
      <c r="E2695" s="130" t="s">
        <v>939</v>
      </c>
      <c r="F2695" s="129"/>
      <c r="G2695" s="130" t="s">
        <v>91</v>
      </c>
      <c r="H2695" s="130" t="s">
        <v>938</v>
      </c>
      <c r="I2695" s="130" t="s">
        <v>387</v>
      </c>
      <c r="J2695" s="130" t="s">
        <v>939</v>
      </c>
    </row>
    <row r="2696" spans="2:10">
      <c r="B2696" s="130" t="s">
        <v>93</v>
      </c>
      <c r="C2696" s="130" t="s">
        <v>2345</v>
      </c>
      <c r="D2696" s="130" t="s">
        <v>445</v>
      </c>
      <c r="E2696" s="130" t="s">
        <v>2346</v>
      </c>
      <c r="F2696" s="129"/>
      <c r="G2696" s="130" t="s">
        <v>93</v>
      </c>
      <c r="H2696" s="130" t="s">
        <v>2345</v>
      </c>
      <c r="I2696" s="130" t="s">
        <v>445</v>
      </c>
      <c r="J2696" s="130" t="s">
        <v>2346</v>
      </c>
    </row>
    <row r="2697" spans="2:10">
      <c r="B2697" s="130" t="s">
        <v>97</v>
      </c>
      <c r="C2697" s="130" t="s">
        <v>1841</v>
      </c>
      <c r="D2697" s="130" t="s">
        <v>2347</v>
      </c>
      <c r="E2697" s="130" t="s">
        <v>1804</v>
      </c>
      <c r="F2697" s="129"/>
      <c r="G2697" s="130" t="s">
        <v>97</v>
      </c>
      <c r="H2697" s="130" t="s">
        <v>1841</v>
      </c>
      <c r="I2697" s="130" t="s">
        <v>2347</v>
      </c>
      <c r="J2697" s="130" t="s">
        <v>1804</v>
      </c>
    </row>
    <row r="2698" spans="2:10">
      <c r="B2698" s="130" t="s">
        <v>97</v>
      </c>
      <c r="C2698" s="130" t="s">
        <v>2348</v>
      </c>
      <c r="D2698" s="130" t="s">
        <v>440</v>
      </c>
      <c r="E2698" s="130" t="s">
        <v>2349</v>
      </c>
      <c r="F2698" s="129"/>
      <c r="G2698" s="130" t="s">
        <v>97</v>
      </c>
      <c r="H2698" s="130" t="s">
        <v>2348</v>
      </c>
      <c r="I2698" s="130" t="s">
        <v>440</v>
      </c>
      <c r="J2698" s="130" t="s">
        <v>2349</v>
      </c>
    </row>
    <row r="2699" spans="2:10">
      <c r="B2699" s="130" t="s">
        <v>574</v>
      </c>
      <c r="C2699" s="130" t="s">
        <v>1097</v>
      </c>
      <c r="D2699" s="130" t="s">
        <v>367</v>
      </c>
      <c r="E2699" s="130" t="s">
        <v>1098</v>
      </c>
      <c r="F2699" s="129"/>
      <c r="G2699" s="130" t="s">
        <v>574</v>
      </c>
      <c r="H2699" s="130" t="s">
        <v>1097</v>
      </c>
      <c r="I2699" s="130" t="s">
        <v>367</v>
      </c>
      <c r="J2699" s="130" t="s">
        <v>1098</v>
      </c>
    </row>
    <row r="2700" spans="2:10">
      <c r="B2700" s="130" t="s">
        <v>609</v>
      </c>
      <c r="C2700" s="130" t="s">
        <v>620</v>
      </c>
      <c r="D2700" s="130" t="s">
        <v>735</v>
      </c>
      <c r="E2700" s="130" t="s">
        <v>1654</v>
      </c>
      <c r="F2700" s="129"/>
      <c r="G2700" s="130" t="s">
        <v>609</v>
      </c>
      <c r="H2700" s="130" t="s">
        <v>620</v>
      </c>
      <c r="I2700" s="130" t="s">
        <v>735</v>
      </c>
      <c r="J2700" s="130" t="s">
        <v>1654</v>
      </c>
    </row>
    <row r="2701" spans="2:10">
      <c r="B2701" s="130" t="s">
        <v>177</v>
      </c>
      <c r="C2701" s="130" t="s">
        <v>971</v>
      </c>
      <c r="D2701" s="130" t="s">
        <v>466</v>
      </c>
      <c r="E2701" s="130" t="s">
        <v>2350</v>
      </c>
      <c r="F2701" s="129"/>
      <c r="G2701" s="130" t="s">
        <v>177</v>
      </c>
      <c r="H2701" s="130" t="s">
        <v>971</v>
      </c>
      <c r="I2701" s="130" t="s">
        <v>466</v>
      </c>
      <c r="J2701" s="130" t="s">
        <v>2350</v>
      </c>
    </row>
    <row r="2702" spans="2:10">
      <c r="B2702" s="130" t="s">
        <v>91</v>
      </c>
      <c r="C2702" s="130" t="s">
        <v>1116</v>
      </c>
      <c r="D2702" s="130" t="s">
        <v>418</v>
      </c>
      <c r="E2702" s="130" t="s">
        <v>1117</v>
      </c>
      <c r="F2702" s="129"/>
      <c r="G2702" s="130" t="s">
        <v>91</v>
      </c>
      <c r="H2702" s="130" t="s">
        <v>1116</v>
      </c>
      <c r="I2702" s="130" t="s">
        <v>418</v>
      </c>
      <c r="J2702" s="130" t="s">
        <v>1117</v>
      </c>
    </row>
    <row r="2703" spans="2:10">
      <c r="B2703" s="130" t="s">
        <v>1863</v>
      </c>
      <c r="C2703" s="130" t="s">
        <v>1864</v>
      </c>
      <c r="D2703" s="130" t="s">
        <v>1856</v>
      </c>
      <c r="E2703" s="130" t="s">
        <v>1865</v>
      </c>
      <c r="F2703" s="129"/>
      <c r="G2703" s="130" t="s">
        <v>1863</v>
      </c>
      <c r="H2703" s="130" t="s">
        <v>1864</v>
      </c>
      <c r="I2703" s="130" t="s">
        <v>1856</v>
      </c>
      <c r="J2703" s="130" t="s">
        <v>1865</v>
      </c>
    </row>
    <row r="2704" spans="2:10">
      <c r="B2704" s="130" t="s">
        <v>177</v>
      </c>
      <c r="C2704" s="130" t="s">
        <v>1040</v>
      </c>
      <c r="D2704" s="130" t="s">
        <v>464</v>
      </c>
      <c r="E2704" s="130" t="s">
        <v>2351</v>
      </c>
      <c r="F2704" s="129"/>
      <c r="G2704" s="130" t="s">
        <v>177</v>
      </c>
      <c r="H2704" s="130" t="s">
        <v>1040</v>
      </c>
      <c r="I2704" s="130" t="s">
        <v>464</v>
      </c>
      <c r="J2704" s="130" t="s">
        <v>2351</v>
      </c>
    </row>
    <row r="2705" spans="2:10">
      <c r="B2705" s="130" t="s">
        <v>1492</v>
      </c>
      <c r="C2705" s="130" t="s">
        <v>1493</v>
      </c>
      <c r="D2705" s="130" t="s">
        <v>445</v>
      </c>
      <c r="E2705" s="130" t="s">
        <v>2352</v>
      </c>
      <c r="F2705" s="129"/>
      <c r="G2705" s="130" t="s">
        <v>1492</v>
      </c>
      <c r="H2705" s="130" t="s">
        <v>1493</v>
      </c>
      <c r="I2705" s="130" t="s">
        <v>445</v>
      </c>
      <c r="J2705" s="130" t="s">
        <v>2352</v>
      </c>
    </row>
    <row r="2706" spans="2:10">
      <c r="B2706" s="130" t="s">
        <v>97</v>
      </c>
      <c r="C2706" s="130" t="s">
        <v>2040</v>
      </c>
      <c r="D2706" s="130" t="s">
        <v>2353</v>
      </c>
      <c r="E2706" s="130" t="s">
        <v>1797</v>
      </c>
      <c r="F2706" s="129"/>
      <c r="G2706" s="130" t="s">
        <v>97</v>
      </c>
      <c r="H2706" s="130" t="s">
        <v>2040</v>
      </c>
      <c r="I2706" s="130" t="s">
        <v>2353</v>
      </c>
      <c r="J2706" s="130" t="s">
        <v>1797</v>
      </c>
    </row>
    <row r="2707" spans="2:10">
      <c r="B2707" s="130" t="s">
        <v>100</v>
      </c>
      <c r="C2707" s="130" t="s">
        <v>1243</v>
      </c>
      <c r="D2707" s="130" t="s">
        <v>411</v>
      </c>
      <c r="E2707" s="130" t="s">
        <v>1605</v>
      </c>
      <c r="F2707" s="129"/>
      <c r="G2707" s="130" t="s">
        <v>100</v>
      </c>
      <c r="H2707" s="130" t="s">
        <v>1243</v>
      </c>
      <c r="I2707" s="130" t="s">
        <v>411</v>
      </c>
      <c r="J2707" s="130" t="s">
        <v>1605</v>
      </c>
    </row>
    <row r="2708" spans="2:10">
      <c r="B2708" s="130" t="s">
        <v>1178</v>
      </c>
      <c r="C2708" s="130" t="s">
        <v>375</v>
      </c>
      <c r="D2708" s="130" t="s">
        <v>429</v>
      </c>
      <c r="E2708" s="130" t="s">
        <v>2354</v>
      </c>
      <c r="F2708" s="129"/>
      <c r="G2708" s="130" t="s">
        <v>1178</v>
      </c>
      <c r="H2708" s="130" t="s">
        <v>375</v>
      </c>
      <c r="I2708" s="130" t="s">
        <v>429</v>
      </c>
      <c r="J2708" s="130" t="s">
        <v>2354</v>
      </c>
    </row>
    <row r="2709" spans="2:10">
      <c r="B2709" s="130" t="s">
        <v>97</v>
      </c>
      <c r="C2709" s="130" t="s">
        <v>1963</v>
      </c>
      <c r="D2709" s="130" t="s">
        <v>2355</v>
      </c>
      <c r="E2709" s="130" t="s">
        <v>1804</v>
      </c>
      <c r="F2709" s="129"/>
      <c r="G2709" s="130" t="s">
        <v>97</v>
      </c>
      <c r="H2709" s="130" t="s">
        <v>1963</v>
      </c>
      <c r="I2709" s="130" t="s">
        <v>2355</v>
      </c>
      <c r="J2709" s="130" t="s">
        <v>1804</v>
      </c>
    </row>
    <row r="2710" spans="2:10">
      <c r="B2710" s="130" t="s">
        <v>91</v>
      </c>
      <c r="C2710" s="130" t="s">
        <v>1452</v>
      </c>
      <c r="D2710" s="130" t="s">
        <v>445</v>
      </c>
      <c r="E2710" s="130" t="s">
        <v>522</v>
      </c>
      <c r="F2710" s="129"/>
      <c r="G2710" s="130" t="s">
        <v>91</v>
      </c>
      <c r="H2710" s="130" t="s">
        <v>1452</v>
      </c>
      <c r="I2710" s="130" t="s">
        <v>445</v>
      </c>
      <c r="J2710" s="130" t="s">
        <v>522</v>
      </c>
    </row>
    <row r="2711" spans="2:10">
      <c r="B2711" s="130" t="s">
        <v>97</v>
      </c>
      <c r="C2711" s="130" t="s">
        <v>2356</v>
      </c>
      <c r="D2711" s="130" t="s">
        <v>381</v>
      </c>
      <c r="E2711" s="130" t="s">
        <v>2357</v>
      </c>
      <c r="F2711" s="129"/>
      <c r="G2711" s="130" t="s">
        <v>97</v>
      </c>
      <c r="H2711" s="130" t="s">
        <v>2356</v>
      </c>
      <c r="I2711" s="130" t="s">
        <v>381</v>
      </c>
      <c r="J2711" s="130" t="s">
        <v>2357</v>
      </c>
    </row>
    <row r="2712" spans="2:10">
      <c r="B2712" s="130" t="s">
        <v>574</v>
      </c>
      <c r="C2712" s="130" t="s">
        <v>575</v>
      </c>
      <c r="D2712" s="130" t="s">
        <v>445</v>
      </c>
      <c r="E2712" s="130" t="s">
        <v>1435</v>
      </c>
      <c r="F2712" s="129"/>
      <c r="G2712" s="130" t="s">
        <v>574</v>
      </c>
      <c r="H2712" s="130" t="s">
        <v>575</v>
      </c>
      <c r="I2712" s="130" t="s">
        <v>445</v>
      </c>
      <c r="J2712" s="130" t="s">
        <v>1435</v>
      </c>
    </row>
    <row r="2713" spans="2:10">
      <c r="B2713" s="130" t="s">
        <v>97</v>
      </c>
      <c r="C2713" s="130" t="s">
        <v>1827</v>
      </c>
      <c r="D2713" s="130" t="s">
        <v>2358</v>
      </c>
      <c r="E2713" s="130" t="s">
        <v>1797</v>
      </c>
      <c r="F2713" s="129"/>
      <c r="G2713" s="130" t="s">
        <v>97</v>
      </c>
      <c r="H2713" s="130" t="s">
        <v>1827</v>
      </c>
      <c r="I2713" s="130" t="s">
        <v>2358</v>
      </c>
      <c r="J2713" s="130" t="s">
        <v>1797</v>
      </c>
    </row>
    <row r="2714" spans="2:10">
      <c r="B2714" s="130" t="s">
        <v>269</v>
      </c>
      <c r="C2714" s="130" t="s">
        <v>375</v>
      </c>
      <c r="D2714" s="130" t="s">
        <v>464</v>
      </c>
      <c r="E2714" s="130" t="s">
        <v>1457</v>
      </c>
      <c r="F2714" s="129"/>
      <c r="G2714" s="130" t="s">
        <v>269</v>
      </c>
      <c r="H2714" s="130" t="s">
        <v>375</v>
      </c>
      <c r="I2714" s="130" t="s">
        <v>464</v>
      </c>
      <c r="J2714" s="130" t="s">
        <v>1457</v>
      </c>
    </row>
    <row r="2715" spans="2:10">
      <c r="B2715" s="130" t="s">
        <v>97</v>
      </c>
      <c r="C2715" s="130" t="s">
        <v>463</v>
      </c>
      <c r="D2715" s="130" t="s">
        <v>479</v>
      </c>
      <c r="E2715" s="130" t="s">
        <v>830</v>
      </c>
      <c r="F2715" s="129"/>
      <c r="G2715" s="130" t="s">
        <v>97</v>
      </c>
      <c r="H2715" s="130" t="s">
        <v>463</v>
      </c>
      <c r="I2715" s="130" t="s">
        <v>479</v>
      </c>
      <c r="J2715" s="130" t="s">
        <v>830</v>
      </c>
    </row>
    <row r="2716" spans="2:10">
      <c r="B2716" s="130" t="s">
        <v>269</v>
      </c>
      <c r="C2716" s="130" t="s">
        <v>375</v>
      </c>
      <c r="D2716" s="130" t="s">
        <v>390</v>
      </c>
      <c r="E2716" s="130" t="s">
        <v>1093</v>
      </c>
      <c r="F2716" s="129"/>
      <c r="G2716" s="130" t="s">
        <v>269</v>
      </c>
      <c r="H2716" s="130" t="s">
        <v>375</v>
      </c>
      <c r="I2716" s="130" t="s">
        <v>390</v>
      </c>
      <c r="J2716" s="130" t="s">
        <v>1093</v>
      </c>
    </row>
    <row r="2717" spans="2:10">
      <c r="B2717" s="130" t="s">
        <v>609</v>
      </c>
      <c r="C2717" s="130" t="s">
        <v>620</v>
      </c>
      <c r="D2717" s="130" t="s">
        <v>889</v>
      </c>
      <c r="E2717" s="130" t="s">
        <v>1077</v>
      </c>
      <c r="F2717" s="129"/>
      <c r="G2717" s="130" t="s">
        <v>609</v>
      </c>
      <c r="H2717" s="130" t="s">
        <v>620</v>
      </c>
      <c r="I2717" s="130" t="s">
        <v>889</v>
      </c>
      <c r="J2717" s="130" t="s">
        <v>1077</v>
      </c>
    </row>
    <row r="2718" spans="2:10">
      <c r="B2718" s="130" t="s">
        <v>1509</v>
      </c>
      <c r="C2718" s="130" t="s">
        <v>380</v>
      </c>
      <c r="D2718" s="130" t="s">
        <v>1710</v>
      </c>
      <c r="E2718" s="130" t="s">
        <v>1524</v>
      </c>
      <c r="F2718" s="129"/>
      <c r="G2718" s="130" t="s">
        <v>1509</v>
      </c>
      <c r="H2718" s="130" t="s">
        <v>380</v>
      </c>
      <c r="I2718" s="130" t="s">
        <v>1710</v>
      </c>
      <c r="J2718" s="130" t="s">
        <v>1524</v>
      </c>
    </row>
    <row r="2719" spans="2:10">
      <c r="B2719" s="130" t="s">
        <v>93</v>
      </c>
      <c r="C2719" s="130" t="s">
        <v>912</v>
      </c>
      <c r="D2719" s="130" t="s">
        <v>612</v>
      </c>
      <c r="E2719" s="130" t="s">
        <v>1442</v>
      </c>
      <c r="F2719" s="129"/>
      <c r="G2719" s="130" t="s">
        <v>93</v>
      </c>
      <c r="H2719" s="130" t="s">
        <v>912</v>
      </c>
      <c r="I2719" s="130" t="s">
        <v>612</v>
      </c>
      <c r="J2719" s="130" t="s">
        <v>1442</v>
      </c>
    </row>
    <row r="2720" spans="2:10">
      <c r="B2720" s="130" t="s">
        <v>709</v>
      </c>
      <c r="C2720" s="130" t="s">
        <v>710</v>
      </c>
      <c r="D2720" s="130" t="s">
        <v>390</v>
      </c>
      <c r="E2720" s="130" t="s">
        <v>2359</v>
      </c>
      <c r="F2720" s="129"/>
      <c r="G2720" s="130" t="s">
        <v>709</v>
      </c>
      <c r="H2720" s="130" t="s">
        <v>710</v>
      </c>
      <c r="I2720" s="130" t="s">
        <v>390</v>
      </c>
      <c r="J2720" s="130" t="s">
        <v>2359</v>
      </c>
    </row>
    <row r="2721" spans="2:10">
      <c r="B2721" s="130" t="s">
        <v>91</v>
      </c>
      <c r="C2721" s="130" t="s">
        <v>1330</v>
      </c>
      <c r="D2721" s="130" t="s">
        <v>373</v>
      </c>
      <c r="E2721" s="130" t="s">
        <v>2360</v>
      </c>
      <c r="F2721" s="129"/>
      <c r="G2721" s="130" t="s">
        <v>91</v>
      </c>
      <c r="H2721" s="130" t="s">
        <v>1330</v>
      </c>
      <c r="I2721" s="130" t="s">
        <v>373</v>
      </c>
      <c r="J2721" s="130" t="s">
        <v>2360</v>
      </c>
    </row>
    <row r="2722" spans="2:10">
      <c r="B2722" s="130" t="s">
        <v>100</v>
      </c>
      <c r="C2722" s="130" t="s">
        <v>866</v>
      </c>
      <c r="D2722" s="130" t="s">
        <v>393</v>
      </c>
      <c r="E2722" s="130" t="s">
        <v>1448</v>
      </c>
      <c r="F2722" s="129"/>
      <c r="G2722" s="130" t="s">
        <v>100</v>
      </c>
      <c r="H2722" s="130" t="s">
        <v>866</v>
      </c>
      <c r="I2722" s="130" t="s">
        <v>393</v>
      </c>
      <c r="J2722" s="130" t="s">
        <v>1448</v>
      </c>
    </row>
    <row r="2723" spans="2:10">
      <c r="B2723" s="130" t="s">
        <v>559</v>
      </c>
      <c r="C2723" s="130" t="s">
        <v>674</v>
      </c>
      <c r="D2723" s="130" t="s">
        <v>381</v>
      </c>
      <c r="E2723" s="130" t="s">
        <v>1995</v>
      </c>
      <c r="F2723" s="129"/>
      <c r="G2723" s="130" t="s">
        <v>559</v>
      </c>
      <c r="H2723" s="130" t="s">
        <v>674</v>
      </c>
      <c r="I2723" s="130" t="s">
        <v>381</v>
      </c>
      <c r="J2723" s="130" t="s">
        <v>1995</v>
      </c>
    </row>
    <row r="2724" spans="2:10">
      <c r="B2724" s="130" t="s">
        <v>97</v>
      </c>
      <c r="C2724" s="130" t="s">
        <v>949</v>
      </c>
      <c r="D2724" s="130" t="s">
        <v>418</v>
      </c>
      <c r="E2724" s="130" t="s">
        <v>950</v>
      </c>
      <c r="F2724" s="129"/>
      <c r="G2724" s="130" t="s">
        <v>97</v>
      </c>
      <c r="H2724" s="130" t="s">
        <v>949</v>
      </c>
      <c r="I2724" s="130" t="s">
        <v>418</v>
      </c>
      <c r="J2724" s="130" t="s">
        <v>950</v>
      </c>
    </row>
    <row r="2725" spans="2:10">
      <c r="B2725" s="130" t="s">
        <v>1509</v>
      </c>
      <c r="C2725" s="130" t="s">
        <v>380</v>
      </c>
      <c r="D2725" s="130" t="s">
        <v>2004</v>
      </c>
      <c r="E2725" s="130" t="s">
        <v>1524</v>
      </c>
      <c r="F2725" s="129"/>
      <c r="G2725" s="130" t="s">
        <v>1509</v>
      </c>
      <c r="H2725" s="130" t="s">
        <v>380</v>
      </c>
      <c r="I2725" s="130" t="s">
        <v>2004</v>
      </c>
      <c r="J2725" s="130" t="s">
        <v>1524</v>
      </c>
    </row>
    <row r="2726" spans="2:10">
      <c r="B2726" s="130" t="s">
        <v>1509</v>
      </c>
      <c r="C2726" s="130" t="s">
        <v>1558</v>
      </c>
      <c r="D2726" s="130" t="s">
        <v>1897</v>
      </c>
      <c r="E2726" s="130" t="s">
        <v>1524</v>
      </c>
      <c r="F2726" s="129"/>
      <c r="G2726" s="130" t="s">
        <v>1509</v>
      </c>
      <c r="H2726" s="130" t="s">
        <v>1558</v>
      </c>
      <c r="I2726" s="130" t="s">
        <v>1897</v>
      </c>
      <c r="J2726" s="130" t="s">
        <v>1524</v>
      </c>
    </row>
    <row r="2727" spans="2:10">
      <c r="B2727" s="130" t="s">
        <v>269</v>
      </c>
      <c r="C2727" s="130" t="s">
        <v>369</v>
      </c>
      <c r="D2727" s="130" t="s">
        <v>373</v>
      </c>
      <c r="E2727" s="130" t="s">
        <v>914</v>
      </c>
      <c r="F2727" s="129"/>
      <c r="G2727" s="130" t="s">
        <v>269</v>
      </c>
      <c r="H2727" s="130" t="s">
        <v>369</v>
      </c>
      <c r="I2727" s="130" t="s">
        <v>373</v>
      </c>
      <c r="J2727" s="130" t="s">
        <v>914</v>
      </c>
    </row>
    <row r="2728" spans="2:10">
      <c r="B2728" s="130" t="s">
        <v>574</v>
      </c>
      <c r="C2728" s="130" t="s">
        <v>575</v>
      </c>
      <c r="D2728" s="130" t="s">
        <v>393</v>
      </c>
      <c r="E2728" s="130" t="s">
        <v>1435</v>
      </c>
      <c r="F2728" s="129"/>
      <c r="G2728" s="130" t="s">
        <v>574</v>
      </c>
      <c r="H2728" s="130" t="s">
        <v>575</v>
      </c>
      <c r="I2728" s="130" t="s">
        <v>393</v>
      </c>
      <c r="J2728" s="130" t="s">
        <v>1435</v>
      </c>
    </row>
    <row r="2729" spans="2:10">
      <c r="B2729" s="130" t="s">
        <v>177</v>
      </c>
      <c r="C2729" s="130" t="s">
        <v>2361</v>
      </c>
      <c r="D2729" s="130" t="s">
        <v>942</v>
      </c>
      <c r="E2729" s="130" t="s">
        <v>950</v>
      </c>
      <c r="F2729" s="129"/>
      <c r="G2729" s="130" t="s">
        <v>177</v>
      </c>
      <c r="H2729" s="130" t="s">
        <v>2361</v>
      </c>
      <c r="I2729" s="130" t="s">
        <v>942</v>
      </c>
      <c r="J2729" s="130" t="s">
        <v>950</v>
      </c>
    </row>
    <row r="2730" spans="2:10">
      <c r="B2730" s="130" t="s">
        <v>97</v>
      </c>
      <c r="C2730" s="130" t="s">
        <v>482</v>
      </c>
      <c r="D2730" s="130" t="s">
        <v>735</v>
      </c>
      <c r="E2730" s="130" t="s">
        <v>484</v>
      </c>
      <c r="F2730" s="129"/>
      <c r="G2730" s="130" t="s">
        <v>97</v>
      </c>
      <c r="H2730" s="130" t="s">
        <v>482</v>
      </c>
      <c r="I2730" s="130" t="s">
        <v>735</v>
      </c>
      <c r="J2730" s="130" t="s">
        <v>484</v>
      </c>
    </row>
    <row r="2731" spans="2:10">
      <c r="B2731" s="130" t="s">
        <v>1509</v>
      </c>
      <c r="C2731" s="130" t="s">
        <v>380</v>
      </c>
      <c r="D2731" s="130" t="s">
        <v>1806</v>
      </c>
      <c r="E2731" s="130" t="s">
        <v>1524</v>
      </c>
      <c r="F2731" s="129"/>
      <c r="G2731" s="130" t="s">
        <v>1509</v>
      </c>
      <c r="H2731" s="130" t="s">
        <v>380</v>
      </c>
      <c r="I2731" s="130" t="s">
        <v>1806</v>
      </c>
      <c r="J2731" s="130" t="s">
        <v>1524</v>
      </c>
    </row>
    <row r="2732" spans="2:10">
      <c r="B2732" s="130" t="s">
        <v>97</v>
      </c>
      <c r="C2732" s="130" t="s">
        <v>1798</v>
      </c>
      <c r="D2732" s="130" t="s">
        <v>2362</v>
      </c>
      <c r="E2732" s="130" t="s">
        <v>2363</v>
      </c>
      <c r="F2732" s="129"/>
      <c r="G2732" s="130" t="s">
        <v>97</v>
      </c>
      <c r="H2732" s="130" t="s">
        <v>1798</v>
      </c>
      <c r="I2732" s="130" t="s">
        <v>2362</v>
      </c>
      <c r="J2732" s="130" t="s">
        <v>2363</v>
      </c>
    </row>
    <row r="2733" spans="2:10">
      <c r="B2733" s="130" t="s">
        <v>97</v>
      </c>
      <c r="C2733" s="130" t="s">
        <v>1973</v>
      </c>
      <c r="D2733" s="130" t="s">
        <v>2364</v>
      </c>
      <c r="E2733" s="130" t="s">
        <v>1797</v>
      </c>
      <c r="F2733" s="129"/>
      <c r="G2733" s="130" t="s">
        <v>97</v>
      </c>
      <c r="H2733" s="130" t="s">
        <v>1973</v>
      </c>
      <c r="I2733" s="130" t="s">
        <v>2364</v>
      </c>
      <c r="J2733" s="130" t="s">
        <v>1797</v>
      </c>
    </row>
    <row r="2734" spans="2:10">
      <c r="B2734" s="130" t="s">
        <v>97</v>
      </c>
      <c r="C2734" s="130" t="s">
        <v>1951</v>
      </c>
      <c r="D2734" s="130" t="s">
        <v>2365</v>
      </c>
      <c r="E2734" s="130" t="s">
        <v>1797</v>
      </c>
      <c r="F2734" s="129"/>
      <c r="G2734" s="130" t="s">
        <v>97</v>
      </c>
      <c r="H2734" s="130" t="s">
        <v>1951</v>
      </c>
      <c r="I2734" s="130" t="s">
        <v>2365</v>
      </c>
      <c r="J2734" s="130" t="s">
        <v>1797</v>
      </c>
    </row>
    <row r="2735" spans="2:10">
      <c r="B2735" s="130" t="s">
        <v>1348</v>
      </c>
      <c r="C2735" s="130" t="s">
        <v>1348</v>
      </c>
      <c r="D2735" s="130"/>
      <c r="E2735" s="130" t="s">
        <v>2366</v>
      </c>
      <c r="F2735" s="129"/>
      <c r="G2735" s="130" t="s">
        <v>1348</v>
      </c>
      <c r="H2735" s="130" t="s">
        <v>1348</v>
      </c>
      <c r="I2735" s="130"/>
      <c r="J2735" s="130" t="s">
        <v>2366</v>
      </c>
    </row>
    <row r="2736" spans="2:10">
      <c r="B2736" s="130" t="s">
        <v>97</v>
      </c>
      <c r="C2736" s="130" t="s">
        <v>1775</v>
      </c>
      <c r="D2736" s="130" t="s">
        <v>381</v>
      </c>
      <c r="E2736" s="130" t="s">
        <v>2367</v>
      </c>
      <c r="F2736" s="129"/>
      <c r="G2736" s="130" t="s">
        <v>97</v>
      </c>
      <c r="H2736" s="130" t="s">
        <v>1775</v>
      </c>
      <c r="I2736" s="130" t="s">
        <v>381</v>
      </c>
      <c r="J2736" s="130" t="s">
        <v>2367</v>
      </c>
    </row>
    <row r="2737" spans="2:10">
      <c r="B2737" s="130" t="s">
        <v>98</v>
      </c>
      <c r="C2737" s="130" t="s">
        <v>885</v>
      </c>
      <c r="D2737" s="130" t="s">
        <v>479</v>
      </c>
      <c r="E2737" s="130" t="s">
        <v>2368</v>
      </c>
      <c r="F2737" s="129"/>
      <c r="G2737" s="130" t="s">
        <v>98</v>
      </c>
      <c r="H2737" s="130" t="s">
        <v>885</v>
      </c>
      <c r="I2737" s="130" t="s">
        <v>479</v>
      </c>
      <c r="J2737" s="130" t="s">
        <v>2368</v>
      </c>
    </row>
    <row r="2738" spans="2:10">
      <c r="B2738" s="130" t="s">
        <v>100</v>
      </c>
      <c r="C2738" s="130" t="s">
        <v>866</v>
      </c>
      <c r="D2738" s="130" t="s">
        <v>445</v>
      </c>
      <c r="E2738" s="130" t="s">
        <v>1199</v>
      </c>
      <c r="F2738" s="129"/>
      <c r="G2738" s="130" t="s">
        <v>100</v>
      </c>
      <c r="H2738" s="130" t="s">
        <v>866</v>
      </c>
      <c r="I2738" s="130" t="s">
        <v>445</v>
      </c>
      <c r="J2738" s="130" t="s">
        <v>1199</v>
      </c>
    </row>
    <row r="2739" spans="2:10">
      <c r="B2739" s="130" t="s">
        <v>97</v>
      </c>
      <c r="C2739" s="130" t="s">
        <v>1114</v>
      </c>
      <c r="D2739" s="130" t="s">
        <v>429</v>
      </c>
      <c r="E2739" s="130" t="s">
        <v>1115</v>
      </c>
      <c r="F2739" s="129"/>
      <c r="G2739" s="130" t="s">
        <v>97</v>
      </c>
      <c r="H2739" s="130" t="s">
        <v>1114</v>
      </c>
      <c r="I2739" s="130" t="s">
        <v>429</v>
      </c>
      <c r="J2739" s="130" t="s">
        <v>1115</v>
      </c>
    </row>
    <row r="2740" spans="2:10">
      <c r="B2740" s="130" t="s">
        <v>97</v>
      </c>
      <c r="C2740" s="130" t="s">
        <v>1840</v>
      </c>
      <c r="D2740" s="130" t="s">
        <v>535</v>
      </c>
      <c r="E2740" s="130" t="s">
        <v>418</v>
      </c>
      <c r="F2740" s="129"/>
      <c r="G2740" s="130" t="s">
        <v>97</v>
      </c>
      <c r="H2740" s="130" t="s">
        <v>1840</v>
      </c>
      <c r="I2740" s="130" t="s">
        <v>535</v>
      </c>
      <c r="J2740" s="130" t="s">
        <v>418</v>
      </c>
    </row>
    <row r="2741" spans="2:10">
      <c r="B2741" s="130" t="s">
        <v>1863</v>
      </c>
      <c r="C2741" s="130" t="s">
        <v>1864</v>
      </c>
      <c r="D2741" s="130" t="s">
        <v>1586</v>
      </c>
      <c r="E2741" s="130" t="s">
        <v>1865</v>
      </c>
      <c r="F2741" s="129"/>
      <c r="G2741" s="130" t="s">
        <v>1863</v>
      </c>
      <c r="H2741" s="130" t="s">
        <v>1864</v>
      </c>
      <c r="I2741" s="130" t="s">
        <v>1586</v>
      </c>
      <c r="J2741" s="130" t="s">
        <v>1865</v>
      </c>
    </row>
    <row r="2742" spans="2:10">
      <c r="B2742" s="130" t="s">
        <v>1298</v>
      </c>
      <c r="C2742" s="130" t="s">
        <v>1299</v>
      </c>
      <c r="D2742" s="130" t="s">
        <v>429</v>
      </c>
      <c r="E2742" s="130" t="s">
        <v>2369</v>
      </c>
      <c r="F2742" s="129"/>
      <c r="G2742" s="130" t="s">
        <v>1298</v>
      </c>
      <c r="H2742" s="130" t="s">
        <v>1299</v>
      </c>
      <c r="I2742" s="130" t="s">
        <v>429</v>
      </c>
      <c r="J2742" s="130" t="s">
        <v>2369</v>
      </c>
    </row>
    <row r="2743" spans="2:10">
      <c r="B2743" s="130" t="s">
        <v>269</v>
      </c>
      <c r="C2743" s="130" t="s">
        <v>372</v>
      </c>
      <c r="D2743" s="130" t="s">
        <v>521</v>
      </c>
      <c r="E2743" s="130" t="s">
        <v>374</v>
      </c>
      <c r="F2743" s="129"/>
      <c r="G2743" s="130" t="s">
        <v>269</v>
      </c>
      <c r="H2743" s="130" t="s">
        <v>372</v>
      </c>
      <c r="I2743" s="130" t="s">
        <v>521</v>
      </c>
      <c r="J2743" s="130" t="s">
        <v>374</v>
      </c>
    </row>
    <row r="2744" spans="2:10">
      <c r="B2744" s="130" t="s">
        <v>269</v>
      </c>
      <c r="C2744" s="130" t="s">
        <v>806</v>
      </c>
      <c r="D2744" s="130" t="s">
        <v>411</v>
      </c>
      <c r="E2744" s="130" t="s">
        <v>1662</v>
      </c>
      <c r="F2744" s="129"/>
      <c r="G2744" s="130" t="s">
        <v>269</v>
      </c>
      <c r="H2744" s="130" t="s">
        <v>806</v>
      </c>
      <c r="I2744" s="130" t="s">
        <v>411</v>
      </c>
      <c r="J2744" s="130" t="s">
        <v>1662</v>
      </c>
    </row>
    <row r="2745" spans="2:10">
      <c r="B2745" s="130" t="s">
        <v>97</v>
      </c>
      <c r="C2745" s="130" t="s">
        <v>1896</v>
      </c>
      <c r="D2745" s="130" t="s">
        <v>1641</v>
      </c>
      <c r="E2745" s="130" t="s">
        <v>1872</v>
      </c>
      <c r="F2745" s="129"/>
      <c r="G2745" s="130" t="s">
        <v>97</v>
      </c>
      <c r="H2745" s="130" t="s">
        <v>1896</v>
      </c>
      <c r="I2745" s="130" t="s">
        <v>1641</v>
      </c>
      <c r="J2745" s="130" t="s">
        <v>1872</v>
      </c>
    </row>
    <row r="2746" spans="2:10">
      <c r="B2746" s="130" t="s">
        <v>901</v>
      </c>
      <c r="C2746" s="130" t="s">
        <v>1000</v>
      </c>
      <c r="D2746" s="130" t="s">
        <v>411</v>
      </c>
      <c r="E2746" s="130" t="s">
        <v>1001</v>
      </c>
      <c r="F2746" s="129"/>
      <c r="G2746" s="130" t="s">
        <v>901</v>
      </c>
      <c r="H2746" s="130" t="s">
        <v>1000</v>
      </c>
      <c r="I2746" s="130" t="s">
        <v>411</v>
      </c>
      <c r="J2746" s="130" t="s">
        <v>1001</v>
      </c>
    </row>
    <row r="2747" spans="2:10">
      <c r="B2747" s="130" t="s">
        <v>1509</v>
      </c>
      <c r="C2747" s="130" t="s">
        <v>1558</v>
      </c>
      <c r="D2747" s="130" t="s">
        <v>1940</v>
      </c>
      <c r="E2747" s="130" t="s">
        <v>1524</v>
      </c>
      <c r="F2747" s="129"/>
      <c r="G2747" s="130" t="s">
        <v>1509</v>
      </c>
      <c r="H2747" s="130" t="s">
        <v>1558</v>
      </c>
      <c r="I2747" s="130" t="s">
        <v>1940</v>
      </c>
      <c r="J2747" s="130" t="s">
        <v>1524</v>
      </c>
    </row>
    <row r="2748" spans="2:10">
      <c r="B2748" s="130" t="s">
        <v>91</v>
      </c>
      <c r="C2748" s="130" t="s">
        <v>1106</v>
      </c>
      <c r="D2748" s="130" t="s">
        <v>418</v>
      </c>
      <c r="E2748" s="130" t="s">
        <v>1107</v>
      </c>
      <c r="F2748" s="129"/>
      <c r="G2748" s="130" t="s">
        <v>91</v>
      </c>
      <c r="H2748" s="130" t="s">
        <v>1106</v>
      </c>
      <c r="I2748" s="130" t="s">
        <v>418</v>
      </c>
      <c r="J2748" s="130" t="s">
        <v>1107</v>
      </c>
    </row>
    <row r="2749" spans="2:10">
      <c r="B2749" s="130" t="s">
        <v>269</v>
      </c>
      <c r="C2749" s="130" t="s">
        <v>369</v>
      </c>
      <c r="D2749" s="130" t="s">
        <v>418</v>
      </c>
      <c r="E2749" s="130" t="s">
        <v>799</v>
      </c>
      <c r="F2749" s="129"/>
      <c r="G2749" s="130" t="s">
        <v>269</v>
      </c>
      <c r="H2749" s="130" t="s">
        <v>369</v>
      </c>
      <c r="I2749" s="130" t="s">
        <v>418</v>
      </c>
      <c r="J2749" s="130" t="s">
        <v>799</v>
      </c>
    </row>
    <row r="2750" spans="2:10">
      <c r="B2750" s="130" t="s">
        <v>91</v>
      </c>
      <c r="C2750" s="130" t="s">
        <v>2370</v>
      </c>
      <c r="D2750" s="130" t="s">
        <v>426</v>
      </c>
      <c r="E2750" s="130" t="s">
        <v>774</v>
      </c>
      <c r="F2750" s="129"/>
      <c r="G2750" s="130" t="s">
        <v>91</v>
      </c>
      <c r="H2750" s="130" t="s">
        <v>2370</v>
      </c>
      <c r="I2750" s="130" t="s">
        <v>426</v>
      </c>
      <c r="J2750" s="130" t="s">
        <v>774</v>
      </c>
    </row>
    <row r="2751" spans="2:10">
      <c r="B2751" s="130" t="s">
        <v>1807</v>
      </c>
      <c r="C2751" s="130" t="s">
        <v>1838</v>
      </c>
      <c r="D2751" s="130" t="s">
        <v>464</v>
      </c>
      <c r="E2751" s="130" t="s">
        <v>2371</v>
      </c>
      <c r="F2751" s="129"/>
      <c r="G2751" s="130" t="s">
        <v>1807</v>
      </c>
      <c r="H2751" s="130" t="s">
        <v>1838</v>
      </c>
      <c r="I2751" s="130" t="s">
        <v>464</v>
      </c>
      <c r="J2751" s="130" t="s">
        <v>2371</v>
      </c>
    </row>
    <row r="2752" spans="2:10">
      <c r="B2752" s="130" t="s">
        <v>977</v>
      </c>
      <c r="C2752" s="130" t="s">
        <v>1969</v>
      </c>
      <c r="D2752" s="130" t="s">
        <v>1983</v>
      </c>
      <c r="E2752" s="130" t="s">
        <v>1894</v>
      </c>
      <c r="F2752" s="129"/>
      <c r="G2752" s="130" t="s">
        <v>977</v>
      </c>
      <c r="H2752" s="130" t="s">
        <v>1969</v>
      </c>
      <c r="I2752" s="130" t="s">
        <v>1983</v>
      </c>
      <c r="J2752" s="130" t="s">
        <v>1894</v>
      </c>
    </row>
    <row r="2753" spans="2:10">
      <c r="B2753" s="130" t="s">
        <v>496</v>
      </c>
      <c r="C2753" s="130" t="s">
        <v>497</v>
      </c>
      <c r="D2753" s="130" t="s">
        <v>532</v>
      </c>
      <c r="E2753" s="130" t="s">
        <v>1256</v>
      </c>
      <c r="F2753" s="129"/>
      <c r="G2753" s="130" t="s">
        <v>496</v>
      </c>
      <c r="H2753" s="130" t="s">
        <v>497</v>
      </c>
      <c r="I2753" s="130" t="s">
        <v>532</v>
      </c>
      <c r="J2753" s="130" t="s">
        <v>1256</v>
      </c>
    </row>
    <row r="2754" spans="2:10">
      <c r="B2754" s="130" t="s">
        <v>1509</v>
      </c>
      <c r="C2754" s="130" t="s">
        <v>1665</v>
      </c>
      <c r="D2754" s="130" t="s">
        <v>2372</v>
      </c>
      <c r="E2754" s="130" t="s">
        <v>917</v>
      </c>
      <c r="F2754" s="129"/>
      <c r="G2754" s="130" t="s">
        <v>1509</v>
      </c>
      <c r="H2754" s="130" t="s">
        <v>1665</v>
      </c>
      <c r="I2754" s="130" t="s">
        <v>2372</v>
      </c>
      <c r="J2754" s="130" t="s">
        <v>917</v>
      </c>
    </row>
    <row r="2755" spans="2:10">
      <c r="B2755" s="130" t="s">
        <v>97</v>
      </c>
      <c r="C2755" s="130" t="s">
        <v>1841</v>
      </c>
      <c r="D2755" s="130" t="s">
        <v>2373</v>
      </c>
      <c r="E2755" s="130" t="s">
        <v>1804</v>
      </c>
      <c r="F2755" s="129"/>
      <c r="G2755" s="130" t="s">
        <v>97</v>
      </c>
      <c r="H2755" s="130" t="s">
        <v>1841</v>
      </c>
      <c r="I2755" s="130" t="s">
        <v>2373</v>
      </c>
      <c r="J2755" s="130" t="s">
        <v>1804</v>
      </c>
    </row>
    <row r="2756" spans="2:10">
      <c r="B2756" s="130" t="s">
        <v>177</v>
      </c>
      <c r="C2756" s="130" t="s">
        <v>2361</v>
      </c>
      <c r="D2756" s="130" t="s">
        <v>408</v>
      </c>
      <c r="E2756" s="130" t="s">
        <v>950</v>
      </c>
      <c r="F2756" s="129"/>
      <c r="G2756" s="130" t="s">
        <v>177</v>
      </c>
      <c r="H2756" s="130" t="s">
        <v>2361</v>
      </c>
      <c r="I2756" s="130" t="s">
        <v>408</v>
      </c>
      <c r="J2756" s="130" t="s">
        <v>950</v>
      </c>
    </row>
    <row r="2757" spans="2:10">
      <c r="B2757" s="130" t="s">
        <v>559</v>
      </c>
      <c r="C2757" s="130" t="s">
        <v>562</v>
      </c>
      <c r="D2757" s="130" t="s">
        <v>555</v>
      </c>
      <c r="E2757" s="130" t="s">
        <v>795</v>
      </c>
      <c r="F2757" s="129"/>
      <c r="G2757" s="130" t="s">
        <v>559</v>
      </c>
      <c r="H2757" s="130" t="s">
        <v>562</v>
      </c>
      <c r="I2757" s="130" t="s">
        <v>555</v>
      </c>
      <c r="J2757" s="130" t="s">
        <v>795</v>
      </c>
    </row>
    <row r="2758" spans="2:10">
      <c r="B2758" s="130" t="s">
        <v>91</v>
      </c>
      <c r="C2758" s="130" t="s">
        <v>1050</v>
      </c>
      <c r="D2758" s="130" t="s">
        <v>612</v>
      </c>
      <c r="E2758" s="130" t="s">
        <v>1051</v>
      </c>
      <c r="F2758" s="129"/>
      <c r="G2758" s="130" t="s">
        <v>91</v>
      </c>
      <c r="H2758" s="130" t="s">
        <v>1050</v>
      </c>
      <c r="I2758" s="130" t="s">
        <v>612</v>
      </c>
      <c r="J2758" s="130" t="s">
        <v>1051</v>
      </c>
    </row>
    <row r="2759" spans="2:10">
      <c r="B2759" s="130" t="s">
        <v>95</v>
      </c>
      <c r="C2759" s="130" t="s">
        <v>557</v>
      </c>
      <c r="D2759" s="130" t="s">
        <v>443</v>
      </c>
      <c r="E2759" s="130" t="s">
        <v>558</v>
      </c>
      <c r="F2759" s="129"/>
      <c r="G2759" s="130" t="s">
        <v>95</v>
      </c>
      <c r="H2759" s="130" t="s">
        <v>557</v>
      </c>
      <c r="I2759" s="130" t="s">
        <v>443</v>
      </c>
      <c r="J2759" s="130" t="s">
        <v>558</v>
      </c>
    </row>
    <row r="2760" spans="2:10">
      <c r="B2760" s="130" t="s">
        <v>579</v>
      </c>
      <c r="C2760" s="130" t="s">
        <v>588</v>
      </c>
      <c r="D2760" s="130" t="s">
        <v>440</v>
      </c>
      <c r="E2760" s="130" t="s">
        <v>589</v>
      </c>
      <c r="F2760" s="129"/>
      <c r="G2760" s="130" t="s">
        <v>579</v>
      </c>
      <c r="H2760" s="130" t="s">
        <v>588</v>
      </c>
      <c r="I2760" s="130" t="s">
        <v>440</v>
      </c>
      <c r="J2760" s="130" t="s">
        <v>589</v>
      </c>
    </row>
    <row r="2761" spans="2:10">
      <c r="B2761" s="130" t="s">
        <v>93</v>
      </c>
      <c r="C2761" s="130" t="s">
        <v>639</v>
      </c>
      <c r="D2761" s="130" t="s">
        <v>1511</v>
      </c>
      <c r="E2761" s="130" t="s">
        <v>2374</v>
      </c>
      <c r="F2761" s="129"/>
      <c r="G2761" s="130" t="s">
        <v>93</v>
      </c>
      <c r="H2761" s="130" t="s">
        <v>639</v>
      </c>
      <c r="I2761" s="130" t="s">
        <v>1511</v>
      </c>
      <c r="J2761" s="130" t="s">
        <v>2374</v>
      </c>
    </row>
    <row r="2762" spans="2:10">
      <c r="B2762" s="130" t="s">
        <v>100</v>
      </c>
      <c r="C2762" s="130" t="s">
        <v>720</v>
      </c>
      <c r="D2762" s="130" t="s">
        <v>461</v>
      </c>
      <c r="E2762" s="130" t="s">
        <v>2375</v>
      </c>
      <c r="F2762" s="129"/>
      <c r="G2762" s="130" t="s">
        <v>100</v>
      </c>
      <c r="H2762" s="130" t="s">
        <v>720</v>
      </c>
      <c r="I2762" s="130" t="s">
        <v>461</v>
      </c>
      <c r="J2762" s="130" t="s">
        <v>2375</v>
      </c>
    </row>
    <row r="2763" spans="2:10">
      <c r="B2763" s="130" t="s">
        <v>91</v>
      </c>
      <c r="C2763" s="130" t="s">
        <v>1415</v>
      </c>
      <c r="D2763" s="130" t="s">
        <v>411</v>
      </c>
      <c r="E2763" s="130" t="s">
        <v>1416</v>
      </c>
      <c r="F2763" s="129"/>
      <c r="G2763" s="130" t="s">
        <v>91</v>
      </c>
      <c r="H2763" s="130" t="s">
        <v>1415</v>
      </c>
      <c r="I2763" s="130" t="s">
        <v>411</v>
      </c>
      <c r="J2763" s="130" t="s">
        <v>1416</v>
      </c>
    </row>
    <row r="2764" spans="2:10">
      <c r="B2764" s="130" t="s">
        <v>97</v>
      </c>
      <c r="C2764" s="130" t="s">
        <v>1803</v>
      </c>
      <c r="D2764" s="130" t="s">
        <v>2376</v>
      </c>
      <c r="E2764" s="130" t="s">
        <v>1804</v>
      </c>
      <c r="F2764" s="129"/>
      <c r="G2764" s="130" t="s">
        <v>97</v>
      </c>
      <c r="H2764" s="130" t="s">
        <v>1803</v>
      </c>
      <c r="I2764" s="130" t="s">
        <v>2376</v>
      </c>
      <c r="J2764" s="130" t="s">
        <v>1804</v>
      </c>
    </row>
    <row r="2765" spans="2:10">
      <c r="B2765" s="130" t="s">
        <v>97</v>
      </c>
      <c r="C2765" s="130" t="s">
        <v>1803</v>
      </c>
      <c r="D2765" s="130" t="s">
        <v>1545</v>
      </c>
      <c r="E2765" s="130" t="s">
        <v>1804</v>
      </c>
      <c r="F2765" s="129"/>
      <c r="G2765" s="130" t="s">
        <v>97</v>
      </c>
      <c r="H2765" s="130" t="s">
        <v>1803</v>
      </c>
      <c r="I2765" s="130" t="s">
        <v>1545</v>
      </c>
      <c r="J2765" s="130" t="s">
        <v>1804</v>
      </c>
    </row>
    <row r="2766" spans="2:10">
      <c r="B2766" s="130" t="s">
        <v>100</v>
      </c>
      <c r="C2766" s="130" t="s">
        <v>375</v>
      </c>
      <c r="D2766" s="130" t="s">
        <v>387</v>
      </c>
      <c r="E2766" s="130" t="s">
        <v>539</v>
      </c>
      <c r="F2766" s="129"/>
      <c r="G2766" s="130" t="s">
        <v>100</v>
      </c>
      <c r="H2766" s="130" t="s">
        <v>375</v>
      </c>
      <c r="I2766" s="130" t="s">
        <v>387</v>
      </c>
      <c r="J2766" s="130" t="s">
        <v>539</v>
      </c>
    </row>
    <row r="2767" spans="2:10">
      <c r="B2767" s="130" t="s">
        <v>91</v>
      </c>
      <c r="C2767" s="130" t="s">
        <v>996</v>
      </c>
      <c r="D2767" s="130" t="s">
        <v>521</v>
      </c>
      <c r="E2767" s="130" t="s">
        <v>997</v>
      </c>
      <c r="F2767" s="129"/>
      <c r="G2767" s="130" t="s">
        <v>91</v>
      </c>
      <c r="H2767" s="130" t="s">
        <v>996</v>
      </c>
      <c r="I2767" s="130" t="s">
        <v>521</v>
      </c>
      <c r="J2767" s="130" t="s">
        <v>997</v>
      </c>
    </row>
    <row r="2768" spans="2:10">
      <c r="B2768" s="130" t="s">
        <v>91</v>
      </c>
      <c r="C2768" s="130" t="s">
        <v>2377</v>
      </c>
      <c r="D2768" s="130" t="s">
        <v>418</v>
      </c>
      <c r="E2768" s="130" t="s">
        <v>1529</v>
      </c>
      <c r="F2768" s="129"/>
      <c r="G2768" s="130" t="s">
        <v>91</v>
      </c>
      <c r="H2768" s="130" t="s">
        <v>2377</v>
      </c>
      <c r="I2768" s="130" t="s">
        <v>418</v>
      </c>
      <c r="J2768" s="130" t="s">
        <v>1529</v>
      </c>
    </row>
    <row r="2769" spans="2:10">
      <c r="B2769" s="130" t="s">
        <v>91</v>
      </c>
      <c r="C2769" s="130" t="s">
        <v>853</v>
      </c>
      <c r="D2769" s="130" t="s">
        <v>390</v>
      </c>
      <c r="E2769" s="130" t="s">
        <v>854</v>
      </c>
      <c r="F2769" s="129"/>
      <c r="G2769" s="130" t="s">
        <v>91</v>
      </c>
      <c r="H2769" s="130" t="s">
        <v>853</v>
      </c>
      <c r="I2769" s="130" t="s">
        <v>390</v>
      </c>
      <c r="J2769" s="130" t="s">
        <v>854</v>
      </c>
    </row>
    <row r="2770" spans="2:10">
      <c r="B2770" s="130" t="s">
        <v>91</v>
      </c>
      <c r="C2770" s="130" t="s">
        <v>627</v>
      </c>
      <c r="D2770" s="130" t="s">
        <v>381</v>
      </c>
      <c r="E2770" s="130" t="s">
        <v>628</v>
      </c>
      <c r="F2770" s="129"/>
      <c r="G2770" s="130" t="s">
        <v>91</v>
      </c>
      <c r="H2770" s="130" t="s">
        <v>627</v>
      </c>
      <c r="I2770" s="130" t="s">
        <v>381</v>
      </c>
      <c r="J2770" s="130" t="s">
        <v>628</v>
      </c>
    </row>
    <row r="2771" spans="2:10">
      <c r="B2771" s="130" t="s">
        <v>91</v>
      </c>
      <c r="C2771" s="130" t="s">
        <v>433</v>
      </c>
      <c r="D2771" s="130" t="s">
        <v>737</v>
      </c>
      <c r="E2771" s="130" t="s">
        <v>435</v>
      </c>
      <c r="F2771" s="129"/>
      <c r="G2771" s="130" t="s">
        <v>91</v>
      </c>
      <c r="H2771" s="130" t="s">
        <v>433</v>
      </c>
      <c r="I2771" s="130" t="s">
        <v>737</v>
      </c>
      <c r="J2771" s="130" t="s">
        <v>435</v>
      </c>
    </row>
    <row r="2772" spans="2:10">
      <c r="B2772" s="130" t="s">
        <v>1509</v>
      </c>
      <c r="C2772" s="130" t="s">
        <v>1558</v>
      </c>
      <c r="D2772" s="130" t="s">
        <v>1935</v>
      </c>
      <c r="E2772" s="130" t="s">
        <v>1524</v>
      </c>
      <c r="F2772" s="129"/>
      <c r="G2772" s="130" t="s">
        <v>1509</v>
      </c>
      <c r="H2772" s="130" t="s">
        <v>1558</v>
      </c>
      <c r="I2772" s="130" t="s">
        <v>1935</v>
      </c>
      <c r="J2772" s="130" t="s">
        <v>1524</v>
      </c>
    </row>
    <row r="2773" spans="2:10">
      <c r="B2773" s="130" t="s">
        <v>579</v>
      </c>
      <c r="C2773" s="130" t="s">
        <v>1350</v>
      </c>
      <c r="D2773" s="130" t="s">
        <v>670</v>
      </c>
      <c r="E2773" s="130" t="s">
        <v>2378</v>
      </c>
      <c r="F2773" s="129"/>
      <c r="G2773" s="130" t="s">
        <v>579</v>
      </c>
      <c r="H2773" s="130" t="s">
        <v>1350</v>
      </c>
      <c r="I2773" s="130" t="s">
        <v>670</v>
      </c>
      <c r="J2773" s="130" t="s">
        <v>2378</v>
      </c>
    </row>
    <row r="2774" spans="2:10">
      <c r="B2774" s="130" t="s">
        <v>503</v>
      </c>
      <c r="C2774" s="130" t="s">
        <v>2379</v>
      </c>
      <c r="D2774" s="130" t="s">
        <v>370</v>
      </c>
      <c r="E2774" s="130" t="s">
        <v>1524</v>
      </c>
      <c r="F2774" s="129"/>
      <c r="G2774" s="130" t="s">
        <v>503</v>
      </c>
      <c r="H2774" s="130" t="s">
        <v>2379</v>
      </c>
      <c r="I2774" s="130" t="s">
        <v>370</v>
      </c>
      <c r="J2774" s="130" t="s">
        <v>1524</v>
      </c>
    </row>
    <row r="2775" spans="2:10">
      <c r="B2775" s="130" t="s">
        <v>177</v>
      </c>
      <c r="C2775" s="130" t="s">
        <v>810</v>
      </c>
      <c r="D2775" s="130" t="s">
        <v>66</v>
      </c>
      <c r="E2775" s="130" t="s">
        <v>2380</v>
      </c>
      <c r="F2775" s="129"/>
      <c r="G2775" s="130" t="s">
        <v>177</v>
      </c>
      <c r="H2775" s="130" t="s">
        <v>810</v>
      </c>
      <c r="I2775" s="130" t="s">
        <v>66</v>
      </c>
      <c r="J2775" s="130" t="s">
        <v>2380</v>
      </c>
    </row>
    <row r="2776" spans="2:10">
      <c r="B2776" s="130" t="s">
        <v>100</v>
      </c>
      <c r="C2776" s="130" t="s">
        <v>537</v>
      </c>
      <c r="D2776" s="130" t="s">
        <v>387</v>
      </c>
      <c r="E2776" s="130" t="s">
        <v>1046</v>
      </c>
      <c r="F2776" s="129"/>
      <c r="G2776" s="130" t="s">
        <v>100</v>
      </c>
      <c r="H2776" s="130" t="s">
        <v>537</v>
      </c>
      <c r="I2776" s="130" t="s">
        <v>387</v>
      </c>
      <c r="J2776" s="130" t="s">
        <v>1046</v>
      </c>
    </row>
    <row r="2777" spans="2:10">
      <c r="B2777" s="130" t="s">
        <v>97</v>
      </c>
      <c r="C2777" s="130" t="s">
        <v>474</v>
      </c>
      <c r="D2777" s="130" t="s">
        <v>466</v>
      </c>
      <c r="E2777" s="130" t="s">
        <v>475</v>
      </c>
      <c r="F2777" s="129"/>
      <c r="G2777" s="130" t="s">
        <v>97</v>
      </c>
      <c r="H2777" s="130" t="s">
        <v>474</v>
      </c>
      <c r="I2777" s="130" t="s">
        <v>466</v>
      </c>
      <c r="J2777" s="130" t="s">
        <v>475</v>
      </c>
    </row>
    <row r="2778" spans="2:10">
      <c r="B2778" s="130" t="s">
        <v>709</v>
      </c>
      <c r="C2778" s="130" t="s">
        <v>710</v>
      </c>
      <c r="D2778" s="130" t="s">
        <v>461</v>
      </c>
      <c r="E2778" s="130" t="s">
        <v>1033</v>
      </c>
      <c r="F2778" s="129"/>
      <c r="G2778" s="130" t="s">
        <v>709</v>
      </c>
      <c r="H2778" s="130" t="s">
        <v>710</v>
      </c>
      <c r="I2778" s="130" t="s">
        <v>461</v>
      </c>
      <c r="J2778" s="130" t="s">
        <v>1033</v>
      </c>
    </row>
    <row r="2779" spans="2:10">
      <c r="B2779" s="130" t="s">
        <v>97</v>
      </c>
      <c r="C2779" s="130" t="s">
        <v>1827</v>
      </c>
      <c r="D2779" s="130" t="s">
        <v>2278</v>
      </c>
      <c r="E2779" s="130" t="s">
        <v>1797</v>
      </c>
      <c r="F2779" s="129"/>
      <c r="G2779" s="130" t="s">
        <v>97</v>
      </c>
      <c r="H2779" s="130" t="s">
        <v>1827</v>
      </c>
      <c r="I2779" s="130" t="s">
        <v>2278</v>
      </c>
      <c r="J2779" s="130" t="s">
        <v>1797</v>
      </c>
    </row>
    <row r="2780" spans="2:10">
      <c r="B2780" s="130" t="s">
        <v>97</v>
      </c>
      <c r="C2780" s="130" t="s">
        <v>1235</v>
      </c>
      <c r="D2780" s="130" t="s">
        <v>384</v>
      </c>
      <c r="E2780" s="130" t="s">
        <v>2381</v>
      </c>
      <c r="F2780" s="129"/>
      <c r="G2780" s="130" t="s">
        <v>97</v>
      </c>
      <c r="H2780" s="130" t="s">
        <v>1235</v>
      </c>
      <c r="I2780" s="130" t="s">
        <v>384</v>
      </c>
      <c r="J2780" s="130" t="s">
        <v>2381</v>
      </c>
    </row>
    <row r="2781" spans="2:10">
      <c r="B2781" s="130" t="s">
        <v>91</v>
      </c>
      <c r="C2781" s="130" t="s">
        <v>1655</v>
      </c>
      <c r="D2781" s="130" t="s">
        <v>405</v>
      </c>
      <c r="E2781" s="130" t="s">
        <v>2382</v>
      </c>
      <c r="F2781" s="129"/>
      <c r="G2781" s="130" t="s">
        <v>91</v>
      </c>
      <c r="H2781" s="130" t="s">
        <v>1655</v>
      </c>
      <c r="I2781" s="130" t="s">
        <v>405</v>
      </c>
      <c r="J2781" s="130" t="s">
        <v>2382</v>
      </c>
    </row>
    <row r="2782" spans="2:10">
      <c r="B2782" s="130" t="s">
        <v>93</v>
      </c>
      <c r="C2782" s="130" t="s">
        <v>633</v>
      </c>
      <c r="D2782" s="130" t="s">
        <v>367</v>
      </c>
      <c r="E2782" s="130" t="s">
        <v>2383</v>
      </c>
      <c r="F2782" s="129"/>
      <c r="G2782" s="130" t="s">
        <v>93</v>
      </c>
      <c r="H2782" s="130" t="s">
        <v>633</v>
      </c>
      <c r="I2782" s="130" t="s">
        <v>367</v>
      </c>
      <c r="J2782" s="130" t="s">
        <v>2383</v>
      </c>
    </row>
    <row r="2783" spans="2:10">
      <c r="B2783" s="130" t="s">
        <v>97</v>
      </c>
      <c r="C2783" s="130" t="s">
        <v>945</v>
      </c>
      <c r="D2783" s="130" t="s">
        <v>418</v>
      </c>
      <c r="E2783" s="130" t="s">
        <v>1025</v>
      </c>
      <c r="F2783" s="129"/>
      <c r="G2783" s="130" t="s">
        <v>97</v>
      </c>
      <c r="H2783" s="130" t="s">
        <v>945</v>
      </c>
      <c r="I2783" s="130" t="s">
        <v>418</v>
      </c>
      <c r="J2783" s="130" t="s">
        <v>1025</v>
      </c>
    </row>
    <row r="2784" spans="2:10">
      <c r="B2784" s="130" t="s">
        <v>1081</v>
      </c>
      <c r="C2784" s="130" t="s">
        <v>1082</v>
      </c>
      <c r="D2784" s="130" t="s">
        <v>670</v>
      </c>
      <c r="E2784" s="130" t="s">
        <v>2384</v>
      </c>
      <c r="F2784" s="129"/>
      <c r="G2784" s="130" t="s">
        <v>1081</v>
      </c>
      <c r="H2784" s="130" t="s">
        <v>1082</v>
      </c>
      <c r="I2784" s="130" t="s">
        <v>670</v>
      </c>
      <c r="J2784" s="130" t="s">
        <v>2384</v>
      </c>
    </row>
    <row r="2785" spans="2:10">
      <c r="B2785" s="130" t="s">
        <v>609</v>
      </c>
      <c r="C2785" s="130" t="s">
        <v>2007</v>
      </c>
      <c r="D2785" s="130" t="s">
        <v>1579</v>
      </c>
      <c r="E2785" s="130" t="s">
        <v>1945</v>
      </c>
      <c r="F2785" s="129"/>
      <c r="G2785" s="130" t="s">
        <v>609</v>
      </c>
      <c r="H2785" s="130" t="s">
        <v>2007</v>
      </c>
      <c r="I2785" s="130" t="s">
        <v>1579</v>
      </c>
      <c r="J2785" s="130" t="s">
        <v>1945</v>
      </c>
    </row>
    <row r="2786" spans="2:10">
      <c r="B2786" s="130" t="s">
        <v>97</v>
      </c>
      <c r="C2786" s="130" t="s">
        <v>1973</v>
      </c>
      <c r="D2786" s="130" t="s">
        <v>2385</v>
      </c>
      <c r="E2786" s="130" t="s">
        <v>1797</v>
      </c>
      <c r="F2786" s="129"/>
      <c r="G2786" s="130" t="s">
        <v>97</v>
      </c>
      <c r="H2786" s="130" t="s">
        <v>1973</v>
      </c>
      <c r="I2786" s="130" t="s">
        <v>2385</v>
      </c>
      <c r="J2786" s="130" t="s">
        <v>1797</v>
      </c>
    </row>
    <row r="2787" spans="2:10">
      <c r="B2787" s="130" t="s">
        <v>97</v>
      </c>
      <c r="C2787" s="130" t="s">
        <v>2386</v>
      </c>
      <c r="D2787" s="130" t="s">
        <v>464</v>
      </c>
      <c r="E2787" s="130" t="s">
        <v>910</v>
      </c>
      <c r="F2787" s="129"/>
      <c r="G2787" s="130" t="s">
        <v>97</v>
      </c>
      <c r="H2787" s="130" t="s">
        <v>2386</v>
      </c>
      <c r="I2787" s="130" t="s">
        <v>464</v>
      </c>
      <c r="J2787" s="130" t="s">
        <v>910</v>
      </c>
    </row>
    <row r="2788" spans="2:10">
      <c r="B2788" s="130" t="s">
        <v>579</v>
      </c>
      <c r="C2788" s="130" t="s">
        <v>588</v>
      </c>
      <c r="D2788" s="130" t="s">
        <v>373</v>
      </c>
      <c r="E2788" s="130" t="s">
        <v>855</v>
      </c>
      <c r="F2788" s="129"/>
      <c r="G2788" s="130" t="s">
        <v>579</v>
      </c>
      <c r="H2788" s="130" t="s">
        <v>588</v>
      </c>
      <c r="I2788" s="130" t="s">
        <v>373</v>
      </c>
      <c r="J2788" s="130" t="s">
        <v>855</v>
      </c>
    </row>
    <row r="2789" spans="2:10">
      <c r="B2789" s="130" t="s">
        <v>496</v>
      </c>
      <c r="C2789" s="130" t="s">
        <v>497</v>
      </c>
      <c r="D2789" s="130" t="s">
        <v>426</v>
      </c>
      <c r="E2789" s="130" t="s">
        <v>498</v>
      </c>
      <c r="F2789" s="129"/>
      <c r="G2789" s="130" t="s">
        <v>496</v>
      </c>
      <c r="H2789" s="130" t="s">
        <v>497</v>
      </c>
      <c r="I2789" s="130" t="s">
        <v>426</v>
      </c>
      <c r="J2789" s="130" t="s">
        <v>498</v>
      </c>
    </row>
    <row r="2790" spans="2:10">
      <c r="B2790" s="130" t="s">
        <v>97</v>
      </c>
      <c r="C2790" s="130" t="s">
        <v>1951</v>
      </c>
      <c r="D2790" s="130" t="s">
        <v>2387</v>
      </c>
      <c r="E2790" s="130" t="s">
        <v>1797</v>
      </c>
      <c r="F2790" s="129"/>
      <c r="G2790" s="130" t="s">
        <v>97</v>
      </c>
      <c r="H2790" s="130" t="s">
        <v>1951</v>
      </c>
      <c r="I2790" s="130" t="s">
        <v>2387</v>
      </c>
      <c r="J2790" s="130" t="s">
        <v>1797</v>
      </c>
    </row>
    <row r="2791" spans="2:10">
      <c r="B2791" s="130" t="s">
        <v>97</v>
      </c>
      <c r="C2791" s="130" t="s">
        <v>1841</v>
      </c>
      <c r="D2791" s="130" t="s">
        <v>1590</v>
      </c>
      <c r="E2791" s="130" t="s">
        <v>1804</v>
      </c>
      <c r="F2791" s="129"/>
      <c r="G2791" s="130" t="s">
        <v>97</v>
      </c>
      <c r="H2791" s="130" t="s">
        <v>1841</v>
      </c>
      <c r="I2791" s="130" t="s">
        <v>1590</v>
      </c>
      <c r="J2791" s="130" t="s">
        <v>1804</v>
      </c>
    </row>
    <row r="2792" spans="2:10">
      <c r="B2792" s="130" t="s">
        <v>609</v>
      </c>
      <c r="C2792" s="130" t="s">
        <v>620</v>
      </c>
      <c r="D2792" s="130" t="s">
        <v>558</v>
      </c>
      <c r="E2792" s="130" t="s">
        <v>781</v>
      </c>
      <c r="F2792" s="129"/>
      <c r="G2792" s="130" t="s">
        <v>609</v>
      </c>
      <c r="H2792" s="130" t="s">
        <v>620</v>
      </c>
      <c r="I2792" s="130" t="s">
        <v>558</v>
      </c>
      <c r="J2792" s="130" t="s">
        <v>781</v>
      </c>
    </row>
    <row r="2793" spans="2:10">
      <c r="B2793" s="130" t="s">
        <v>97</v>
      </c>
      <c r="C2793" s="130" t="s">
        <v>1841</v>
      </c>
      <c r="D2793" s="130" t="s">
        <v>2388</v>
      </c>
      <c r="E2793" s="130" t="s">
        <v>1804</v>
      </c>
      <c r="F2793" s="129"/>
      <c r="G2793" s="130" t="s">
        <v>97</v>
      </c>
      <c r="H2793" s="130" t="s">
        <v>1841</v>
      </c>
      <c r="I2793" s="130" t="s">
        <v>2388</v>
      </c>
      <c r="J2793" s="130" t="s">
        <v>1804</v>
      </c>
    </row>
    <row r="2794" spans="2:10">
      <c r="B2794" s="130" t="s">
        <v>1509</v>
      </c>
      <c r="C2794" s="130" t="s">
        <v>1665</v>
      </c>
      <c r="D2794" s="130" t="s">
        <v>2389</v>
      </c>
      <c r="E2794" s="130" t="s">
        <v>917</v>
      </c>
      <c r="F2794" s="129"/>
      <c r="G2794" s="130" t="s">
        <v>1509</v>
      </c>
      <c r="H2794" s="130" t="s">
        <v>1665</v>
      </c>
      <c r="I2794" s="130" t="s">
        <v>2389</v>
      </c>
      <c r="J2794" s="130" t="s">
        <v>917</v>
      </c>
    </row>
    <row r="2795" spans="2:10">
      <c r="B2795" s="130" t="s">
        <v>1509</v>
      </c>
      <c r="C2795" s="130" t="s">
        <v>1522</v>
      </c>
      <c r="D2795" s="130" t="s">
        <v>2376</v>
      </c>
      <c r="E2795" s="130" t="s">
        <v>1524</v>
      </c>
      <c r="F2795" s="129"/>
      <c r="G2795" s="130" t="s">
        <v>1509</v>
      </c>
      <c r="H2795" s="130" t="s">
        <v>1522</v>
      </c>
      <c r="I2795" s="130" t="s">
        <v>2376</v>
      </c>
      <c r="J2795" s="130" t="s">
        <v>1524</v>
      </c>
    </row>
    <row r="2796" spans="2:10">
      <c r="B2796" s="130" t="s">
        <v>97</v>
      </c>
      <c r="C2796" s="130" t="s">
        <v>2390</v>
      </c>
      <c r="D2796" s="130" t="s">
        <v>429</v>
      </c>
      <c r="E2796" s="130" t="s">
        <v>958</v>
      </c>
      <c r="F2796" s="129"/>
      <c r="G2796" s="130" t="s">
        <v>97</v>
      </c>
      <c r="H2796" s="130" t="s">
        <v>2390</v>
      </c>
      <c r="I2796" s="130" t="s">
        <v>429</v>
      </c>
      <c r="J2796" s="130" t="s">
        <v>958</v>
      </c>
    </row>
    <row r="2797" spans="2:10">
      <c r="B2797" s="130" t="s">
        <v>977</v>
      </c>
      <c r="C2797" s="130" t="s">
        <v>1969</v>
      </c>
      <c r="D2797" s="130" t="s">
        <v>2388</v>
      </c>
      <c r="E2797" s="130" t="s">
        <v>1894</v>
      </c>
      <c r="F2797" s="129"/>
      <c r="G2797" s="130" t="s">
        <v>977</v>
      </c>
      <c r="H2797" s="130" t="s">
        <v>1969</v>
      </c>
      <c r="I2797" s="130" t="s">
        <v>2388</v>
      </c>
      <c r="J2797" s="130" t="s">
        <v>1894</v>
      </c>
    </row>
    <row r="2798" spans="2:10">
      <c r="B2798" s="130" t="s">
        <v>1509</v>
      </c>
      <c r="C2798" s="130" t="s">
        <v>1665</v>
      </c>
      <c r="D2798" s="130" t="s">
        <v>1881</v>
      </c>
      <c r="E2798" s="130" t="s">
        <v>917</v>
      </c>
      <c r="F2798" s="129"/>
      <c r="G2798" s="130" t="s">
        <v>1509</v>
      </c>
      <c r="H2798" s="130" t="s">
        <v>1665</v>
      </c>
      <c r="I2798" s="130" t="s">
        <v>1881</v>
      </c>
      <c r="J2798" s="130" t="s">
        <v>917</v>
      </c>
    </row>
    <row r="2799" spans="2:10">
      <c r="B2799" s="130" t="s">
        <v>177</v>
      </c>
      <c r="C2799" s="130" t="s">
        <v>2391</v>
      </c>
      <c r="D2799" s="130" t="s">
        <v>483</v>
      </c>
      <c r="E2799" s="130" t="s">
        <v>689</v>
      </c>
      <c r="F2799" s="129"/>
      <c r="G2799" s="130" t="s">
        <v>177</v>
      </c>
      <c r="H2799" s="130" t="s">
        <v>2391</v>
      </c>
      <c r="I2799" s="130" t="s">
        <v>483</v>
      </c>
      <c r="J2799" s="130" t="s">
        <v>689</v>
      </c>
    </row>
    <row r="2800" spans="2:10">
      <c r="B2800" s="130" t="s">
        <v>97</v>
      </c>
      <c r="C2800" s="130" t="s">
        <v>815</v>
      </c>
      <c r="D2800" s="130" t="s">
        <v>411</v>
      </c>
      <c r="E2800" s="130" t="s">
        <v>2392</v>
      </c>
      <c r="F2800" s="129"/>
      <c r="G2800" s="130" t="s">
        <v>97</v>
      </c>
      <c r="H2800" s="130" t="s">
        <v>815</v>
      </c>
      <c r="I2800" s="130" t="s">
        <v>411</v>
      </c>
      <c r="J2800" s="130" t="s">
        <v>2392</v>
      </c>
    </row>
    <row r="2801" spans="2:10">
      <c r="B2801" s="130" t="s">
        <v>97</v>
      </c>
      <c r="C2801" s="130" t="s">
        <v>1950</v>
      </c>
      <c r="D2801" s="130" t="s">
        <v>1814</v>
      </c>
      <c r="E2801" s="130" t="s">
        <v>1804</v>
      </c>
      <c r="F2801" s="129"/>
      <c r="G2801" s="130" t="s">
        <v>97</v>
      </c>
      <c r="H2801" s="130" t="s">
        <v>1950</v>
      </c>
      <c r="I2801" s="130" t="s">
        <v>1814</v>
      </c>
      <c r="J2801" s="130" t="s">
        <v>1804</v>
      </c>
    </row>
    <row r="2802" spans="2:10">
      <c r="B2802" s="130" t="s">
        <v>1807</v>
      </c>
      <c r="C2802" s="130" t="s">
        <v>1808</v>
      </c>
      <c r="D2802" s="130" t="s">
        <v>2201</v>
      </c>
      <c r="E2802" s="130" t="s">
        <v>1810</v>
      </c>
      <c r="F2802" s="129"/>
      <c r="G2802" s="130" t="s">
        <v>1807</v>
      </c>
      <c r="H2802" s="130" t="s">
        <v>1808</v>
      </c>
      <c r="I2802" s="130" t="s">
        <v>2201</v>
      </c>
      <c r="J2802" s="130" t="s">
        <v>1810</v>
      </c>
    </row>
    <row r="2803" spans="2:10">
      <c r="B2803" s="130" t="s">
        <v>1509</v>
      </c>
      <c r="C2803" s="130" t="s">
        <v>1522</v>
      </c>
      <c r="D2803" s="130" t="s">
        <v>2393</v>
      </c>
      <c r="E2803" s="130" t="s">
        <v>1524</v>
      </c>
      <c r="F2803" s="129"/>
      <c r="G2803" s="130" t="s">
        <v>1509</v>
      </c>
      <c r="H2803" s="130" t="s">
        <v>1522</v>
      </c>
      <c r="I2803" s="130" t="s">
        <v>2393</v>
      </c>
      <c r="J2803" s="130" t="s">
        <v>1524</v>
      </c>
    </row>
    <row r="2804" spans="2:10">
      <c r="B2804" s="130" t="s">
        <v>508</v>
      </c>
      <c r="C2804" s="130" t="s">
        <v>2394</v>
      </c>
      <c r="D2804" s="130" t="s">
        <v>429</v>
      </c>
      <c r="E2804" s="130" t="s">
        <v>2395</v>
      </c>
      <c r="F2804" s="129"/>
      <c r="G2804" s="130" t="s">
        <v>508</v>
      </c>
      <c r="H2804" s="130" t="s">
        <v>2394</v>
      </c>
      <c r="I2804" s="130" t="s">
        <v>429</v>
      </c>
      <c r="J2804" s="130" t="s">
        <v>2395</v>
      </c>
    </row>
    <row r="2805" spans="2:10">
      <c r="B2805" s="130" t="s">
        <v>97</v>
      </c>
      <c r="C2805" s="130" t="s">
        <v>1755</v>
      </c>
      <c r="D2805" s="130" t="s">
        <v>707</v>
      </c>
      <c r="E2805" s="130" t="s">
        <v>1212</v>
      </c>
      <c r="F2805" s="129"/>
      <c r="G2805" s="130" t="s">
        <v>97</v>
      </c>
      <c r="H2805" s="130" t="s">
        <v>1755</v>
      </c>
      <c r="I2805" s="130" t="s">
        <v>707</v>
      </c>
      <c r="J2805" s="130" t="s">
        <v>1212</v>
      </c>
    </row>
    <row r="2806" spans="2:10">
      <c r="B2806" s="130" t="s">
        <v>1509</v>
      </c>
      <c r="C2806" s="130" t="s">
        <v>1558</v>
      </c>
      <c r="D2806" s="130" t="s">
        <v>1876</v>
      </c>
      <c r="E2806" s="130" t="s">
        <v>1524</v>
      </c>
      <c r="F2806" s="129"/>
      <c r="G2806" s="130" t="s">
        <v>1509</v>
      </c>
      <c r="H2806" s="130" t="s">
        <v>1558</v>
      </c>
      <c r="I2806" s="130" t="s">
        <v>1876</v>
      </c>
      <c r="J2806" s="130" t="s">
        <v>1524</v>
      </c>
    </row>
    <row r="2807" spans="2:10">
      <c r="B2807" s="130" t="s">
        <v>91</v>
      </c>
      <c r="C2807" s="130" t="s">
        <v>1133</v>
      </c>
      <c r="D2807" s="130" t="s">
        <v>418</v>
      </c>
      <c r="E2807" s="130" t="s">
        <v>1134</v>
      </c>
      <c r="F2807" s="129"/>
      <c r="G2807" s="130" t="s">
        <v>91</v>
      </c>
      <c r="H2807" s="130" t="s">
        <v>1133</v>
      </c>
      <c r="I2807" s="130" t="s">
        <v>418</v>
      </c>
      <c r="J2807" s="130" t="s">
        <v>1134</v>
      </c>
    </row>
    <row r="2808" spans="2:10">
      <c r="B2808" s="130" t="s">
        <v>91</v>
      </c>
      <c r="C2808" s="130" t="s">
        <v>989</v>
      </c>
      <c r="D2808" s="130" t="s">
        <v>461</v>
      </c>
      <c r="E2808" s="130" t="s">
        <v>2396</v>
      </c>
      <c r="F2808" s="129"/>
      <c r="G2808" s="130" t="s">
        <v>91</v>
      </c>
      <c r="H2808" s="130" t="s">
        <v>989</v>
      </c>
      <c r="I2808" s="130" t="s">
        <v>461</v>
      </c>
      <c r="J2808" s="130" t="s">
        <v>2396</v>
      </c>
    </row>
    <row r="2809" spans="2:10">
      <c r="B2809" s="130" t="s">
        <v>508</v>
      </c>
      <c r="C2809" s="130" t="s">
        <v>375</v>
      </c>
      <c r="D2809" s="130" t="s">
        <v>390</v>
      </c>
      <c r="E2809" s="130" t="s">
        <v>1007</v>
      </c>
      <c r="F2809" s="129"/>
      <c r="G2809" s="130" t="s">
        <v>508</v>
      </c>
      <c r="H2809" s="130" t="s">
        <v>375</v>
      </c>
      <c r="I2809" s="130" t="s">
        <v>390</v>
      </c>
      <c r="J2809" s="130" t="s">
        <v>1007</v>
      </c>
    </row>
    <row r="2810" spans="2:10">
      <c r="B2810" s="130" t="s">
        <v>99</v>
      </c>
      <c r="C2810" s="130" t="s">
        <v>2295</v>
      </c>
      <c r="D2810" s="130" t="s">
        <v>735</v>
      </c>
      <c r="E2810" s="130" t="s">
        <v>1396</v>
      </c>
      <c r="F2810" s="129"/>
      <c r="G2810" s="130" t="s">
        <v>99</v>
      </c>
      <c r="H2810" s="130" t="s">
        <v>2295</v>
      </c>
      <c r="I2810" s="130" t="s">
        <v>735</v>
      </c>
      <c r="J2810" s="130" t="s">
        <v>1396</v>
      </c>
    </row>
    <row r="2811" spans="2:10">
      <c r="B2811" s="130" t="s">
        <v>977</v>
      </c>
      <c r="C2811" s="130" t="s">
        <v>1969</v>
      </c>
      <c r="D2811" s="130" t="s">
        <v>2397</v>
      </c>
      <c r="E2811" s="130" t="s">
        <v>1894</v>
      </c>
      <c r="F2811" s="129"/>
      <c r="G2811" s="130" t="s">
        <v>977</v>
      </c>
      <c r="H2811" s="130" t="s">
        <v>1969</v>
      </c>
      <c r="I2811" s="130" t="s">
        <v>2397</v>
      </c>
      <c r="J2811" s="130" t="s">
        <v>1894</v>
      </c>
    </row>
    <row r="2812" spans="2:10">
      <c r="B2812" s="130" t="s">
        <v>496</v>
      </c>
      <c r="C2812" s="130" t="s">
        <v>2203</v>
      </c>
      <c r="D2812" s="130" t="s">
        <v>429</v>
      </c>
      <c r="E2812" s="130" t="s">
        <v>2204</v>
      </c>
      <c r="F2812" s="129"/>
      <c r="G2812" s="130" t="s">
        <v>496</v>
      </c>
      <c r="H2812" s="130" t="s">
        <v>2203</v>
      </c>
      <c r="I2812" s="130" t="s">
        <v>429</v>
      </c>
      <c r="J2812" s="130" t="s">
        <v>2204</v>
      </c>
    </row>
    <row r="2813" spans="2:10">
      <c r="B2813" s="130" t="s">
        <v>91</v>
      </c>
      <c r="C2813" s="130" t="s">
        <v>2398</v>
      </c>
      <c r="D2813" s="130" t="s">
        <v>466</v>
      </c>
      <c r="E2813" s="130" t="s">
        <v>836</v>
      </c>
      <c r="F2813" s="129"/>
      <c r="G2813" s="130" t="s">
        <v>91</v>
      </c>
      <c r="H2813" s="130" t="s">
        <v>2398</v>
      </c>
      <c r="I2813" s="130" t="s">
        <v>466</v>
      </c>
      <c r="J2813" s="130" t="s">
        <v>836</v>
      </c>
    </row>
    <row r="2814" spans="2:10">
      <c r="B2814" s="130" t="s">
        <v>93</v>
      </c>
      <c r="C2814" s="130" t="s">
        <v>425</v>
      </c>
      <c r="D2814" s="130" t="s">
        <v>367</v>
      </c>
      <c r="E2814" s="130" t="s">
        <v>2399</v>
      </c>
      <c r="F2814" s="129"/>
      <c r="G2814" s="130" t="s">
        <v>93</v>
      </c>
      <c r="H2814" s="130" t="s">
        <v>425</v>
      </c>
      <c r="I2814" s="130" t="s">
        <v>367</v>
      </c>
      <c r="J2814" s="130" t="s">
        <v>2399</v>
      </c>
    </row>
    <row r="2815" spans="2:10">
      <c r="B2815" s="130" t="s">
        <v>91</v>
      </c>
      <c r="C2815" s="130" t="s">
        <v>932</v>
      </c>
      <c r="D2815" s="130" t="s">
        <v>376</v>
      </c>
      <c r="E2815" s="130" t="s">
        <v>933</v>
      </c>
      <c r="F2815" s="129"/>
      <c r="G2815" s="130" t="s">
        <v>91</v>
      </c>
      <c r="H2815" s="130" t="s">
        <v>932</v>
      </c>
      <c r="I2815" s="130" t="s">
        <v>376</v>
      </c>
      <c r="J2815" s="130" t="s">
        <v>933</v>
      </c>
    </row>
    <row r="2816" spans="2:10">
      <c r="B2816" s="130" t="s">
        <v>98</v>
      </c>
      <c r="C2816" s="130" t="s">
        <v>729</v>
      </c>
      <c r="D2816" s="130" t="s">
        <v>461</v>
      </c>
      <c r="E2816" s="130" t="s">
        <v>2400</v>
      </c>
      <c r="F2816" s="129"/>
      <c r="G2816" s="130" t="s">
        <v>98</v>
      </c>
      <c r="H2816" s="130" t="s">
        <v>729</v>
      </c>
      <c r="I2816" s="130" t="s">
        <v>461</v>
      </c>
      <c r="J2816" s="130" t="s">
        <v>2400</v>
      </c>
    </row>
    <row r="2817" spans="2:10">
      <c r="B2817" s="130" t="s">
        <v>97</v>
      </c>
      <c r="C2817" s="130" t="s">
        <v>1950</v>
      </c>
      <c r="D2817" s="130" t="s">
        <v>1625</v>
      </c>
      <c r="E2817" s="130" t="s">
        <v>1804</v>
      </c>
      <c r="F2817" s="129"/>
      <c r="G2817" s="130" t="s">
        <v>97</v>
      </c>
      <c r="H2817" s="130" t="s">
        <v>1950</v>
      </c>
      <c r="I2817" s="130" t="s">
        <v>1625</v>
      </c>
      <c r="J2817" s="130" t="s">
        <v>1804</v>
      </c>
    </row>
    <row r="2818" spans="2:10">
      <c r="B2818" s="130" t="s">
        <v>574</v>
      </c>
      <c r="C2818" s="130" t="s">
        <v>575</v>
      </c>
      <c r="D2818" s="130" t="s">
        <v>384</v>
      </c>
      <c r="E2818" s="130" t="s">
        <v>1436</v>
      </c>
      <c r="F2818" s="129"/>
      <c r="G2818" s="130" t="s">
        <v>574</v>
      </c>
      <c r="H2818" s="130" t="s">
        <v>575</v>
      </c>
      <c r="I2818" s="130" t="s">
        <v>384</v>
      </c>
      <c r="J2818" s="130" t="s">
        <v>1436</v>
      </c>
    </row>
    <row r="2819" spans="2:10">
      <c r="B2819" s="130" t="s">
        <v>98</v>
      </c>
      <c r="C2819" s="130" t="s">
        <v>1157</v>
      </c>
      <c r="D2819" s="130" t="s">
        <v>411</v>
      </c>
      <c r="E2819" s="130" t="s">
        <v>1158</v>
      </c>
      <c r="F2819" s="129"/>
      <c r="G2819" s="130" t="s">
        <v>98</v>
      </c>
      <c r="H2819" s="130" t="s">
        <v>1157</v>
      </c>
      <c r="I2819" s="130" t="s">
        <v>411</v>
      </c>
      <c r="J2819" s="130" t="s">
        <v>1158</v>
      </c>
    </row>
    <row r="2820" spans="2:10">
      <c r="B2820" s="130" t="s">
        <v>97</v>
      </c>
      <c r="C2820" s="130" t="s">
        <v>1963</v>
      </c>
      <c r="D2820" s="130" t="s">
        <v>1674</v>
      </c>
      <c r="E2820" s="130" t="s">
        <v>1804</v>
      </c>
      <c r="F2820" s="129"/>
      <c r="G2820" s="130" t="s">
        <v>97</v>
      </c>
      <c r="H2820" s="130" t="s">
        <v>1963</v>
      </c>
      <c r="I2820" s="130" t="s">
        <v>1674</v>
      </c>
      <c r="J2820" s="130" t="s">
        <v>1804</v>
      </c>
    </row>
    <row r="2821" spans="2:10">
      <c r="B2821" s="130" t="s">
        <v>91</v>
      </c>
      <c r="C2821" s="130" t="s">
        <v>935</v>
      </c>
      <c r="D2821" s="130" t="s">
        <v>418</v>
      </c>
      <c r="E2821" s="130" t="s">
        <v>2401</v>
      </c>
      <c r="F2821" s="129"/>
      <c r="G2821" s="130" t="s">
        <v>91</v>
      </c>
      <c r="H2821" s="130" t="s">
        <v>935</v>
      </c>
      <c r="I2821" s="130" t="s">
        <v>418</v>
      </c>
      <c r="J2821" s="130" t="s">
        <v>2401</v>
      </c>
    </row>
    <row r="2822" spans="2:10">
      <c r="B2822" s="130" t="s">
        <v>98</v>
      </c>
      <c r="C2822" s="130" t="s">
        <v>736</v>
      </c>
      <c r="D2822" s="130" t="s">
        <v>488</v>
      </c>
      <c r="E2822" s="130" t="s">
        <v>2402</v>
      </c>
      <c r="F2822" s="129"/>
      <c r="G2822" s="130" t="s">
        <v>98</v>
      </c>
      <c r="H2822" s="130" t="s">
        <v>736</v>
      </c>
      <c r="I2822" s="130" t="s">
        <v>488</v>
      </c>
      <c r="J2822" s="130" t="s">
        <v>2402</v>
      </c>
    </row>
    <row r="2823" spans="2:10">
      <c r="B2823" s="130" t="s">
        <v>93</v>
      </c>
      <c r="C2823" s="130" t="s">
        <v>1306</v>
      </c>
      <c r="D2823" s="130" t="s">
        <v>370</v>
      </c>
      <c r="E2823" s="130" t="s">
        <v>2403</v>
      </c>
      <c r="F2823" s="129"/>
      <c r="G2823" s="130" t="s">
        <v>93</v>
      </c>
      <c r="H2823" s="130" t="s">
        <v>1306</v>
      </c>
      <c r="I2823" s="130" t="s">
        <v>370</v>
      </c>
      <c r="J2823" s="130" t="s">
        <v>2403</v>
      </c>
    </row>
    <row r="2824" spans="2:10">
      <c r="B2824" s="130" t="s">
        <v>540</v>
      </c>
      <c r="C2824" s="130" t="s">
        <v>2404</v>
      </c>
      <c r="D2824" s="130" t="s">
        <v>466</v>
      </c>
      <c r="E2824" s="130" t="s">
        <v>2405</v>
      </c>
      <c r="F2824" s="129"/>
      <c r="G2824" s="130" t="s">
        <v>540</v>
      </c>
      <c r="H2824" s="130" t="s">
        <v>2404</v>
      </c>
      <c r="I2824" s="130" t="s">
        <v>466</v>
      </c>
      <c r="J2824" s="130" t="s">
        <v>2405</v>
      </c>
    </row>
    <row r="2825" spans="2:10">
      <c r="B2825" s="130" t="s">
        <v>574</v>
      </c>
      <c r="C2825" s="130" t="s">
        <v>575</v>
      </c>
      <c r="D2825" s="130" t="s">
        <v>942</v>
      </c>
      <c r="E2825" s="130" t="s">
        <v>910</v>
      </c>
      <c r="F2825" s="129"/>
      <c r="G2825" s="130" t="s">
        <v>574</v>
      </c>
      <c r="H2825" s="130" t="s">
        <v>575</v>
      </c>
      <c r="I2825" s="130" t="s">
        <v>942</v>
      </c>
      <c r="J2825" s="130" t="s">
        <v>910</v>
      </c>
    </row>
    <row r="2826" spans="2:10">
      <c r="B2826" s="130" t="s">
        <v>177</v>
      </c>
      <c r="C2826" s="130" t="s">
        <v>564</v>
      </c>
      <c r="D2826" s="130" t="s">
        <v>535</v>
      </c>
      <c r="E2826" s="130" t="s">
        <v>1152</v>
      </c>
      <c r="F2826" s="129"/>
      <c r="G2826" s="130" t="s">
        <v>177</v>
      </c>
      <c r="H2826" s="130" t="s">
        <v>564</v>
      </c>
      <c r="I2826" s="130" t="s">
        <v>535</v>
      </c>
      <c r="J2826" s="130" t="s">
        <v>1152</v>
      </c>
    </row>
    <row r="2827" spans="2:10">
      <c r="B2827" s="130" t="s">
        <v>977</v>
      </c>
      <c r="C2827" s="130" t="s">
        <v>103</v>
      </c>
      <c r="D2827" s="130" t="s">
        <v>443</v>
      </c>
      <c r="E2827" s="130" t="s">
        <v>1074</v>
      </c>
      <c r="F2827" s="129"/>
      <c r="G2827" s="130" t="s">
        <v>977</v>
      </c>
      <c r="H2827" s="130" t="s">
        <v>103</v>
      </c>
      <c r="I2827" s="130" t="s">
        <v>443</v>
      </c>
      <c r="J2827" s="130" t="s">
        <v>1074</v>
      </c>
    </row>
    <row r="2828" spans="2:10">
      <c r="B2828" s="130" t="s">
        <v>977</v>
      </c>
      <c r="C2828" s="130" t="s">
        <v>103</v>
      </c>
      <c r="D2828" s="130" t="s">
        <v>426</v>
      </c>
      <c r="E2828" s="130" t="s">
        <v>1074</v>
      </c>
      <c r="F2828" s="129"/>
      <c r="G2828" s="130" t="s">
        <v>977</v>
      </c>
      <c r="H2828" s="130" t="s">
        <v>103</v>
      </c>
      <c r="I2828" s="130" t="s">
        <v>426</v>
      </c>
      <c r="J2828" s="130" t="s">
        <v>1074</v>
      </c>
    </row>
    <row r="2829" spans="2:10">
      <c r="B2829" s="130" t="s">
        <v>269</v>
      </c>
      <c r="C2829" s="130" t="s">
        <v>660</v>
      </c>
      <c r="D2829" s="130" t="s">
        <v>453</v>
      </c>
      <c r="E2829" s="130" t="s">
        <v>798</v>
      </c>
      <c r="F2829" s="129"/>
      <c r="G2829" s="130" t="s">
        <v>269</v>
      </c>
      <c r="H2829" s="130" t="s">
        <v>660</v>
      </c>
      <c r="I2829" s="130" t="s">
        <v>453</v>
      </c>
      <c r="J2829" s="130" t="s">
        <v>798</v>
      </c>
    </row>
    <row r="2830" spans="2:10">
      <c r="B2830" s="130" t="s">
        <v>91</v>
      </c>
      <c r="C2830" s="130" t="s">
        <v>1216</v>
      </c>
      <c r="D2830" s="130" t="s">
        <v>403</v>
      </c>
      <c r="E2830" s="130" t="s">
        <v>1291</v>
      </c>
      <c r="F2830" s="129"/>
      <c r="G2830" s="130" t="s">
        <v>91</v>
      </c>
      <c r="H2830" s="130" t="s">
        <v>1216</v>
      </c>
      <c r="I2830" s="130" t="s">
        <v>403</v>
      </c>
      <c r="J2830" s="130" t="s">
        <v>1291</v>
      </c>
    </row>
    <row r="2831" spans="2:10">
      <c r="B2831" s="130" t="s">
        <v>91</v>
      </c>
      <c r="C2831" s="130" t="s">
        <v>1135</v>
      </c>
      <c r="D2831" s="130" t="s">
        <v>370</v>
      </c>
      <c r="E2831" s="130" t="s">
        <v>1136</v>
      </c>
      <c r="F2831" s="129"/>
      <c r="G2831" s="130" t="s">
        <v>91</v>
      </c>
      <c r="H2831" s="130" t="s">
        <v>1135</v>
      </c>
      <c r="I2831" s="130" t="s">
        <v>370</v>
      </c>
      <c r="J2831" s="130" t="s">
        <v>1136</v>
      </c>
    </row>
    <row r="2832" spans="2:10">
      <c r="B2832" s="130" t="s">
        <v>97</v>
      </c>
      <c r="C2832" s="130" t="s">
        <v>1841</v>
      </c>
      <c r="D2832" s="130" t="s">
        <v>1579</v>
      </c>
      <c r="E2832" s="130" t="s">
        <v>1804</v>
      </c>
      <c r="F2832" s="129"/>
      <c r="G2832" s="130" t="s">
        <v>97</v>
      </c>
      <c r="H2832" s="130" t="s">
        <v>1841</v>
      </c>
      <c r="I2832" s="130" t="s">
        <v>1579</v>
      </c>
      <c r="J2832" s="130" t="s">
        <v>1804</v>
      </c>
    </row>
    <row r="2833" spans="2:10">
      <c r="B2833" s="130" t="s">
        <v>1268</v>
      </c>
      <c r="C2833" s="130" t="s">
        <v>1268</v>
      </c>
      <c r="D2833" s="130"/>
      <c r="E2833" s="130" t="s">
        <v>2406</v>
      </c>
      <c r="F2833" s="129"/>
      <c r="G2833" s="130" t="s">
        <v>1268</v>
      </c>
      <c r="H2833" s="130" t="s">
        <v>1268</v>
      </c>
      <c r="I2833" s="130"/>
      <c r="J2833" s="130" t="s">
        <v>2406</v>
      </c>
    </row>
    <row r="2834" spans="2:10">
      <c r="B2834" s="130" t="s">
        <v>574</v>
      </c>
      <c r="C2834" s="130" t="s">
        <v>575</v>
      </c>
      <c r="D2834" s="130" t="s">
        <v>367</v>
      </c>
      <c r="E2834" s="130" t="s">
        <v>458</v>
      </c>
      <c r="F2834" s="129"/>
      <c r="G2834" s="130" t="s">
        <v>574</v>
      </c>
      <c r="H2834" s="130" t="s">
        <v>575</v>
      </c>
      <c r="I2834" s="130" t="s">
        <v>367</v>
      </c>
      <c r="J2834" s="130" t="s">
        <v>458</v>
      </c>
    </row>
    <row r="2835" spans="2:10">
      <c r="B2835" s="130" t="s">
        <v>97</v>
      </c>
      <c r="C2835" s="130" t="s">
        <v>693</v>
      </c>
      <c r="D2835" s="130" t="s">
        <v>367</v>
      </c>
      <c r="E2835" s="130" t="s">
        <v>2308</v>
      </c>
      <c r="F2835" s="129"/>
      <c r="G2835" s="130" t="s">
        <v>97</v>
      </c>
      <c r="H2835" s="130" t="s">
        <v>693</v>
      </c>
      <c r="I2835" s="130" t="s">
        <v>367</v>
      </c>
      <c r="J2835" s="130" t="s">
        <v>2308</v>
      </c>
    </row>
    <row r="2836" spans="2:10">
      <c r="B2836" s="130" t="s">
        <v>97</v>
      </c>
      <c r="C2836" s="130" t="s">
        <v>693</v>
      </c>
      <c r="D2836" s="130" t="s">
        <v>370</v>
      </c>
      <c r="E2836" s="130" t="s">
        <v>2308</v>
      </c>
      <c r="F2836" s="129"/>
      <c r="G2836" s="130" t="s">
        <v>97</v>
      </c>
      <c r="H2836" s="130" t="s">
        <v>693</v>
      </c>
      <c r="I2836" s="130" t="s">
        <v>370</v>
      </c>
      <c r="J2836" s="130" t="s">
        <v>2308</v>
      </c>
    </row>
    <row r="2837" spans="2:10">
      <c r="B2837" s="130" t="s">
        <v>579</v>
      </c>
      <c r="C2837" s="130" t="s">
        <v>585</v>
      </c>
      <c r="D2837" s="130" t="s">
        <v>836</v>
      </c>
      <c r="E2837" s="130" t="s">
        <v>700</v>
      </c>
      <c r="F2837" s="129"/>
      <c r="G2837" s="130" t="s">
        <v>579</v>
      </c>
      <c r="H2837" s="130" t="s">
        <v>585</v>
      </c>
      <c r="I2837" s="130" t="s">
        <v>836</v>
      </c>
      <c r="J2837" s="130" t="s">
        <v>700</v>
      </c>
    </row>
    <row r="2838" spans="2:10">
      <c r="B2838" s="130" t="s">
        <v>508</v>
      </c>
      <c r="C2838" s="130" t="s">
        <v>375</v>
      </c>
      <c r="D2838" s="130" t="s">
        <v>376</v>
      </c>
      <c r="E2838" s="130" t="s">
        <v>517</v>
      </c>
      <c r="F2838" s="129"/>
      <c r="G2838" s="130" t="s">
        <v>508</v>
      </c>
      <c r="H2838" s="130" t="s">
        <v>375</v>
      </c>
      <c r="I2838" s="130" t="s">
        <v>376</v>
      </c>
      <c r="J2838" s="130" t="s">
        <v>517</v>
      </c>
    </row>
    <row r="2839" spans="2:10">
      <c r="B2839" s="130" t="s">
        <v>609</v>
      </c>
      <c r="C2839" s="130" t="s">
        <v>620</v>
      </c>
      <c r="D2839" s="130" t="s">
        <v>957</v>
      </c>
      <c r="E2839" s="130" t="s">
        <v>622</v>
      </c>
      <c r="F2839" s="129"/>
      <c r="G2839" s="130" t="s">
        <v>609</v>
      </c>
      <c r="H2839" s="130" t="s">
        <v>620</v>
      </c>
      <c r="I2839" s="130" t="s">
        <v>957</v>
      </c>
      <c r="J2839" s="130" t="s">
        <v>622</v>
      </c>
    </row>
    <row r="2840" spans="2:10">
      <c r="B2840" s="130" t="s">
        <v>95</v>
      </c>
      <c r="C2840" s="130" t="s">
        <v>554</v>
      </c>
      <c r="D2840" s="130" t="s">
        <v>586</v>
      </c>
      <c r="E2840" s="130" t="s">
        <v>521</v>
      </c>
      <c r="F2840" s="129"/>
      <c r="G2840" s="130" t="s">
        <v>95</v>
      </c>
      <c r="H2840" s="130" t="s">
        <v>554</v>
      </c>
      <c r="I2840" s="130" t="s">
        <v>586</v>
      </c>
      <c r="J2840" s="130" t="s">
        <v>521</v>
      </c>
    </row>
    <row r="2841" spans="2:10">
      <c r="B2841" s="130" t="s">
        <v>91</v>
      </c>
      <c r="C2841" s="130" t="s">
        <v>764</v>
      </c>
      <c r="D2841" s="130" t="s">
        <v>488</v>
      </c>
      <c r="E2841" s="130" t="s">
        <v>765</v>
      </c>
      <c r="F2841" s="129"/>
      <c r="G2841" s="130" t="s">
        <v>91</v>
      </c>
      <c r="H2841" s="130" t="s">
        <v>764</v>
      </c>
      <c r="I2841" s="130" t="s">
        <v>488</v>
      </c>
      <c r="J2841" s="130" t="s">
        <v>765</v>
      </c>
    </row>
    <row r="2842" spans="2:10">
      <c r="B2842" s="130" t="s">
        <v>91</v>
      </c>
      <c r="C2842" s="130" t="s">
        <v>420</v>
      </c>
      <c r="D2842" s="130" t="s">
        <v>942</v>
      </c>
      <c r="E2842" s="130" t="s">
        <v>1411</v>
      </c>
      <c r="F2842" s="129"/>
      <c r="G2842" s="130" t="s">
        <v>91</v>
      </c>
      <c r="H2842" s="130" t="s">
        <v>420</v>
      </c>
      <c r="I2842" s="130" t="s">
        <v>942</v>
      </c>
      <c r="J2842" s="130" t="s">
        <v>1411</v>
      </c>
    </row>
    <row r="2843" spans="2:10">
      <c r="B2843" s="130" t="s">
        <v>93</v>
      </c>
      <c r="C2843" s="130" t="s">
        <v>2407</v>
      </c>
      <c r="D2843" s="130" t="s">
        <v>370</v>
      </c>
      <c r="E2843" s="130" t="s">
        <v>2408</v>
      </c>
      <c r="F2843" s="129"/>
      <c r="G2843" s="130" t="s">
        <v>93</v>
      </c>
      <c r="H2843" s="130" t="s">
        <v>2407</v>
      </c>
      <c r="I2843" s="130" t="s">
        <v>370</v>
      </c>
      <c r="J2843" s="130" t="s">
        <v>2408</v>
      </c>
    </row>
    <row r="2844" spans="2:10">
      <c r="B2844" s="130" t="s">
        <v>901</v>
      </c>
      <c r="C2844" s="130" t="s">
        <v>1286</v>
      </c>
      <c r="D2844" s="130" t="s">
        <v>376</v>
      </c>
      <c r="E2844" s="130" t="s">
        <v>2409</v>
      </c>
      <c r="F2844" s="129"/>
      <c r="G2844" s="130" t="s">
        <v>901</v>
      </c>
      <c r="H2844" s="130" t="s">
        <v>1286</v>
      </c>
      <c r="I2844" s="130" t="s">
        <v>376</v>
      </c>
      <c r="J2844" s="130" t="s">
        <v>2409</v>
      </c>
    </row>
    <row r="2845" spans="2:10">
      <c r="B2845" s="130" t="s">
        <v>91</v>
      </c>
      <c r="C2845" s="130" t="s">
        <v>1479</v>
      </c>
      <c r="D2845" s="130" t="s">
        <v>737</v>
      </c>
      <c r="E2845" s="130" t="s">
        <v>1481</v>
      </c>
      <c r="F2845" s="129"/>
      <c r="G2845" s="130" t="s">
        <v>91</v>
      </c>
      <c r="H2845" s="130" t="s">
        <v>1479</v>
      </c>
      <c r="I2845" s="130" t="s">
        <v>737</v>
      </c>
      <c r="J2845" s="130" t="s">
        <v>1481</v>
      </c>
    </row>
    <row r="2846" spans="2:10">
      <c r="B2846" s="130" t="s">
        <v>269</v>
      </c>
      <c r="C2846" s="130" t="s">
        <v>402</v>
      </c>
      <c r="D2846" s="130" t="s">
        <v>788</v>
      </c>
      <c r="E2846" s="130" t="s">
        <v>2410</v>
      </c>
      <c r="F2846" s="129"/>
      <c r="G2846" s="130" t="s">
        <v>269</v>
      </c>
      <c r="H2846" s="130" t="s">
        <v>402</v>
      </c>
      <c r="I2846" s="130" t="s">
        <v>788</v>
      </c>
      <c r="J2846" s="130" t="s">
        <v>2410</v>
      </c>
    </row>
    <row r="2847" spans="2:10">
      <c r="B2847" s="130" t="s">
        <v>579</v>
      </c>
      <c r="C2847" s="130" t="s">
        <v>585</v>
      </c>
      <c r="D2847" s="130" t="s">
        <v>488</v>
      </c>
      <c r="E2847" s="130" t="s">
        <v>587</v>
      </c>
      <c r="F2847" s="129"/>
      <c r="G2847" s="130" t="s">
        <v>579</v>
      </c>
      <c r="H2847" s="130" t="s">
        <v>585</v>
      </c>
      <c r="I2847" s="130" t="s">
        <v>488</v>
      </c>
      <c r="J2847" s="130" t="s">
        <v>587</v>
      </c>
    </row>
    <row r="2848" spans="2:10">
      <c r="B2848" s="130" t="s">
        <v>269</v>
      </c>
      <c r="C2848" s="130" t="s">
        <v>375</v>
      </c>
      <c r="D2848" s="130" t="s">
        <v>735</v>
      </c>
      <c r="E2848" s="130" t="s">
        <v>385</v>
      </c>
      <c r="F2848" s="129"/>
      <c r="G2848" s="130" t="s">
        <v>269</v>
      </c>
      <c r="H2848" s="130" t="s">
        <v>375</v>
      </c>
      <c r="I2848" s="130" t="s">
        <v>735</v>
      </c>
      <c r="J2848" s="130" t="s">
        <v>385</v>
      </c>
    </row>
    <row r="2849" spans="2:10">
      <c r="B2849" s="130" t="s">
        <v>269</v>
      </c>
      <c r="C2849" s="130" t="s">
        <v>806</v>
      </c>
      <c r="D2849" s="130" t="s">
        <v>450</v>
      </c>
      <c r="E2849" s="130" t="s">
        <v>807</v>
      </c>
      <c r="F2849" s="129"/>
      <c r="G2849" s="130" t="s">
        <v>269</v>
      </c>
      <c r="H2849" s="130" t="s">
        <v>806</v>
      </c>
      <c r="I2849" s="130" t="s">
        <v>450</v>
      </c>
      <c r="J2849" s="130" t="s">
        <v>807</v>
      </c>
    </row>
    <row r="2850" spans="2:10">
      <c r="B2850" s="130" t="s">
        <v>91</v>
      </c>
      <c r="C2850" s="130" t="s">
        <v>996</v>
      </c>
      <c r="D2850" s="130" t="s">
        <v>450</v>
      </c>
      <c r="E2850" s="130" t="s">
        <v>997</v>
      </c>
      <c r="F2850" s="129"/>
      <c r="G2850" s="130" t="s">
        <v>91</v>
      </c>
      <c r="H2850" s="130" t="s">
        <v>996</v>
      </c>
      <c r="I2850" s="130" t="s">
        <v>450</v>
      </c>
      <c r="J2850" s="130" t="s">
        <v>997</v>
      </c>
    </row>
    <row r="2851" spans="2:10">
      <c r="B2851" s="130" t="s">
        <v>100</v>
      </c>
      <c r="C2851" s="130" t="s">
        <v>693</v>
      </c>
      <c r="D2851" s="130" t="s">
        <v>390</v>
      </c>
      <c r="E2851" s="130" t="s">
        <v>2411</v>
      </c>
      <c r="F2851" s="129"/>
      <c r="G2851" s="130" t="s">
        <v>100</v>
      </c>
      <c r="H2851" s="130" t="s">
        <v>693</v>
      </c>
      <c r="I2851" s="130" t="s">
        <v>390</v>
      </c>
      <c r="J2851" s="130" t="s">
        <v>2411</v>
      </c>
    </row>
    <row r="2852" spans="2:10">
      <c r="B2852" s="130" t="s">
        <v>977</v>
      </c>
      <c r="C2852" s="130" t="s">
        <v>639</v>
      </c>
      <c r="D2852" s="130" t="s">
        <v>2412</v>
      </c>
      <c r="E2852" s="130" t="s">
        <v>1894</v>
      </c>
      <c r="F2852" s="129"/>
      <c r="G2852" s="130" t="s">
        <v>977</v>
      </c>
      <c r="H2852" s="130" t="s">
        <v>639</v>
      </c>
      <c r="I2852" s="130" t="s">
        <v>2412</v>
      </c>
      <c r="J2852" s="130" t="s">
        <v>1894</v>
      </c>
    </row>
    <row r="2853" spans="2:10">
      <c r="B2853" s="130" t="s">
        <v>93</v>
      </c>
      <c r="C2853" s="130" t="s">
        <v>631</v>
      </c>
      <c r="D2853" s="130" t="s">
        <v>384</v>
      </c>
      <c r="E2853" s="130" t="s">
        <v>632</v>
      </c>
      <c r="F2853" s="129"/>
      <c r="G2853" s="130" t="s">
        <v>93</v>
      </c>
      <c r="H2853" s="130" t="s">
        <v>631</v>
      </c>
      <c r="I2853" s="130" t="s">
        <v>384</v>
      </c>
      <c r="J2853" s="130" t="s">
        <v>632</v>
      </c>
    </row>
    <row r="2854" spans="2:10">
      <c r="B2854" s="130" t="s">
        <v>609</v>
      </c>
      <c r="C2854" s="130" t="s">
        <v>380</v>
      </c>
      <c r="D2854" s="130" t="s">
        <v>1866</v>
      </c>
      <c r="E2854" s="130" t="s">
        <v>1945</v>
      </c>
      <c r="F2854" s="129"/>
      <c r="G2854" s="130" t="s">
        <v>609</v>
      </c>
      <c r="H2854" s="130" t="s">
        <v>380</v>
      </c>
      <c r="I2854" s="130" t="s">
        <v>1866</v>
      </c>
      <c r="J2854" s="130" t="s">
        <v>1945</v>
      </c>
    </row>
    <row r="2855" spans="2:10">
      <c r="B2855" s="130" t="s">
        <v>1863</v>
      </c>
      <c r="C2855" s="130" t="s">
        <v>1864</v>
      </c>
      <c r="D2855" s="130" t="s">
        <v>612</v>
      </c>
      <c r="E2855" s="130" t="s">
        <v>2413</v>
      </c>
      <c r="F2855" s="129"/>
      <c r="G2855" s="130" t="s">
        <v>1863</v>
      </c>
      <c r="H2855" s="130" t="s">
        <v>1864</v>
      </c>
      <c r="I2855" s="130" t="s">
        <v>612</v>
      </c>
      <c r="J2855" s="130" t="s">
        <v>2413</v>
      </c>
    </row>
    <row r="2856" spans="2:10">
      <c r="B2856" s="130" t="s">
        <v>91</v>
      </c>
      <c r="C2856" s="130" t="s">
        <v>629</v>
      </c>
      <c r="D2856" s="130" t="s">
        <v>411</v>
      </c>
      <c r="E2856" s="130" t="s">
        <v>934</v>
      </c>
      <c r="F2856" s="129"/>
      <c r="G2856" s="130" t="s">
        <v>91</v>
      </c>
      <c r="H2856" s="130" t="s">
        <v>629</v>
      </c>
      <c r="I2856" s="130" t="s">
        <v>411</v>
      </c>
      <c r="J2856" s="130" t="s">
        <v>934</v>
      </c>
    </row>
    <row r="2857" spans="2:10">
      <c r="B2857" s="130" t="s">
        <v>508</v>
      </c>
      <c r="C2857" s="130" t="s">
        <v>1147</v>
      </c>
      <c r="D2857" s="130" t="s">
        <v>367</v>
      </c>
      <c r="E2857" s="130" t="s">
        <v>1819</v>
      </c>
      <c r="F2857" s="129"/>
      <c r="G2857" s="130" t="s">
        <v>508</v>
      </c>
      <c r="H2857" s="130" t="s">
        <v>1147</v>
      </c>
      <c r="I2857" s="130" t="s">
        <v>367</v>
      </c>
      <c r="J2857" s="130" t="s">
        <v>1819</v>
      </c>
    </row>
    <row r="2858" spans="2:10">
      <c r="B2858" s="130" t="s">
        <v>709</v>
      </c>
      <c r="C2858" s="130" t="s">
        <v>1034</v>
      </c>
      <c r="D2858" s="130" t="s">
        <v>893</v>
      </c>
      <c r="E2858" s="130" t="s">
        <v>1035</v>
      </c>
      <c r="F2858" s="129"/>
      <c r="G2858" s="130" t="s">
        <v>709</v>
      </c>
      <c r="H2858" s="130" t="s">
        <v>1034</v>
      </c>
      <c r="I2858" s="130" t="s">
        <v>893</v>
      </c>
      <c r="J2858" s="130" t="s">
        <v>1035</v>
      </c>
    </row>
    <row r="2859" spans="2:10">
      <c r="B2859" s="130" t="s">
        <v>93</v>
      </c>
      <c r="C2859" s="130" t="s">
        <v>2345</v>
      </c>
      <c r="D2859" s="130" t="s">
        <v>735</v>
      </c>
      <c r="E2859" s="130" t="s">
        <v>2414</v>
      </c>
      <c r="F2859" s="129"/>
      <c r="G2859" s="130" t="s">
        <v>93</v>
      </c>
      <c r="H2859" s="130" t="s">
        <v>2345</v>
      </c>
      <c r="I2859" s="130" t="s">
        <v>735</v>
      </c>
      <c r="J2859" s="130" t="s">
        <v>2414</v>
      </c>
    </row>
    <row r="2860" spans="2:10">
      <c r="B2860" s="130" t="s">
        <v>91</v>
      </c>
      <c r="C2860" s="130" t="s">
        <v>380</v>
      </c>
      <c r="D2860" s="130" t="s">
        <v>411</v>
      </c>
      <c r="E2860" s="130" t="s">
        <v>382</v>
      </c>
      <c r="F2860" s="129"/>
      <c r="G2860" s="130" t="s">
        <v>91</v>
      </c>
      <c r="H2860" s="130" t="s">
        <v>380</v>
      </c>
      <c r="I2860" s="130" t="s">
        <v>411</v>
      </c>
      <c r="J2860" s="130" t="s">
        <v>382</v>
      </c>
    </row>
    <row r="2861" spans="2:10">
      <c r="B2861" s="130" t="s">
        <v>97</v>
      </c>
      <c r="C2861" s="130" t="s">
        <v>2010</v>
      </c>
      <c r="D2861" s="130" t="s">
        <v>2415</v>
      </c>
      <c r="E2861" s="130" t="s">
        <v>1797</v>
      </c>
      <c r="F2861" s="129"/>
      <c r="G2861" s="130" t="s">
        <v>97</v>
      </c>
      <c r="H2861" s="130" t="s">
        <v>2010</v>
      </c>
      <c r="I2861" s="130" t="s">
        <v>2415</v>
      </c>
      <c r="J2861" s="130" t="s">
        <v>1797</v>
      </c>
    </row>
    <row r="2862" spans="2:10">
      <c r="B2862" s="130" t="s">
        <v>2416</v>
      </c>
      <c r="C2862" s="130" t="s">
        <v>2417</v>
      </c>
      <c r="D2862" s="130" t="s">
        <v>367</v>
      </c>
      <c r="E2862" s="130" t="s">
        <v>2418</v>
      </c>
      <c r="F2862" s="129"/>
      <c r="G2862" s="130" t="s">
        <v>2416</v>
      </c>
      <c r="H2862" s="130" t="s">
        <v>2417</v>
      </c>
      <c r="I2862" s="130" t="s">
        <v>367</v>
      </c>
      <c r="J2862" s="130" t="s">
        <v>2418</v>
      </c>
    </row>
    <row r="2863" spans="2:10">
      <c r="B2863" s="130" t="s">
        <v>269</v>
      </c>
      <c r="C2863" s="130" t="s">
        <v>660</v>
      </c>
      <c r="D2863" s="130" t="s">
        <v>466</v>
      </c>
      <c r="E2863" s="130" t="s">
        <v>805</v>
      </c>
      <c r="F2863" s="129"/>
      <c r="G2863" s="130" t="s">
        <v>269</v>
      </c>
      <c r="H2863" s="130" t="s">
        <v>660</v>
      </c>
      <c r="I2863" s="130" t="s">
        <v>466</v>
      </c>
      <c r="J2863" s="130" t="s">
        <v>805</v>
      </c>
    </row>
    <row r="2864" spans="2:10">
      <c r="B2864" s="130" t="s">
        <v>97</v>
      </c>
      <c r="C2864" s="130" t="s">
        <v>698</v>
      </c>
      <c r="D2864" s="130" t="s">
        <v>466</v>
      </c>
      <c r="E2864" s="130" t="s">
        <v>587</v>
      </c>
      <c r="F2864" s="129"/>
      <c r="G2864" s="130" t="s">
        <v>97</v>
      </c>
      <c r="H2864" s="130" t="s">
        <v>698</v>
      </c>
      <c r="I2864" s="130" t="s">
        <v>466</v>
      </c>
      <c r="J2864" s="130" t="s">
        <v>587</v>
      </c>
    </row>
    <row r="2865" spans="2:10">
      <c r="B2865" s="130" t="s">
        <v>100</v>
      </c>
      <c r="C2865" s="130" t="s">
        <v>102</v>
      </c>
      <c r="D2865" s="130" t="s">
        <v>387</v>
      </c>
      <c r="E2865" s="130" t="s">
        <v>718</v>
      </c>
      <c r="F2865" s="129"/>
      <c r="G2865" s="130" t="s">
        <v>100</v>
      </c>
      <c r="H2865" s="130" t="s">
        <v>102</v>
      </c>
      <c r="I2865" s="130" t="s">
        <v>387</v>
      </c>
      <c r="J2865" s="130" t="s">
        <v>718</v>
      </c>
    </row>
    <row r="2866" spans="2:10">
      <c r="B2866" s="130" t="s">
        <v>1863</v>
      </c>
      <c r="C2866" s="130" t="s">
        <v>1864</v>
      </c>
      <c r="D2866" s="130" t="s">
        <v>1587</v>
      </c>
      <c r="E2866" s="130" t="s">
        <v>1865</v>
      </c>
      <c r="F2866" s="129"/>
      <c r="G2866" s="130" t="s">
        <v>1863</v>
      </c>
      <c r="H2866" s="130" t="s">
        <v>1864</v>
      </c>
      <c r="I2866" s="130" t="s">
        <v>1587</v>
      </c>
      <c r="J2866" s="130" t="s">
        <v>1865</v>
      </c>
    </row>
    <row r="2867" spans="2:10">
      <c r="B2867" s="130" t="s">
        <v>91</v>
      </c>
      <c r="C2867" s="130" t="s">
        <v>985</v>
      </c>
      <c r="D2867" s="130" t="s">
        <v>367</v>
      </c>
      <c r="E2867" s="130" t="s">
        <v>2419</v>
      </c>
      <c r="F2867" s="129"/>
      <c r="G2867" s="130" t="s">
        <v>91</v>
      </c>
      <c r="H2867" s="130" t="s">
        <v>985</v>
      </c>
      <c r="I2867" s="130" t="s">
        <v>367</v>
      </c>
      <c r="J2867" s="130" t="s">
        <v>2419</v>
      </c>
    </row>
    <row r="2868" spans="2:10">
      <c r="B2868" s="130" t="s">
        <v>95</v>
      </c>
      <c r="C2868" s="130" t="s">
        <v>872</v>
      </c>
      <c r="D2868" s="130" t="s">
        <v>429</v>
      </c>
      <c r="E2868" s="130" t="s">
        <v>1506</v>
      </c>
      <c r="F2868" s="129"/>
      <c r="G2868" s="130" t="s">
        <v>95</v>
      </c>
      <c r="H2868" s="130" t="s">
        <v>872</v>
      </c>
      <c r="I2868" s="130" t="s">
        <v>429</v>
      </c>
      <c r="J2868" s="130" t="s">
        <v>1506</v>
      </c>
    </row>
    <row r="2869" spans="2:10">
      <c r="B2869" s="130" t="s">
        <v>91</v>
      </c>
      <c r="C2869" s="130" t="s">
        <v>2420</v>
      </c>
      <c r="D2869" s="130" t="s">
        <v>367</v>
      </c>
      <c r="E2869" s="130" t="s">
        <v>2421</v>
      </c>
      <c r="F2869" s="129"/>
      <c r="G2869" s="130" t="s">
        <v>91</v>
      </c>
      <c r="H2869" s="130" t="s">
        <v>2420</v>
      </c>
      <c r="I2869" s="130" t="s">
        <v>367</v>
      </c>
      <c r="J2869" s="130" t="s">
        <v>2421</v>
      </c>
    </row>
    <row r="2870" spans="2:10">
      <c r="B2870" s="130" t="s">
        <v>1807</v>
      </c>
      <c r="C2870" s="130" t="s">
        <v>1817</v>
      </c>
      <c r="D2870" s="130" t="s">
        <v>381</v>
      </c>
      <c r="E2870" s="130" t="s">
        <v>2245</v>
      </c>
      <c r="F2870" s="129"/>
      <c r="G2870" s="130" t="s">
        <v>1807</v>
      </c>
      <c r="H2870" s="130" t="s">
        <v>1817</v>
      </c>
      <c r="I2870" s="130" t="s">
        <v>381</v>
      </c>
      <c r="J2870" s="130" t="s">
        <v>2245</v>
      </c>
    </row>
    <row r="2871" spans="2:10">
      <c r="B2871" s="130" t="s">
        <v>97</v>
      </c>
      <c r="C2871" s="130" t="s">
        <v>1235</v>
      </c>
      <c r="D2871" s="130" t="s">
        <v>947</v>
      </c>
      <c r="E2871" s="130" t="s">
        <v>1218</v>
      </c>
      <c r="F2871" s="129"/>
      <c r="G2871" s="130" t="s">
        <v>97</v>
      </c>
      <c r="H2871" s="130" t="s">
        <v>1235</v>
      </c>
      <c r="I2871" s="130" t="s">
        <v>947</v>
      </c>
      <c r="J2871" s="130" t="s">
        <v>1218</v>
      </c>
    </row>
    <row r="2872" spans="2:10">
      <c r="B2872" s="130" t="s">
        <v>97</v>
      </c>
      <c r="C2872" s="130" t="s">
        <v>1913</v>
      </c>
      <c r="D2872" s="130" t="s">
        <v>2422</v>
      </c>
      <c r="E2872" s="130" t="s">
        <v>1804</v>
      </c>
      <c r="F2872" s="129"/>
      <c r="G2872" s="130" t="s">
        <v>97</v>
      </c>
      <c r="H2872" s="130" t="s">
        <v>1913</v>
      </c>
      <c r="I2872" s="130" t="s">
        <v>2422</v>
      </c>
      <c r="J2872" s="130" t="s">
        <v>1804</v>
      </c>
    </row>
    <row r="2873" spans="2:10">
      <c r="B2873" s="130" t="s">
        <v>98</v>
      </c>
      <c r="C2873" s="130" t="s">
        <v>729</v>
      </c>
      <c r="D2873" s="130" t="s">
        <v>836</v>
      </c>
      <c r="E2873" s="130" t="s">
        <v>542</v>
      </c>
      <c r="F2873" s="129"/>
      <c r="G2873" s="130" t="s">
        <v>98</v>
      </c>
      <c r="H2873" s="130" t="s">
        <v>729</v>
      </c>
      <c r="I2873" s="130" t="s">
        <v>836</v>
      </c>
      <c r="J2873" s="130" t="s">
        <v>542</v>
      </c>
    </row>
    <row r="2874" spans="2:10">
      <c r="B2874" s="130" t="s">
        <v>95</v>
      </c>
      <c r="C2874" s="130" t="s">
        <v>725</v>
      </c>
      <c r="D2874" s="130" t="s">
        <v>429</v>
      </c>
      <c r="E2874" s="130" t="s">
        <v>405</v>
      </c>
      <c r="F2874" s="129"/>
      <c r="G2874" s="130" t="s">
        <v>95</v>
      </c>
      <c r="H2874" s="130" t="s">
        <v>725</v>
      </c>
      <c r="I2874" s="130" t="s">
        <v>429</v>
      </c>
      <c r="J2874" s="130" t="s">
        <v>405</v>
      </c>
    </row>
    <row r="2875" spans="2:10">
      <c r="B2875" s="130" t="s">
        <v>98</v>
      </c>
      <c r="C2875" s="130" t="s">
        <v>566</v>
      </c>
      <c r="D2875" s="130" t="s">
        <v>780</v>
      </c>
      <c r="E2875" s="130" t="s">
        <v>2423</v>
      </c>
      <c r="F2875" s="129"/>
      <c r="G2875" s="130" t="s">
        <v>98</v>
      </c>
      <c r="H2875" s="130" t="s">
        <v>566</v>
      </c>
      <c r="I2875" s="130" t="s">
        <v>780</v>
      </c>
      <c r="J2875" s="130" t="s">
        <v>2423</v>
      </c>
    </row>
    <row r="2876" spans="2:10">
      <c r="B2876" s="130" t="s">
        <v>609</v>
      </c>
      <c r="C2876" s="130" t="s">
        <v>620</v>
      </c>
      <c r="D2876" s="130" t="s">
        <v>981</v>
      </c>
      <c r="E2876" s="130" t="s">
        <v>1659</v>
      </c>
      <c r="F2876" s="129"/>
      <c r="G2876" s="130" t="s">
        <v>609</v>
      </c>
      <c r="H2876" s="130" t="s">
        <v>620</v>
      </c>
      <c r="I2876" s="130" t="s">
        <v>981</v>
      </c>
      <c r="J2876" s="130" t="s">
        <v>1659</v>
      </c>
    </row>
    <row r="2877" spans="2:10">
      <c r="B2877" s="130" t="s">
        <v>97</v>
      </c>
      <c r="C2877" s="130" t="s">
        <v>1318</v>
      </c>
      <c r="D2877" s="130" t="s">
        <v>483</v>
      </c>
      <c r="E2877" s="130" t="s">
        <v>2424</v>
      </c>
      <c r="F2877" s="129"/>
      <c r="G2877" s="130" t="s">
        <v>97</v>
      </c>
      <c r="H2877" s="130" t="s">
        <v>1318</v>
      </c>
      <c r="I2877" s="130" t="s">
        <v>483</v>
      </c>
      <c r="J2877" s="130" t="s">
        <v>2424</v>
      </c>
    </row>
    <row r="2878" spans="2:10">
      <c r="B2878" s="130" t="s">
        <v>91</v>
      </c>
      <c r="C2878" s="130" t="s">
        <v>1119</v>
      </c>
      <c r="D2878" s="130" t="s">
        <v>434</v>
      </c>
      <c r="E2878" s="130" t="s">
        <v>1121</v>
      </c>
      <c r="F2878" s="129"/>
      <c r="G2878" s="130" t="s">
        <v>91</v>
      </c>
      <c r="H2878" s="130" t="s">
        <v>1119</v>
      </c>
      <c r="I2878" s="130" t="s">
        <v>434</v>
      </c>
      <c r="J2878" s="130" t="s">
        <v>1121</v>
      </c>
    </row>
    <row r="2879" spans="2:10">
      <c r="B2879" s="130" t="s">
        <v>97</v>
      </c>
      <c r="C2879" s="130" t="s">
        <v>672</v>
      </c>
      <c r="D2879" s="130" t="s">
        <v>390</v>
      </c>
      <c r="E2879" s="130" t="s">
        <v>2425</v>
      </c>
      <c r="F2879" s="129"/>
      <c r="G2879" s="130" t="s">
        <v>97</v>
      </c>
      <c r="H2879" s="130" t="s">
        <v>672</v>
      </c>
      <c r="I2879" s="130" t="s">
        <v>390</v>
      </c>
      <c r="J2879" s="130" t="s">
        <v>2425</v>
      </c>
    </row>
    <row r="2880" spans="2:10">
      <c r="B2880" s="130" t="s">
        <v>901</v>
      </c>
      <c r="C2880" s="130" t="s">
        <v>1286</v>
      </c>
      <c r="D2880" s="130" t="s">
        <v>612</v>
      </c>
      <c r="E2880" s="130" t="s">
        <v>2426</v>
      </c>
      <c r="F2880" s="129"/>
      <c r="G2880" s="130" t="s">
        <v>901</v>
      </c>
      <c r="H2880" s="130" t="s">
        <v>1286</v>
      </c>
      <c r="I2880" s="130" t="s">
        <v>612</v>
      </c>
      <c r="J2880" s="130" t="s">
        <v>2426</v>
      </c>
    </row>
    <row r="2881" spans="2:10">
      <c r="B2881" s="130" t="s">
        <v>91</v>
      </c>
      <c r="C2881" s="130" t="s">
        <v>592</v>
      </c>
      <c r="D2881" s="130" t="s">
        <v>387</v>
      </c>
      <c r="E2881" s="130" t="s">
        <v>593</v>
      </c>
      <c r="F2881" s="129"/>
      <c r="G2881" s="130" t="s">
        <v>91</v>
      </c>
      <c r="H2881" s="130" t="s">
        <v>592</v>
      </c>
      <c r="I2881" s="130" t="s">
        <v>387</v>
      </c>
      <c r="J2881" s="130" t="s">
        <v>593</v>
      </c>
    </row>
    <row r="2882" spans="2:10">
      <c r="B2882" s="130" t="s">
        <v>574</v>
      </c>
      <c r="C2882" s="130" t="s">
        <v>575</v>
      </c>
      <c r="D2882" s="130" t="s">
        <v>612</v>
      </c>
      <c r="E2882" s="130" t="s">
        <v>910</v>
      </c>
      <c r="F2882" s="129"/>
      <c r="G2882" s="130" t="s">
        <v>574</v>
      </c>
      <c r="H2882" s="130" t="s">
        <v>575</v>
      </c>
      <c r="I2882" s="130" t="s">
        <v>612</v>
      </c>
      <c r="J2882" s="130" t="s">
        <v>910</v>
      </c>
    </row>
    <row r="2883" spans="2:10">
      <c r="B2883" s="130" t="s">
        <v>1298</v>
      </c>
      <c r="C2883" s="130" t="s">
        <v>1299</v>
      </c>
      <c r="D2883" s="130" t="s">
        <v>782</v>
      </c>
      <c r="E2883" s="130" t="s">
        <v>2427</v>
      </c>
      <c r="F2883" s="129"/>
      <c r="G2883" s="130" t="s">
        <v>1298</v>
      </c>
      <c r="H2883" s="130" t="s">
        <v>1299</v>
      </c>
      <c r="I2883" s="130" t="s">
        <v>782</v>
      </c>
      <c r="J2883" s="130" t="s">
        <v>2427</v>
      </c>
    </row>
    <row r="2884" spans="2:10">
      <c r="B2884" s="130" t="s">
        <v>269</v>
      </c>
      <c r="C2884" s="130" t="s">
        <v>800</v>
      </c>
      <c r="D2884" s="130" t="s">
        <v>479</v>
      </c>
      <c r="E2884" s="130" t="s">
        <v>1091</v>
      </c>
      <c r="F2884" s="129"/>
      <c r="G2884" s="130" t="s">
        <v>269</v>
      </c>
      <c r="H2884" s="130" t="s">
        <v>800</v>
      </c>
      <c r="I2884" s="130" t="s">
        <v>479</v>
      </c>
      <c r="J2884" s="130" t="s">
        <v>1091</v>
      </c>
    </row>
    <row r="2885" spans="2:10">
      <c r="B2885" s="130" t="s">
        <v>269</v>
      </c>
      <c r="C2885" s="130" t="s">
        <v>402</v>
      </c>
      <c r="D2885" s="130" t="s">
        <v>421</v>
      </c>
      <c r="E2885" s="130" t="s">
        <v>406</v>
      </c>
      <c r="F2885" s="129"/>
      <c r="G2885" s="130" t="s">
        <v>269</v>
      </c>
      <c r="H2885" s="130" t="s">
        <v>402</v>
      </c>
      <c r="I2885" s="130" t="s">
        <v>421</v>
      </c>
      <c r="J2885" s="130" t="s">
        <v>406</v>
      </c>
    </row>
    <row r="2886" spans="2:10">
      <c r="B2886" s="130" t="s">
        <v>97</v>
      </c>
      <c r="C2886" s="130" t="s">
        <v>2056</v>
      </c>
      <c r="D2886" s="130" t="s">
        <v>1683</v>
      </c>
      <c r="E2886" s="130" t="s">
        <v>1804</v>
      </c>
      <c r="F2886" s="129"/>
      <c r="G2886" s="130" t="s">
        <v>97</v>
      </c>
      <c r="H2886" s="130" t="s">
        <v>2056</v>
      </c>
      <c r="I2886" s="130" t="s">
        <v>1683</v>
      </c>
      <c r="J2886" s="130" t="s">
        <v>1804</v>
      </c>
    </row>
    <row r="2887" spans="2:10">
      <c r="B2887" s="130" t="s">
        <v>1509</v>
      </c>
      <c r="C2887" s="130" t="s">
        <v>1522</v>
      </c>
      <c r="D2887" s="130" t="s">
        <v>2373</v>
      </c>
      <c r="E2887" s="130" t="s">
        <v>1524</v>
      </c>
      <c r="F2887" s="129"/>
      <c r="G2887" s="130" t="s">
        <v>1509</v>
      </c>
      <c r="H2887" s="130" t="s">
        <v>1522</v>
      </c>
      <c r="I2887" s="130" t="s">
        <v>2373</v>
      </c>
      <c r="J2887" s="130" t="s">
        <v>1524</v>
      </c>
    </row>
    <row r="2888" spans="2:10">
      <c r="B2888" s="130" t="s">
        <v>574</v>
      </c>
      <c r="C2888" s="130" t="s">
        <v>810</v>
      </c>
      <c r="D2888" s="130" t="s">
        <v>595</v>
      </c>
      <c r="E2888" s="130" t="s">
        <v>2428</v>
      </c>
      <c r="F2888" s="129"/>
      <c r="G2888" s="130" t="s">
        <v>574</v>
      </c>
      <c r="H2888" s="130" t="s">
        <v>810</v>
      </c>
      <c r="I2888" s="130" t="s">
        <v>595</v>
      </c>
      <c r="J2888" s="130" t="s">
        <v>2428</v>
      </c>
    </row>
    <row r="2889" spans="2:10">
      <c r="B2889" s="130" t="s">
        <v>97</v>
      </c>
      <c r="C2889" s="130" t="s">
        <v>375</v>
      </c>
      <c r="D2889" s="130" t="s">
        <v>532</v>
      </c>
      <c r="E2889" s="130" t="s">
        <v>1003</v>
      </c>
      <c r="F2889" s="129"/>
      <c r="G2889" s="130" t="s">
        <v>97</v>
      </c>
      <c r="H2889" s="130" t="s">
        <v>375</v>
      </c>
      <c r="I2889" s="130" t="s">
        <v>532</v>
      </c>
      <c r="J2889" s="130" t="s">
        <v>1003</v>
      </c>
    </row>
    <row r="2890" spans="2:10">
      <c r="B2890" s="130" t="s">
        <v>91</v>
      </c>
      <c r="C2890" s="130" t="s">
        <v>380</v>
      </c>
      <c r="D2890" s="130" t="s">
        <v>370</v>
      </c>
      <c r="E2890" s="130" t="s">
        <v>382</v>
      </c>
      <c r="F2890" s="129"/>
      <c r="G2890" s="130" t="s">
        <v>91</v>
      </c>
      <c r="H2890" s="130" t="s">
        <v>380</v>
      </c>
      <c r="I2890" s="130" t="s">
        <v>370</v>
      </c>
      <c r="J2890" s="130" t="s">
        <v>382</v>
      </c>
    </row>
    <row r="2891" spans="2:10">
      <c r="B2891" s="130" t="s">
        <v>97</v>
      </c>
      <c r="C2891" s="130" t="s">
        <v>1963</v>
      </c>
      <c r="D2891" s="130" t="s">
        <v>2372</v>
      </c>
      <c r="E2891" s="130" t="s">
        <v>1804</v>
      </c>
      <c r="F2891" s="129"/>
      <c r="G2891" s="130" t="s">
        <v>97</v>
      </c>
      <c r="H2891" s="130" t="s">
        <v>1963</v>
      </c>
      <c r="I2891" s="130" t="s">
        <v>2372</v>
      </c>
      <c r="J2891" s="130" t="s">
        <v>1804</v>
      </c>
    </row>
    <row r="2892" spans="2:10">
      <c r="B2892" s="130" t="s">
        <v>496</v>
      </c>
      <c r="C2892" s="130" t="s">
        <v>768</v>
      </c>
      <c r="D2892" s="130" t="s">
        <v>440</v>
      </c>
      <c r="E2892" s="130" t="s">
        <v>769</v>
      </c>
      <c r="F2892" s="129"/>
      <c r="G2892" s="130" t="s">
        <v>496</v>
      </c>
      <c r="H2892" s="130" t="s">
        <v>768</v>
      </c>
      <c r="I2892" s="130" t="s">
        <v>440</v>
      </c>
      <c r="J2892" s="130" t="s">
        <v>769</v>
      </c>
    </row>
    <row r="2893" spans="2:10">
      <c r="B2893" s="130" t="s">
        <v>1492</v>
      </c>
      <c r="C2893" s="130" t="s">
        <v>1493</v>
      </c>
      <c r="D2893" s="130" t="s">
        <v>2316</v>
      </c>
      <c r="E2893" s="130" t="s">
        <v>1495</v>
      </c>
      <c r="F2893" s="129"/>
      <c r="G2893" s="130" t="s">
        <v>1492</v>
      </c>
      <c r="H2893" s="130" t="s">
        <v>1493</v>
      </c>
      <c r="I2893" s="130" t="s">
        <v>2316</v>
      </c>
      <c r="J2893" s="130" t="s">
        <v>1495</v>
      </c>
    </row>
    <row r="2894" spans="2:10">
      <c r="B2894" s="130" t="s">
        <v>93</v>
      </c>
      <c r="C2894" s="130" t="s">
        <v>562</v>
      </c>
      <c r="D2894" s="130" t="s">
        <v>903</v>
      </c>
      <c r="E2894" s="130" t="s">
        <v>1386</v>
      </c>
      <c r="F2894" s="129"/>
      <c r="G2894" s="130" t="s">
        <v>93</v>
      </c>
      <c r="H2894" s="130" t="s">
        <v>562</v>
      </c>
      <c r="I2894" s="130" t="s">
        <v>903</v>
      </c>
      <c r="J2894" s="130" t="s">
        <v>1386</v>
      </c>
    </row>
    <row r="2895" spans="2:10">
      <c r="B2895" s="130" t="s">
        <v>269</v>
      </c>
      <c r="C2895" s="130" t="s">
        <v>375</v>
      </c>
      <c r="D2895" s="130" t="s">
        <v>670</v>
      </c>
      <c r="E2895" s="130" t="s">
        <v>2429</v>
      </c>
      <c r="F2895" s="129"/>
      <c r="G2895" s="130" t="s">
        <v>269</v>
      </c>
      <c r="H2895" s="130" t="s">
        <v>375</v>
      </c>
      <c r="I2895" s="130" t="s">
        <v>670</v>
      </c>
      <c r="J2895" s="130" t="s">
        <v>2429</v>
      </c>
    </row>
    <row r="2896" spans="2:10">
      <c r="B2896" s="130" t="s">
        <v>1509</v>
      </c>
      <c r="C2896" s="130" t="s">
        <v>380</v>
      </c>
      <c r="D2896" s="130" t="s">
        <v>2218</v>
      </c>
      <c r="E2896" s="130" t="s">
        <v>1524</v>
      </c>
      <c r="F2896" s="129"/>
      <c r="G2896" s="130" t="s">
        <v>1509</v>
      </c>
      <c r="H2896" s="130" t="s">
        <v>380</v>
      </c>
      <c r="I2896" s="130" t="s">
        <v>2218</v>
      </c>
      <c r="J2896" s="130" t="s">
        <v>1524</v>
      </c>
    </row>
    <row r="2897" spans="2:10">
      <c r="B2897" s="130" t="s">
        <v>609</v>
      </c>
      <c r="C2897" s="130" t="s">
        <v>610</v>
      </c>
      <c r="D2897" s="130" t="s">
        <v>735</v>
      </c>
      <c r="E2897" s="130" t="s">
        <v>905</v>
      </c>
      <c r="F2897" s="129"/>
      <c r="G2897" s="130" t="s">
        <v>609</v>
      </c>
      <c r="H2897" s="130" t="s">
        <v>610</v>
      </c>
      <c r="I2897" s="130" t="s">
        <v>735</v>
      </c>
      <c r="J2897" s="130" t="s">
        <v>905</v>
      </c>
    </row>
    <row r="2898" spans="2:10">
      <c r="B2898" s="130" t="s">
        <v>1509</v>
      </c>
      <c r="C2898" s="130" t="s">
        <v>1716</v>
      </c>
      <c r="D2898" s="130" t="s">
        <v>445</v>
      </c>
      <c r="E2898" s="130" t="s">
        <v>2430</v>
      </c>
      <c r="F2898" s="129"/>
      <c r="G2898" s="130" t="s">
        <v>1509</v>
      </c>
      <c r="H2898" s="130" t="s">
        <v>1716</v>
      </c>
      <c r="I2898" s="130" t="s">
        <v>445</v>
      </c>
      <c r="J2898" s="130" t="s">
        <v>2430</v>
      </c>
    </row>
    <row r="2899" spans="2:10">
      <c r="B2899" s="130" t="s">
        <v>98</v>
      </c>
      <c r="C2899" s="130" t="s">
        <v>2431</v>
      </c>
      <c r="D2899" s="130" t="s">
        <v>466</v>
      </c>
      <c r="E2899" s="130" t="s">
        <v>2432</v>
      </c>
      <c r="F2899" s="129"/>
      <c r="G2899" s="130" t="s">
        <v>98</v>
      </c>
      <c r="H2899" s="130" t="s">
        <v>2431</v>
      </c>
      <c r="I2899" s="130" t="s">
        <v>466</v>
      </c>
      <c r="J2899" s="130" t="s">
        <v>2432</v>
      </c>
    </row>
    <row r="2900" spans="2:10">
      <c r="B2900" s="130" t="s">
        <v>609</v>
      </c>
      <c r="C2900" s="130" t="s">
        <v>1171</v>
      </c>
      <c r="D2900" s="130" t="s">
        <v>367</v>
      </c>
      <c r="E2900" s="130" t="s">
        <v>684</v>
      </c>
      <c r="F2900" s="129"/>
      <c r="G2900" s="130" t="s">
        <v>609</v>
      </c>
      <c r="H2900" s="130" t="s">
        <v>1171</v>
      </c>
      <c r="I2900" s="130" t="s">
        <v>367</v>
      </c>
      <c r="J2900" s="130" t="s">
        <v>684</v>
      </c>
    </row>
    <row r="2901" spans="2:10">
      <c r="B2901" s="130" t="s">
        <v>609</v>
      </c>
      <c r="C2901" s="130" t="s">
        <v>380</v>
      </c>
      <c r="D2901" s="130" t="s">
        <v>1593</v>
      </c>
      <c r="E2901" s="130" t="s">
        <v>1945</v>
      </c>
      <c r="F2901" s="129"/>
      <c r="G2901" s="130" t="s">
        <v>609</v>
      </c>
      <c r="H2901" s="130" t="s">
        <v>380</v>
      </c>
      <c r="I2901" s="130" t="s">
        <v>1593</v>
      </c>
      <c r="J2901" s="130" t="s">
        <v>1945</v>
      </c>
    </row>
    <row r="2902" spans="2:10">
      <c r="B2902" s="130" t="s">
        <v>1298</v>
      </c>
      <c r="C2902" s="130" t="s">
        <v>1299</v>
      </c>
      <c r="D2902" s="130" t="s">
        <v>893</v>
      </c>
      <c r="E2902" s="130" t="s">
        <v>724</v>
      </c>
      <c r="F2902" s="129"/>
      <c r="G2902" s="130" t="s">
        <v>1298</v>
      </c>
      <c r="H2902" s="130" t="s">
        <v>1299</v>
      </c>
      <c r="I2902" s="130" t="s">
        <v>893</v>
      </c>
      <c r="J2902" s="130" t="s">
        <v>724</v>
      </c>
    </row>
    <row r="2903" spans="2:10">
      <c r="B2903" s="130" t="s">
        <v>1807</v>
      </c>
      <c r="C2903" s="130" t="s">
        <v>1808</v>
      </c>
      <c r="D2903" s="130" t="s">
        <v>1627</v>
      </c>
      <c r="E2903" s="130" t="s">
        <v>1810</v>
      </c>
      <c r="F2903" s="129"/>
      <c r="G2903" s="130" t="s">
        <v>1807</v>
      </c>
      <c r="H2903" s="130" t="s">
        <v>1808</v>
      </c>
      <c r="I2903" s="130" t="s">
        <v>1627</v>
      </c>
      <c r="J2903" s="130" t="s">
        <v>1810</v>
      </c>
    </row>
    <row r="2904" spans="2:10">
      <c r="B2904" s="130" t="s">
        <v>1509</v>
      </c>
      <c r="C2904" s="130" t="s">
        <v>380</v>
      </c>
      <c r="D2904" s="130" t="s">
        <v>1812</v>
      </c>
      <c r="E2904" s="130" t="s">
        <v>1524</v>
      </c>
      <c r="F2904" s="129"/>
      <c r="G2904" s="130" t="s">
        <v>1509</v>
      </c>
      <c r="H2904" s="130" t="s">
        <v>380</v>
      </c>
      <c r="I2904" s="130" t="s">
        <v>1812</v>
      </c>
      <c r="J2904" s="130" t="s">
        <v>1524</v>
      </c>
    </row>
    <row r="2905" spans="2:10">
      <c r="B2905" s="130" t="s">
        <v>1807</v>
      </c>
      <c r="C2905" s="130" t="s">
        <v>1808</v>
      </c>
      <c r="D2905" s="130" t="s">
        <v>1620</v>
      </c>
      <c r="E2905" s="130" t="s">
        <v>1810</v>
      </c>
      <c r="F2905" s="129"/>
      <c r="G2905" s="130" t="s">
        <v>1807</v>
      </c>
      <c r="H2905" s="130" t="s">
        <v>1808</v>
      </c>
      <c r="I2905" s="130" t="s">
        <v>1620</v>
      </c>
      <c r="J2905" s="130" t="s">
        <v>1810</v>
      </c>
    </row>
    <row r="2906" spans="2:10">
      <c r="B2906" s="130" t="s">
        <v>93</v>
      </c>
      <c r="C2906" s="130" t="s">
        <v>1308</v>
      </c>
      <c r="D2906" s="130" t="s">
        <v>381</v>
      </c>
      <c r="E2906" s="130" t="s">
        <v>1386</v>
      </c>
      <c r="F2906" s="129"/>
      <c r="G2906" s="130" t="s">
        <v>93</v>
      </c>
      <c r="H2906" s="130" t="s">
        <v>1308</v>
      </c>
      <c r="I2906" s="130" t="s">
        <v>381</v>
      </c>
      <c r="J2906" s="130" t="s">
        <v>1386</v>
      </c>
    </row>
    <row r="2907" spans="2:10">
      <c r="B2907" s="130" t="s">
        <v>95</v>
      </c>
      <c r="C2907" s="130" t="s">
        <v>554</v>
      </c>
      <c r="D2907" s="130" t="s">
        <v>2433</v>
      </c>
      <c r="E2907" s="130" t="s">
        <v>556</v>
      </c>
      <c r="F2907" s="129"/>
      <c r="G2907" s="130" t="s">
        <v>95</v>
      </c>
      <c r="H2907" s="130" t="s">
        <v>554</v>
      </c>
      <c r="I2907" s="130" t="s">
        <v>2433</v>
      </c>
      <c r="J2907" s="130" t="s">
        <v>556</v>
      </c>
    </row>
    <row r="2908" spans="2:10">
      <c r="B2908" s="130" t="s">
        <v>1807</v>
      </c>
      <c r="C2908" s="130" t="s">
        <v>1665</v>
      </c>
      <c r="D2908" s="130" t="s">
        <v>411</v>
      </c>
      <c r="E2908" s="130" t="s">
        <v>2181</v>
      </c>
      <c r="F2908" s="129"/>
      <c r="G2908" s="130" t="s">
        <v>1807</v>
      </c>
      <c r="H2908" s="130" t="s">
        <v>1665</v>
      </c>
      <c r="I2908" s="130" t="s">
        <v>411</v>
      </c>
      <c r="J2908" s="130" t="s">
        <v>2181</v>
      </c>
    </row>
    <row r="2909" spans="2:10">
      <c r="B2909" s="130" t="s">
        <v>1807</v>
      </c>
      <c r="C2909" s="130" t="s">
        <v>1665</v>
      </c>
      <c r="D2909" s="130" t="s">
        <v>464</v>
      </c>
      <c r="E2909" s="130" t="s">
        <v>1461</v>
      </c>
      <c r="F2909" s="129"/>
      <c r="G2909" s="130" t="s">
        <v>1807</v>
      </c>
      <c r="H2909" s="130" t="s">
        <v>1665</v>
      </c>
      <c r="I2909" s="130" t="s">
        <v>464</v>
      </c>
      <c r="J2909" s="130" t="s">
        <v>1461</v>
      </c>
    </row>
    <row r="2910" spans="2:10">
      <c r="B2910" s="130" t="s">
        <v>97</v>
      </c>
      <c r="C2910" s="130" t="s">
        <v>1841</v>
      </c>
      <c r="D2910" s="130" t="s">
        <v>1552</v>
      </c>
      <c r="E2910" s="130" t="s">
        <v>1804</v>
      </c>
      <c r="F2910" s="129"/>
      <c r="G2910" s="130" t="s">
        <v>97</v>
      </c>
      <c r="H2910" s="130" t="s">
        <v>1841</v>
      </c>
      <c r="I2910" s="130" t="s">
        <v>1552</v>
      </c>
      <c r="J2910" s="130" t="s">
        <v>1804</v>
      </c>
    </row>
    <row r="2911" spans="2:10">
      <c r="B2911" s="130" t="s">
        <v>95</v>
      </c>
      <c r="C2911" s="130" t="s">
        <v>1206</v>
      </c>
      <c r="D2911" s="130" t="s">
        <v>586</v>
      </c>
      <c r="E2911" s="130" t="s">
        <v>1251</v>
      </c>
      <c r="F2911" s="129"/>
      <c r="G2911" s="130" t="s">
        <v>95</v>
      </c>
      <c r="H2911" s="130" t="s">
        <v>1206</v>
      </c>
      <c r="I2911" s="130" t="s">
        <v>586</v>
      </c>
      <c r="J2911" s="130" t="s">
        <v>1251</v>
      </c>
    </row>
    <row r="2912" spans="2:10">
      <c r="B2912" s="130" t="s">
        <v>97</v>
      </c>
      <c r="C2912" s="130" t="s">
        <v>2010</v>
      </c>
      <c r="D2912" s="130" t="s">
        <v>2434</v>
      </c>
      <c r="E2912" s="130" t="s">
        <v>1797</v>
      </c>
      <c r="F2912" s="129"/>
      <c r="G2912" s="130" t="s">
        <v>97</v>
      </c>
      <c r="H2912" s="130" t="s">
        <v>2010</v>
      </c>
      <c r="I2912" s="130" t="s">
        <v>2434</v>
      </c>
      <c r="J2912" s="130" t="s">
        <v>1797</v>
      </c>
    </row>
    <row r="2913" spans="2:10">
      <c r="B2913" s="130" t="s">
        <v>574</v>
      </c>
      <c r="C2913" s="130" t="s">
        <v>575</v>
      </c>
      <c r="D2913" s="130" t="s">
        <v>450</v>
      </c>
      <c r="E2913" s="130" t="s">
        <v>975</v>
      </c>
      <c r="F2913" s="129"/>
      <c r="G2913" s="130" t="s">
        <v>574</v>
      </c>
      <c r="H2913" s="130" t="s">
        <v>575</v>
      </c>
      <c r="I2913" s="130" t="s">
        <v>450</v>
      </c>
      <c r="J2913" s="130" t="s">
        <v>975</v>
      </c>
    </row>
    <row r="2914" spans="2:10">
      <c r="B2914" s="130" t="s">
        <v>91</v>
      </c>
      <c r="C2914" s="130" t="s">
        <v>860</v>
      </c>
      <c r="D2914" s="130" t="s">
        <v>464</v>
      </c>
      <c r="E2914" s="130" t="s">
        <v>2335</v>
      </c>
      <c r="F2914" s="129"/>
      <c r="G2914" s="130" t="s">
        <v>91</v>
      </c>
      <c r="H2914" s="130" t="s">
        <v>860</v>
      </c>
      <c r="I2914" s="130" t="s">
        <v>464</v>
      </c>
      <c r="J2914" s="130" t="s">
        <v>2335</v>
      </c>
    </row>
    <row r="2915" spans="2:10">
      <c r="B2915" s="130" t="s">
        <v>93</v>
      </c>
      <c r="C2915" s="130" t="s">
        <v>787</v>
      </c>
      <c r="D2915" s="130" t="s">
        <v>403</v>
      </c>
      <c r="E2915" s="130" t="s">
        <v>1358</v>
      </c>
      <c r="F2915" s="129"/>
      <c r="G2915" s="130" t="s">
        <v>93</v>
      </c>
      <c r="H2915" s="130" t="s">
        <v>787</v>
      </c>
      <c r="I2915" s="130" t="s">
        <v>403</v>
      </c>
      <c r="J2915" s="130" t="s">
        <v>1358</v>
      </c>
    </row>
    <row r="2916" spans="2:10">
      <c r="B2916" s="130" t="s">
        <v>97</v>
      </c>
      <c r="C2916" s="130" t="s">
        <v>1719</v>
      </c>
      <c r="D2916" s="130" t="s">
        <v>381</v>
      </c>
      <c r="E2916" s="130" t="s">
        <v>2435</v>
      </c>
      <c r="F2916" s="129"/>
      <c r="G2916" s="130" t="s">
        <v>97</v>
      </c>
      <c r="H2916" s="130" t="s">
        <v>1719</v>
      </c>
      <c r="I2916" s="130" t="s">
        <v>381</v>
      </c>
      <c r="J2916" s="130" t="s">
        <v>2435</v>
      </c>
    </row>
    <row r="2917" spans="2:10">
      <c r="B2917" s="130" t="s">
        <v>1509</v>
      </c>
      <c r="C2917" s="130" t="s">
        <v>1522</v>
      </c>
      <c r="D2917" s="130" t="s">
        <v>1857</v>
      </c>
      <c r="E2917" s="130" t="s">
        <v>1524</v>
      </c>
      <c r="F2917" s="129"/>
      <c r="G2917" s="130" t="s">
        <v>1509</v>
      </c>
      <c r="H2917" s="130" t="s">
        <v>1522</v>
      </c>
      <c r="I2917" s="130" t="s">
        <v>1857</v>
      </c>
      <c r="J2917" s="130" t="s">
        <v>1524</v>
      </c>
    </row>
    <row r="2918" spans="2:10">
      <c r="B2918" s="130" t="s">
        <v>100</v>
      </c>
      <c r="C2918" s="130" t="s">
        <v>720</v>
      </c>
      <c r="D2918" s="130" t="s">
        <v>381</v>
      </c>
      <c r="E2918" s="130" t="s">
        <v>1714</v>
      </c>
      <c r="F2918" s="129"/>
      <c r="G2918" s="130" t="s">
        <v>100</v>
      </c>
      <c r="H2918" s="130" t="s">
        <v>720</v>
      </c>
      <c r="I2918" s="130" t="s">
        <v>381</v>
      </c>
      <c r="J2918" s="130" t="s">
        <v>1714</v>
      </c>
    </row>
    <row r="2919" spans="2:10">
      <c r="B2919" s="130" t="s">
        <v>1258</v>
      </c>
      <c r="C2919" s="130" t="s">
        <v>1767</v>
      </c>
      <c r="D2919" s="130" t="s">
        <v>411</v>
      </c>
      <c r="E2919" s="130" t="s">
        <v>1768</v>
      </c>
      <c r="F2919" s="129"/>
      <c r="G2919" s="130" t="s">
        <v>1258</v>
      </c>
      <c r="H2919" s="130" t="s">
        <v>1767</v>
      </c>
      <c r="I2919" s="130" t="s">
        <v>411</v>
      </c>
      <c r="J2919" s="130" t="s">
        <v>1768</v>
      </c>
    </row>
    <row r="2920" spans="2:10">
      <c r="B2920" s="130" t="s">
        <v>97</v>
      </c>
      <c r="C2920" s="130" t="s">
        <v>949</v>
      </c>
      <c r="D2920" s="130" t="s">
        <v>381</v>
      </c>
      <c r="E2920" s="130" t="s">
        <v>950</v>
      </c>
      <c r="F2920" s="129"/>
      <c r="G2920" s="130" t="s">
        <v>97</v>
      </c>
      <c r="H2920" s="130" t="s">
        <v>949</v>
      </c>
      <c r="I2920" s="130" t="s">
        <v>381</v>
      </c>
      <c r="J2920" s="130" t="s">
        <v>950</v>
      </c>
    </row>
    <row r="2921" spans="2:10">
      <c r="B2921" s="130" t="s">
        <v>95</v>
      </c>
      <c r="C2921" s="130" t="s">
        <v>1444</v>
      </c>
      <c r="D2921" s="130" t="s">
        <v>370</v>
      </c>
      <c r="E2921" s="130" t="s">
        <v>1446</v>
      </c>
      <c r="F2921" s="129"/>
      <c r="G2921" s="130" t="s">
        <v>95</v>
      </c>
      <c r="H2921" s="130" t="s">
        <v>1444</v>
      </c>
      <c r="I2921" s="130" t="s">
        <v>370</v>
      </c>
      <c r="J2921" s="130" t="s">
        <v>1446</v>
      </c>
    </row>
    <row r="2922" spans="2:10">
      <c r="B2922" s="130" t="s">
        <v>269</v>
      </c>
      <c r="C2922" s="130" t="s">
        <v>369</v>
      </c>
      <c r="D2922" s="130" t="s">
        <v>381</v>
      </c>
      <c r="E2922" s="130" t="s">
        <v>914</v>
      </c>
      <c r="F2922" s="129"/>
      <c r="G2922" s="130" t="s">
        <v>269</v>
      </c>
      <c r="H2922" s="130" t="s">
        <v>369</v>
      </c>
      <c r="I2922" s="130" t="s">
        <v>381</v>
      </c>
      <c r="J2922" s="130" t="s">
        <v>914</v>
      </c>
    </row>
    <row r="2923" spans="2:10">
      <c r="B2923" s="130" t="s">
        <v>1807</v>
      </c>
      <c r="C2923" s="130" t="s">
        <v>1665</v>
      </c>
      <c r="D2923" s="130" t="s">
        <v>370</v>
      </c>
      <c r="E2923" s="130" t="s">
        <v>576</v>
      </c>
      <c r="F2923" s="129"/>
      <c r="G2923" s="130" t="s">
        <v>1807</v>
      </c>
      <c r="H2923" s="130" t="s">
        <v>1665</v>
      </c>
      <c r="I2923" s="130" t="s">
        <v>370</v>
      </c>
      <c r="J2923" s="130" t="s">
        <v>576</v>
      </c>
    </row>
    <row r="2924" spans="2:10">
      <c r="B2924" s="130" t="s">
        <v>1807</v>
      </c>
      <c r="C2924" s="130" t="s">
        <v>1808</v>
      </c>
      <c r="D2924" s="130" t="s">
        <v>1618</v>
      </c>
      <c r="E2924" s="130" t="s">
        <v>1810</v>
      </c>
      <c r="F2924" s="129"/>
      <c r="G2924" s="130" t="s">
        <v>1807</v>
      </c>
      <c r="H2924" s="130" t="s">
        <v>1808</v>
      </c>
      <c r="I2924" s="130" t="s">
        <v>1618</v>
      </c>
      <c r="J2924" s="130" t="s">
        <v>1810</v>
      </c>
    </row>
    <row r="2925" spans="2:10">
      <c r="B2925" s="130" t="s">
        <v>97</v>
      </c>
      <c r="C2925" s="130" t="s">
        <v>1963</v>
      </c>
      <c r="D2925" s="130" t="s">
        <v>1632</v>
      </c>
      <c r="E2925" s="130" t="s">
        <v>1804</v>
      </c>
      <c r="F2925" s="129"/>
      <c r="G2925" s="130" t="s">
        <v>97</v>
      </c>
      <c r="H2925" s="130" t="s">
        <v>1963</v>
      </c>
      <c r="I2925" s="130" t="s">
        <v>1632</v>
      </c>
      <c r="J2925" s="130" t="s">
        <v>1804</v>
      </c>
    </row>
    <row r="2926" spans="2:10">
      <c r="B2926" s="130" t="s">
        <v>1509</v>
      </c>
      <c r="C2926" s="130" t="s">
        <v>1522</v>
      </c>
      <c r="D2926" s="130" t="s">
        <v>1811</v>
      </c>
      <c r="E2926" s="130" t="s">
        <v>1524</v>
      </c>
      <c r="F2926" s="129"/>
      <c r="G2926" s="130" t="s">
        <v>1509</v>
      </c>
      <c r="H2926" s="130" t="s">
        <v>1522</v>
      </c>
      <c r="I2926" s="130" t="s">
        <v>1811</v>
      </c>
      <c r="J2926" s="130" t="s">
        <v>1524</v>
      </c>
    </row>
    <row r="2927" spans="2:10">
      <c r="B2927" s="130" t="s">
        <v>97</v>
      </c>
      <c r="C2927" s="130" t="s">
        <v>1827</v>
      </c>
      <c r="D2927" s="130" t="s">
        <v>1926</v>
      </c>
      <c r="E2927" s="130" t="s">
        <v>1797</v>
      </c>
      <c r="F2927" s="129"/>
      <c r="G2927" s="130" t="s">
        <v>97</v>
      </c>
      <c r="H2927" s="130" t="s">
        <v>1827</v>
      </c>
      <c r="I2927" s="130" t="s">
        <v>1926</v>
      </c>
      <c r="J2927" s="130" t="s">
        <v>1797</v>
      </c>
    </row>
    <row r="2928" spans="2:10">
      <c r="B2928" s="130" t="s">
        <v>91</v>
      </c>
      <c r="C2928" s="130" t="s">
        <v>417</v>
      </c>
      <c r="D2928" s="130" t="s">
        <v>466</v>
      </c>
      <c r="E2928" s="130" t="s">
        <v>1377</v>
      </c>
      <c r="F2928" s="129"/>
      <c r="G2928" s="130" t="s">
        <v>91</v>
      </c>
      <c r="H2928" s="130" t="s">
        <v>417</v>
      </c>
      <c r="I2928" s="130" t="s">
        <v>466</v>
      </c>
      <c r="J2928" s="130" t="s">
        <v>1377</v>
      </c>
    </row>
    <row r="2929" spans="2:10">
      <c r="B2929" s="130" t="s">
        <v>91</v>
      </c>
      <c r="C2929" s="130" t="s">
        <v>853</v>
      </c>
      <c r="D2929" s="130" t="s">
        <v>443</v>
      </c>
      <c r="E2929" s="130" t="s">
        <v>855</v>
      </c>
      <c r="F2929" s="129"/>
      <c r="G2929" s="130" t="s">
        <v>91</v>
      </c>
      <c r="H2929" s="130" t="s">
        <v>853</v>
      </c>
      <c r="I2929" s="130" t="s">
        <v>443</v>
      </c>
      <c r="J2929" s="130" t="s">
        <v>855</v>
      </c>
    </row>
    <row r="2930" spans="2:10">
      <c r="B2930" s="130" t="s">
        <v>1509</v>
      </c>
      <c r="C2930" s="130" t="s">
        <v>1558</v>
      </c>
      <c r="D2930" s="130" t="s">
        <v>2196</v>
      </c>
      <c r="E2930" s="130" t="s">
        <v>1524</v>
      </c>
      <c r="F2930" s="129"/>
      <c r="G2930" s="130" t="s">
        <v>1509</v>
      </c>
      <c r="H2930" s="130" t="s">
        <v>1558</v>
      </c>
      <c r="I2930" s="130" t="s">
        <v>2196</v>
      </c>
      <c r="J2930" s="130" t="s">
        <v>1524</v>
      </c>
    </row>
    <row r="2931" spans="2:10">
      <c r="B2931" s="130" t="s">
        <v>93</v>
      </c>
      <c r="C2931" s="130" t="s">
        <v>963</v>
      </c>
      <c r="D2931" s="130" t="s">
        <v>443</v>
      </c>
      <c r="E2931" s="130" t="s">
        <v>2436</v>
      </c>
      <c r="F2931" s="129"/>
      <c r="G2931" s="130" t="s">
        <v>93</v>
      </c>
      <c r="H2931" s="130" t="s">
        <v>963</v>
      </c>
      <c r="I2931" s="130" t="s">
        <v>443</v>
      </c>
      <c r="J2931" s="130" t="s">
        <v>2436</v>
      </c>
    </row>
    <row r="2932" spans="2:10">
      <c r="B2932" s="130" t="s">
        <v>100</v>
      </c>
      <c r="C2932" s="130" t="s">
        <v>375</v>
      </c>
      <c r="D2932" s="130" t="s">
        <v>429</v>
      </c>
      <c r="E2932" s="130" t="s">
        <v>539</v>
      </c>
      <c r="F2932" s="129"/>
      <c r="G2932" s="130" t="s">
        <v>100</v>
      </c>
      <c r="H2932" s="130" t="s">
        <v>375</v>
      </c>
      <c r="I2932" s="130" t="s">
        <v>429</v>
      </c>
      <c r="J2932" s="130" t="s">
        <v>539</v>
      </c>
    </row>
    <row r="2933" spans="2:10">
      <c r="B2933" s="130" t="s">
        <v>95</v>
      </c>
      <c r="C2933" s="130" t="s">
        <v>1047</v>
      </c>
      <c r="D2933" s="130" t="s">
        <v>893</v>
      </c>
      <c r="E2933" s="130" t="s">
        <v>2437</v>
      </c>
      <c r="F2933" s="129"/>
      <c r="G2933" s="130" t="s">
        <v>95</v>
      </c>
      <c r="H2933" s="130" t="s">
        <v>1047</v>
      </c>
      <c r="I2933" s="130" t="s">
        <v>893</v>
      </c>
      <c r="J2933" s="130" t="s">
        <v>2437</v>
      </c>
    </row>
    <row r="2934" spans="2:10">
      <c r="B2934" s="130" t="s">
        <v>91</v>
      </c>
      <c r="C2934" s="130" t="s">
        <v>1655</v>
      </c>
      <c r="D2934" s="130" t="s">
        <v>675</v>
      </c>
      <c r="E2934" s="130" t="s">
        <v>2438</v>
      </c>
      <c r="F2934" s="129"/>
      <c r="G2934" s="130" t="s">
        <v>91</v>
      </c>
      <c r="H2934" s="130" t="s">
        <v>1655</v>
      </c>
      <c r="I2934" s="130" t="s">
        <v>675</v>
      </c>
      <c r="J2934" s="130" t="s">
        <v>2438</v>
      </c>
    </row>
    <row r="2935" spans="2:10">
      <c r="B2935" s="130" t="s">
        <v>100</v>
      </c>
      <c r="C2935" s="130" t="s">
        <v>534</v>
      </c>
      <c r="D2935" s="130" t="s">
        <v>387</v>
      </c>
      <c r="E2935" s="130" t="s">
        <v>536</v>
      </c>
      <c r="F2935" s="129"/>
      <c r="G2935" s="130" t="s">
        <v>100</v>
      </c>
      <c r="H2935" s="130" t="s">
        <v>534</v>
      </c>
      <c r="I2935" s="130" t="s">
        <v>387</v>
      </c>
      <c r="J2935" s="130" t="s">
        <v>536</v>
      </c>
    </row>
    <row r="2936" spans="2:10">
      <c r="B2936" s="130" t="s">
        <v>1509</v>
      </c>
      <c r="C2936" s="130" t="s">
        <v>380</v>
      </c>
      <c r="D2936" s="130" t="s">
        <v>2201</v>
      </c>
      <c r="E2936" s="130" t="s">
        <v>1524</v>
      </c>
      <c r="F2936" s="129"/>
      <c r="G2936" s="130" t="s">
        <v>1509</v>
      </c>
      <c r="H2936" s="130" t="s">
        <v>380</v>
      </c>
      <c r="I2936" s="130" t="s">
        <v>2201</v>
      </c>
      <c r="J2936" s="130" t="s">
        <v>1524</v>
      </c>
    </row>
    <row r="2937" spans="2:10">
      <c r="B2937" s="130" t="s">
        <v>540</v>
      </c>
      <c r="C2937" s="130" t="s">
        <v>2404</v>
      </c>
      <c r="D2937" s="130" t="s">
        <v>373</v>
      </c>
      <c r="E2937" s="130" t="s">
        <v>2439</v>
      </c>
      <c r="F2937" s="129"/>
      <c r="G2937" s="130" t="s">
        <v>540</v>
      </c>
      <c r="H2937" s="130" t="s">
        <v>2404</v>
      </c>
      <c r="I2937" s="130" t="s">
        <v>373</v>
      </c>
      <c r="J2937" s="130" t="s">
        <v>2439</v>
      </c>
    </row>
    <row r="2938" spans="2:10">
      <c r="B2938" s="130" t="s">
        <v>1509</v>
      </c>
      <c r="C2938" s="130" t="s">
        <v>1665</v>
      </c>
      <c r="D2938" s="130" t="s">
        <v>2440</v>
      </c>
      <c r="E2938" s="130" t="s">
        <v>917</v>
      </c>
      <c r="F2938" s="129"/>
      <c r="G2938" s="130" t="s">
        <v>1509</v>
      </c>
      <c r="H2938" s="130" t="s">
        <v>1665</v>
      </c>
      <c r="I2938" s="130" t="s">
        <v>2440</v>
      </c>
      <c r="J2938" s="130" t="s">
        <v>917</v>
      </c>
    </row>
    <row r="2939" spans="2:10">
      <c r="B2939" s="130" t="s">
        <v>559</v>
      </c>
      <c r="C2939" s="130" t="s">
        <v>674</v>
      </c>
      <c r="D2939" s="130" t="s">
        <v>894</v>
      </c>
      <c r="E2939" s="130" t="s">
        <v>676</v>
      </c>
      <c r="F2939" s="129"/>
      <c r="G2939" s="130" t="s">
        <v>559</v>
      </c>
      <c r="H2939" s="130" t="s">
        <v>674</v>
      </c>
      <c r="I2939" s="130" t="s">
        <v>894</v>
      </c>
      <c r="J2939" s="130" t="s">
        <v>676</v>
      </c>
    </row>
    <row r="2940" spans="2:10">
      <c r="B2940" s="130" t="s">
        <v>93</v>
      </c>
      <c r="C2940" s="130" t="s">
        <v>1306</v>
      </c>
      <c r="D2940" s="130" t="s">
        <v>393</v>
      </c>
      <c r="E2940" s="130" t="s">
        <v>1467</v>
      </c>
      <c r="F2940" s="129"/>
      <c r="G2940" s="130" t="s">
        <v>93</v>
      </c>
      <c r="H2940" s="130" t="s">
        <v>1306</v>
      </c>
      <c r="I2940" s="130" t="s">
        <v>393</v>
      </c>
      <c r="J2940" s="130" t="s">
        <v>1467</v>
      </c>
    </row>
    <row r="2941" spans="2:10">
      <c r="B2941" s="130" t="s">
        <v>95</v>
      </c>
      <c r="C2941" s="130" t="s">
        <v>872</v>
      </c>
      <c r="D2941" s="130" t="s">
        <v>1322</v>
      </c>
      <c r="E2941" s="130" t="s">
        <v>1505</v>
      </c>
      <c r="F2941" s="129"/>
      <c r="G2941" s="130" t="s">
        <v>95</v>
      </c>
      <c r="H2941" s="130" t="s">
        <v>872</v>
      </c>
      <c r="I2941" s="130" t="s">
        <v>1322</v>
      </c>
      <c r="J2941" s="130" t="s">
        <v>1505</v>
      </c>
    </row>
    <row r="2942" spans="2:10">
      <c r="B2942" s="130" t="s">
        <v>503</v>
      </c>
      <c r="C2942" s="130" t="s">
        <v>662</v>
      </c>
      <c r="D2942" s="130" t="s">
        <v>370</v>
      </c>
      <c r="E2942" s="130" t="s">
        <v>663</v>
      </c>
      <c r="F2942" s="129"/>
      <c r="G2942" s="130" t="s">
        <v>503</v>
      </c>
      <c r="H2942" s="130" t="s">
        <v>662</v>
      </c>
      <c r="I2942" s="130" t="s">
        <v>370</v>
      </c>
      <c r="J2942" s="130" t="s">
        <v>663</v>
      </c>
    </row>
    <row r="2943" spans="2:10">
      <c r="B2943" s="130" t="s">
        <v>98</v>
      </c>
      <c r="C2943" s="130" t="s">
        <v>883</v>
      </c>
      <c r="D2943" s="130" t="s">
        <v>595</v>
      </c>
      <c r="E2943" s="130" t="s">
        <v>1607</v>
      </c>
      <c r="F2943" s="129"/>
      <c r="G2943" s="130" t="s">
        <v>98</v>
      </c>
      <c r="H2943" s="130" t="s">
        <v>883</v>
      </c>
      <c r="I2943" s="130" t="s">
        <v>595</v>
      </c>
      <c r="J2943" s="130" t="s">
        <v>1607</v>
      </c>
    </row>
    <row r="2944" spans="2:10">
      <c r="B2944" s="130" t="s">
        <v>508</v>
      </c>
      <c r="C2944" s="130" t="s">
        <v>2441</v>
      </c>
      <c r="D2944" s="130" t="s">
        <v>418</v>
      </c>
      <c r="E2944" s="130" t="s">
        <v>2442</v>
      </c>
      <c r="F2944" s="129"/>
      <c r="G2944" s="130" t="s">
        <v>508</v>
      </c>
      <c r="H2944" s="130" t="s">
        <v>2441</v>
      </c>
      <c r="I2944" s="130" t="s">
        <v>418</v>
      </c>
      <c r="J2944" s="130" t="s">
        <v>2442</v>
      </c>
    </row>
    <row r="2945" spans="2:10">
      <c r="B2945" s="130" t="s">
        <v>609</v>
      </c>
      <c r="C2945" s="130" t="s">
        <v>610</v>
      </c>
      <c r="D2945" s="130" t="s">
        <v>450</v>
      </c>
      <c r="E2945" s="130" t="s">
        <v>611</v>
      </c>
      <c r="F2945" s="129"/>
      <c r="G2945" s="130" t="s">
        <v>609</v>
      </c>
      <c r="H2945" s="130" t="s">
        <v>610</v>
      </c>
      <c r="I2945" s="130" t="s">
        <v>450</v>
      </c>
      <c r="J2945" s="130" t="s">
        <v>611</v>
      </c>
    </row>
    <row r="2946" spans="2:10">
      <c r="B2946" s="130" t="s">
        <v>579</v>
      </c>
      <c r="C2946" s="130" t="s">
        <v>580</v>
      </c>
      <c r="D2946" s="130" t="s">
        <v>440</v>
      </c>
      <c r="E2946" s="130" t="s">
        <v>1127</v>
      </c>
      <c r="F2946" s="129"/>
      <c r="G2946" s="130" t="s">
        <v>579</v>
      </c>
      <c r="H2946" s="130" t="s">
        <v>580</v>
      </c>
      <c r="I2946" s="130" t="s">
        <v>440</v>
      </c>
      <c r="J2946" s="130" t="s">
        <v>1127</v>
      </c>
    </row>
    <row r="2947" spans="2:10">
      <c r="B2947" s="130" t="s">
        <v>91</v>
      </c>
      <c r="C2947" s="130" t="s">
        <v>425</v>
      </c>
      <c r="D2947" s="130" t="s">
        <v>381</v>
      </c>
      <c r="E2947" s="130" t="s">
        <v>753</v>
      </c>
      <c r="F2947" s="129"/>
      <c r="G2947" s="130" t="s">
        <v>91</v>
      </c>
      <c r="H2947" s="130" t="s">
        <v>425</v>
      </c>
      <c r="I2947" s="130" t="s">
        <v>381</v>
      </c>
      <c r="J2947" s="130" t="s">
        <v>753</v>
      </c>
    </row>
    <row r="2948" spans="2:10">
      <c r="B2948" s="130" t="s">
        <v>93</v>
      </c>
      <c r="C2948" s="130" t="s">
        <v>1556</v>
      </c>
      <c r="D2948" s="130" t="s">
        <v>466</v>
      </c>
      <c r="E2948" s="130" t="s">
        <v>1557</v>
      </c>
      <c r="F2948" s="129"/>
      <c r="G2948" s="130" t="s">
        <v>93</v>
      </c>
      <c r="H2948" s="130" t="s">
        <v>1556</v>
      </c>
      <c r="I2948" s="130" t="s">
        <v>466</v>
      </c>
      <c r="J2948" s="130" t="s">
        <v>1557</v>
      </c>
    </row>
    <row r="2949" spans="2:10">
      <c r="B2949" s="130" t="s">
        <v>95</v>
      </c>
      <c r="C2949" s="130" t="s">
        <v>872</v>
      </c>
      <c r="D2949" s="130" t="s">
        <v>373</v>
      </c>
      <c r="E2949" s="130" t="s">
        <v>970</v>
      </c>
      <c r="F2949" s="129"/>
      <c r="G2949" s="130" t="s">
        <v>95</v>
      </c>
      <c r="H2949" s="130" t="s">
        <v>872</v>
      </c>
      <c r="I2949" s="130" t="s">
        <v>373</v>
      </c>
      <c r="J2949" s="130" t="s">
        <v>970</v>
      </c>
    </row>
    <row r="2950" spans="2:10">
      <c r="B2950" s="130" t="s">
        <v>101</v>
      </c>
      <c r="C2950" s="130" t="s">
        <v>2136</v>
      </c>
      <c r="D2950" s="130" t="s">
        <v>464</v>
      </c>
      <c r="E2950" s="130" t="s">
        <v>2143</v>
      </c>
      <c r="F2950" s="129"/>
      <c r="G2950" s="130" t="s">
        <v>101</v>
      </c>
      <c r="H2950" s="130" t="s">
        <v>2136</v>
      </c>
      <c r="I2950" s="130" t="s">
        <v>464</v>
      </c>
      <c r="J2950" s="130" t="s">
        <v>2143</v>
      </c>
    </row>
    <row r="2951" spans="2:10">
      <c r="B2951" s="130" t="s">
        <v>574</v>
      </c>
      <c r="C2951" s="130" t="s">
        <v>1097</v>
      </c>
      <c r="D2951" s="130" t="s">
        <v>390</v>
      </c>
      <c r="E2951" s="130" t="s">
        <v>1560</v>
      </c>
      <c r="F2951" s="129"/>
      <c r="G2951" s="130" t="s">
        <v>574</v>
      </c>
      <c r="H2951" s="130" t="s">
        <v>1097</v>
      </c>
      <c r="I2951" s="130" t="s">
        <v>390</v>
      </c>
      <c r="J2951" s="130" t="s">
        <v>1560</v>
      </c>
    </row>
    <row r="2952" spans="2:10">
      <c r="B2952" s="130" t="s">
        <v>269</v>
      </c>
      <c r="C2952" s="130" t="s">
        <v>653</v>
      </c>
      <c r="D2952" s="130" t="s">
        <v>535</v>
      </c>
      <c r="E2952" s="130" t="s">
        <v>1008</v>
      </c>
      <c r="F2952" s="129"/>
      <c r="G2952" s="130" t="s">
        <v>269</v>
      </c>
      <c r="H2952" s="130" t="s">
        <v>653</v>
      </c>
      <c r="I2952" s="130" t="s">
        <v>535</v>
      </c>
      <c r="J2952" s="130" t="s">
        <v>1008</v>
      </c>
    </row>
    <row r="2953" spans="2:10">
      <c r="B2953" s="130" t="s">
        <v>97</v>
      </c>
      <c r="C2953" s="130" t="s">
        <v>1950</v>
      </c>
      <c r="D2953" s="130" t="s">
        <v>1618</v>
      </c>
      <c r="E2953" s="130" t="s">
        <v>1804</v>
      </c>
      <c r="F2953" s="129"/>
      <c r="G2953" s="130" t="s">
        <v>97</v>
      </c>
      <c r="H2953" s="130" t="s">
        <v>1950</v>
      </c>
      <c r="I2953" s="130" t="s">
        <v>1618</v>
      </c>
      <c r="J2953" s="130" t="s">
        <v>1804</v>
      </c>
    </row>
    <row r="2954" spans="2:10">
      <c r="B2954" s="130" t="s">
        <v>101</v>
      </c>
      <c r="C2954" s="130" t="s">
        <v>2005</v>
      </c>
      <c r="D2954" s="130" t="s">
        <v>535</v>
      </c>
      <c r="E2954" s="130" t="s">
        <v>2443</v>
      </c>
      <c r="F2954" s="129"/>
      <c r="G2954" s="130" t="s">
        <v>101</v>
      </c>
      <c r="H2954" s="130" t="s">
        <v>2005</v>
      </c>
      <c r="I2954" s="130" t="s">
        <v>535</v>
      </c>
      <c r="J2954" s="130" t="s">
        <v>2443</v>
      </c>
    </row>
    <row r="2955" spans="2:10">
      <c r="B2955" s="130" t="s">
        <v>609</v>
      </c>
      <c r="C2955" s="130" t="s">
        <v>610</v>
      </c>
      <c r="D2955" s="130" t="s">
        <v>603</v>
      </c>
      <c r="E2955" s="130" t="s">
        <v>613</v>
      </c>
      <c r="F2955" s="129"/>
      <c r="G2955" s="130" t="s">
        <v>609</v>
      </c>
      <c r="H2955" s="130" t="s">
        <v>610</v>
      </c>
      <c r="I2955" s="130" t="s">
        <v>603</v>
      </c>
      <c r="J2955" s="130" t="s">
        <v>613</v>
      </c>
    </row>
    <row r="2956" spans="2:10">
      <c r="B2956" s="130" t="s">
        <v>101</v>
      </c>
      <c r="C2956" s="130" t="s">
        <v>410</v>
      </c>
      <c r="D2956" s="130" t="s">
        <v>535</v>
      </c>
      <c r="E2956" s="130" t="s">
        <v>412</v>
      </c>
      <c r="F2956" s="129"/>
      <c r="G2956" s="130" t="s">
        <v>101</v>
      </c>
      <c r="H2956" s="130" t="s">
        <v>410</v>
      </c>
      <c r="I2956" s="130" t="s">
        <v>535</v>
      </c>
      <c r="J2956" s="130" t="s">
        <v>412</v>
      </c>
    </row>
    <row r="2957" spans="2:10">
      <c r="B2957" s="130" t="s">
        <v>609</v>
      </c>
      <c r="C2957" s="130" t="s">
        <v>620</v>
      </c>
      <c r="D2957" s="130" t="s">
        <v>947</v>
      </c>
      <c r="E2957" s="130" t="s">
        <v>2444</v>
      </c>
      <c r="F2957" s="129"/>
      <c r="G2957" s="130" t="s">
        <v>609</v>
      </c>
      <c r="H2957" s="130" t="s">
        <v>620</v>
      </c>
      <c r="I2957" s="130" t="s">
        <v>947</v>
      </c>
      <c r="J2957" s="130" t="s">
        <v>2444</v>
      </c>
    </row>
    <row r="2958" spans="2:10">
      <c r="B2958" s="130" t="s">
        <v>609</v>
      </c>
      <c r="C2958" s="130" t="s">
        <v>1079</v>
      </c>
      <c r="D2958" s="130" t="s">
        <v>581</v>
      </c>
      <c r="E2958" s="130" t="s">
        <v>1080</v>
      </c>
      <c r="F2958" s="129"/>
      <c r="G2958" s="130" t="s">
        <v>609</v>
      </c>
      <c r="H2958" s="130" t="s">
        <v>1079</v>
      </c>
      <c r="I2958" s="130" t="s">
        <v>581</v>
      </c>
      <c r="J2958" s="130" t="s">
        <v>1080</v>
      </c>
    </row>
    <row r="2959" spans="2:10">
      <c r="B2959" s="130" t="s">
        <v>97</v>
      </c>
      <c r="C2959" s="130" t="s">
        <v>2331</v>
      </c>
      <c r="D2959" s="130" t="s">
        <v>453</v>
      </c>
      <c r="E2959" s="130" t="s">
        <v>2333</v>
      </c>
      <c r="F2959" s="129"/>
      <c r="G2959" s="130" t="s">
        <v>97</v>
      </c>
      <c r="H2959" s="130" t="s">
        <v>2331</v>
      </c>
      <c r="I2959" s="130" t="s">
        <v>453</v>
      </c>
      <c r="J2959" s="130" t="s">
        <v>2333</v>
      </c>
    </row>
    <row r="2960" spans="2:10">
      <c r="B2960" s="130" t="s">
        <v>1492</v>
      </c>
      <c r="C2960" s="130" t="s">
        <v>1493</v>
      </c>
      <c r="D2960" s="130" t="s">
        <v>2445</v>
      </c>
      <c r="E2960" s="130" t="s">
        <v>1495</v>
      </c>
      <c r="F2960" s="129"/>
      <c r="G2960" s="130" t="s">
        <v>1492</v>
      </c>
      <c r="H2960" s="130" t="s">
        <v>1493</v>
      </c>
      <c r="I2960" s="130" t="s">
        <v>2445</v>
      </c>
      <c r="J2960" s="130" t="s">
        <v>1495</v>
      </c>
    </row>
    <row r="2961" spans="2:10">
      <c r="B2961" s="130" t="s">
        <v>1509</v>
      </c>
      <c r="C2961" s="130" t="s">
        <v>1510</v>
      </c>
      <c r="D2961" s="130" t="s">
        <v>1322</v>
      </c>
      <c r="E2961" s="130" t="s">
        <v>2446</v>
      </c>
      <c r="F2961" s="129"/>
      <c r="G2961" s="130" t="s">
        <v>1509</v>
      </c>
      <c r="H2961" s="130" t="s">
        <v>1510</v>
      </c>
      <c r="I2961" s="130" t="s">
        <v>1322</v>
      </c>
      <c r="J2961" s="130" t="s">
        <v>2446</v>
      </c>
    </row>
    <row r="2962" spans="2:10">
      <c r="B2962" s="130" t="s">
        <v>579</v>
      </c>
      <c r="C2962" s="130" t="s">
        <v>2270</v>
      </c>
      <c r="D2962" s="130" t="s">
        <v>381</v>
      </c>
      <c r="E2962" s="130" t="s">
        <v>2447</v>
      </c>
      <c r="F2962" s="129"/>
      <c r="G2962" s="130" t="s">
        <v>579</v>
      </c>
      <c r="H2962" s="130" t="s">
        <v>2270</v>
      </c>
      <c r="I2962" s="130" t="s">
        <v>381</v>
      </c>
      <c r="J2962" s="130" t="s">
        <v>2447</v>
      </c>
    </row>
    <row r="2963" spans="2:10">
      <c r="B2963" s="130" t="s">
        <v>91</v>
      </c>
      <c r="C2963" s="130" t="s">
        <v>760</v>
      </c>
      <c r="D2963" s="130" t="s">
        <v>373</v>
      </c>
      <c r="E2963" s="130" t="s">
        <v>761</v>
      </c>
      <c r="F2963" s="129"/>
      <c r="G2963" s="130" t="s">
        <v>91</v>
      </c>
      <c r="H2963" s="130" t="s">
        <v>760</v>
      </c>
      <c r="I2963" s="130" t="s">
        <v>373</v>
      </c>
      <c r="J2963" s="130" t="s">
        <v>761</v>
      </c>
    </row>
    <row r="2964" spans="2:10">
      <c r="B2964" s="130" t="s">
        <v>269</v>
      </c>
      <c r="C2964" s="130" t="s">
        <v>658</v>
      </c>
      <c r="D2964" s="130" t="s">
        <v>893</v>
      </c>
      <c r="E2964" s="130" t="s">
        <v>759</v>
      </c>
      <c r="F2964" s="129"/>
      <c r="G2964" s="130" t="s">
        <v>269</v>
      </c>
      <c r="H2964" s="130" t="s">
        <v>658</v>
      </c>
      <c r="I2964" s="130" t="s">
        <v>893</v>
      </c>
      <c r="J2964" s="130" t="s">
        <v>759</v>
      </c>
    </row>
    <row r="2965" spans="2:10">
      <c r="B2965" s="130" t="s">
        <v>97</v>
      </c>
      <c r="C2965" s="130" t="s">
        <v>1896</v>
      </c>
      <c r="D2965" s="130" t="s">
        <v>1641</v>
      </c>
      <c r="E2965" s="130" t="s">
        <v>1899</v>
      </c>
      <c r="F2965" s="129"/>
      <c r="G2965" s="130" t="s">
        <v>97</v>
      </c>
      <c r="H2965" s="130" t="s">
        <v>1896</v>
      </c>
      <c r="I2965" s="130" t="s">
        <v>1641</v>
      </c>
      <c r="J2965" s="130" t="s">
        <v>1899</v>
      </c>
    </row>
    <row r="2966" spans="2:10">
      <c r="B2966" s="130" t="s">
        <v>97</v>
      </c>
      <c r="C2966" s="130" t="s">
        <v>1968</v>
      </c>
      <c r="D2966" s="130" t="s">
        <v>1939</v>
      </c>
      <c r="E2966" s="130" t="s">
        <v>1797</v>
      </c>
      <c r="F2966" s="129"/>
      <c r="G2966" s="130" t="s">
        <v>97</v>
      </c>
      <c r="H2966" s="130" t="s">
        <v>1968</v>
      </c>
      <c r="I2966" s="130" t="s">
        <v>1939</v>
      </c>
      <c r="J2966" s="130" t="s">
        <v>1797</v>
      </c>
    </row>
    <row r="2967" spans="2:10">
      <c r="B2967" s="130" t="s">
        <v>2301</v>
      </c>
      <c r="C2967" s="130" t="s">
        <v>2448</v>
      </c>
      <c r="D2967" s="130" t="s">
        <v>445</v>
      </c>
      <c r="E2967" s="130" t="s">
        <v>2449</v>
      </c>
      <c r="F2967" s="129"/>
      <c r="G2967" s="130" t="s">
        <v>2301</v>
      </c>
      <c r="H2967" s="130" t="s">
        <v>2448</v>
      </c>
      <c r="I2967" s="130" t="s">
        <v>445</v>
      </c>
      <c r="J2967" s="130" t="s">
        <v>2449</v>
      </c>
    </row>
    <row r="2968" spans="2:10">
      <c r="B2968" s="130" t="s">
        <v>91</v>
      </c>
      <c r="C2968" s="130" t="s">
        <v>1515</v>
      </c>
      <c r="D2968" s="130" t="s">
        <v>483</v>
      </c>
      <c r="E2968" s="130" t="s">
        <v>2450</v>
      </c>
      <c r="F2968" s="129"/>
      <c r="G2968" s="130" t="s">
        <v>91</v>
      </c>
      <c r="H2968" s="130" t="s">
        <v>1515</v>
      </c>
      <c r="I2968" s="130" t="s">
        <v>483</v>
      </c>
      <c r="J2968" s="130" t="s">
        <v>2450</v>
      </c>
    </row>
    <row r="2969" spans="2:10">
      <c r="B2969" s="130" t="s">
        <v>97</v>
      </c>
      <c r="C2969" s="130" t="s">
        <v>1796</v>
      </c>
      <c r="D2969" s="130" t="s">
        <v>1539</v>
      </c>
      <c r="E2969" s="130" t="s">
        <v>1797</v>
      </c>
      <c r="F2969" s="129"/>
      <c r="G2969" s="130" t="s">
        <v>97</v>
      </c>
      <c r="H2969" s="130" t="s">
        <v>1796</v>
      </c>
      <c r="I2969" s="130" t="s">
        <v>1539</v>
      </c>
      <c r="J2969" s="130" t="s">
        <v>1797</v>
      </c>
    </row>
    <row r="2970" spans="2:10">
      <c r="B2970" s="130" t="s">
        <v>97</v>
      </c>
      <c r="C2970" s="130" t="s">
        <v>1913</v>
      </c>
      <c r="D2970" s="130" t="s">
        <v>1831</v>
      </c>
      <c r="E2970" s="130" t="s">
        <v>1804</v>
      </c>
      <c r="F2970" s="129"/>
      <c r="G2970" s="130" t="s">
        <v>97</v>
      </c>
      <c r="H2970" s="130" t="s">
        <v>1913</v>
      </c>
      <c r="I2970" s="130" t="s">
        <v>1831</v>
      </c>
      <c r="J2970" s="130" t="s">
        <v>1804</v>
      </c>
    </row>
    <row r="2971" spans="2:10">
      <c r="B2971" s="130" t="s">
        <v>269</v>
      </c>
      <c r="C2971" s="130" t="s">
        <v>375</v>
      </c>
      <c r="D2971" s="130" t="s">
        <v>836</v>
      </c>
      <c r="E2971" s="130" t="s">
        <v>657</v>
      </c>
      <c r="F2971" s="129"/>
      <c r="G2971" s="130" t="s">
        <v>269</v>
      </c>
      <c r="H2971" s="130" t="s">
        <v>375</v>
      </c>
      <c r="I2971" s="130" t="s">
        <v>836</v>
      </c>
      <c r="J2971" s="130" t="s">
        <v>657</v>
      </c>
    </row>
    <row r="2972" spans="2:10">
      <c r="B2972" s="130" t="s">
        <v>97</v>
      </c>
      <c r="C2972" s="130" t="s">
        <v>1896</v>
      </c>
      <c r="D2972" s="130" t="s">
        <v>2451</v>
      </c>
      <c r="E2972" s="130" t="s">
        <v>1872</v>
      </c>
      <c r="F2972" s="129"/>
      <c r="G2972" s="130" t="s">
        <v>97</v>
      </c>
      <c r="H2972" s="130" t="s">
        <v>1896</v>
      </c>
      <c r="I2972" s="130" t="s">
        <v>2451</v>
      </c>
      <c r="J2972" s="130" t="s">
        <v>1872</v>
      </c>
    </row>
    <row r="2973" spans="2:10">
      <c r="B2973" s="130" t="s">
        <v>91</v>
      </c>
      <c r="C2973" s="130" t="s">
        <v>935</v>
      </c>
      <c r="D2973" s="130" t="s">
        <v>381</v>
      </c>
      <c r="E2973" s="130" t="s">
        <v>2452</v>
      </c>
      <c r="F2973" s="129"/>
      <c r="G2973" s="130" t="s">
        <v>91</v>
      </c>
      <c r="H2973" s="130" t="s">
        <v>935</v>
      </c>
      <c r="I2973" s="130" t="s">
        <v>381</v>
      </c>
      <c r="J2973" s="130" t="s">
        <v>2452</v>
      </c>
    </row>
    <row r="2974" spans="2:10">
      <c r="B2974" s="130" t="s">
        <v>269</v>
      </c>
      <c r="C2974" s="130" t="s">
        <v>372</v>
      </c>
      <c r="D2974" s="130" t="s">
        <v>443</v>
      </c>
      <c r="E2974" s="130" t="s">
        <v>374</v>
      </c>
      <c r="F2974" s="129"/>
      <c r="G2974" s="130" t="s">
        <v>269</v>
      </c>
      <c r="H2974" s="130" t="s">
        <v>372</v>
      </c>
      <c r="I2974" s="130" t="s">
        <v>443</v>
      </c>
      <c r="J2974" s="130" t="s">
        <v>374</v>
      </c>
    </row>
    <row r="2975" spans="2:10">
      <c r="B2975" s="130" t="s">
        <v>269</v>
      </c>
      <c r="C2975" s="130" t="s">
        <v>800</v>
      </c>
      <c r="D2975" s="130" t="s">
        <v>370</v>
      </c>
      <c r="E2975" s="130" t="s">
        <v>801</v>
      </c>
      <c r="F2975" s="129"/>
      <c r="G2975" s="130" t="s">
        <v>269</v>
      </c>
      <c r="H2975" s="130" t="s">
        <v>800</v>
      </c>
      <c r="I2975" s="130" t="s">
        <v>370</v>
      </c>
      <c r="J2975" s="130" t="s">
        <v>801</v>
      </c>
    </row>
    <row r="2976" spans="2:10">
      <c r="B2976" s="130" t="s">
        <v>91</v>
      </c>
      <c r="C2976" s="130" t="s">
        <v>1338</v>
      </c>
      <c r="D2976" s="130" t="s">
        <v>403</v>
      </c>
      <c r="E2976" s="130" t="s">
        <v>1339</v>
      </c>
      <c r="F2976" s="129"/>
      <c r="G2976" s="130" t="s">
        <v>91</v>
      </c>
      <c r="H2976" s="130" t="s">
        <v>1338</v>
      </c>
      <c r="I2976" s="130" t="s">
        <v>403</v>
      </c>
      <c r="J2976" s="130" t="s">
        <v>1339</v>
      </c>
    </row>
    <row r="2977" spans="2:10">
      <c r="B2977" s="130" t="s">
        <v>609</v>
      </c>
      <c r="C2977" s="130" t="s">
        <v>620</v>
      </c>
      <c r="D2977" s="130" t="s">
        <v>586</v>
      </c>
      <c r="E2977" s="130" t="s">
        <v>1653</v>
      </c>
      <c r="F2977" s="129"/>
      <c r="G2977" s="130" t="s">
        <v>609</v>
      </c>
      <c r="H2977" s="130" t="s">
        <v>620</v>
      </c>
      <c r="I2977" s="130" t="s">
        <v>586</v>
      </c>
      <c r="J2977" s="130" t="s">
        <v>1653</v>
      </c>
    </row>
    <row r="2978" spans="2:10">
      <c r="B2978" s="130" t="s">
        <v>91</v>
      </c>
      <c r="C2978" s="130" t="s">
        <v>455</v>
      </c>
      <c r="D2978" s="130" t="s">
        <v>370</v>
      </c>
      <c r="E2978" s="130" t="s">
        <v>1428</v>
      </c>
      <c r="F2978" s="129"/>
      <c r="G2978" s="130" t="s">
        <v>91</v>
      </c>
      <c r="H2978" s="130" t="s">
        <v>455</v>
      </c>
      <c r="I2978" s="130" t="s">
        <v>370</v>
      </c>
      <c r="J2978" s="130" t="s">
        <v>1428</v>
      </c>
    </row>
    <row r="2979" spans="2:10">
      <c r="B2979" s="130" t="s">
        <v>95</v>
      </c>
      <c r="C2979" s="130" t="s">
        <v>554</v>
      </c>
      <c r="D2979" s="130" t="s">
        <v>735</v>
      </c>
      <c r="E2979" s="130" t="s">
        <v>408</v>
      </c>
      <c r="F2979" s="129"/>
      <c r="G2979" s="130" t="s">
        <v>95</v>
      </c>
      <c r="H2979" s="130" t="s">
        <v>554</v>
      </c>
      <c r="I2979" s="130" t="s">
        <v>735</v>
      </c>
      <c r="J2979" s="130" t="s">
        <v>408</v>
      </c>
    </row>
    <row r="2980" spans="2:10">
      <c r="B2980" s="130" t="s">
        <v>100</v>
      </c>
      <c r="C2980" s="130" t="s">
        <v>1036</v>
      </c>
      <c r="D2980" s="130" t="s">
        <v>367</v>
      </c>
      <c r="E2980" s="130" t="s">
        <v>1037</v>
      </c>
      <c r="F2980" s="129"/>
      <c r="G2980" s="130" t="s">
        <v>100</v>
      </c>
      <c r="H2980" s="130" t="s">
        <v>1036</v>
      </c>
      <c r="I2980" s="130" t="s">
        <v>367</v>
      </c>
      <c r="J2980" s="130" t="s">
        <v>1037</v>
      </c>
    </row>
    <row r="2981" spans="2:10">
      <c r="B2981" s="130" t="s">
        <v>609</v>
      </c>
      <c r="C2981" s="130" t="s">
        <v>620</v>
      </c>
      <c r="D2981" s="130" t="s">
        <v>595</v>
      </c>
      <c r="E2981" s="130" t="s">
        <v>1659</v>
      </c>
      <c r="F2981" s="129"/>
      <c r="G2981" s="130" t="s">
        <v>609</v>
      </c>
      <c r="H2981" s="130" t="s">
        <v>620</v>
      </c>
      <c r="I2981" s="130" t="s">
        <v>595</v>
      </c>
      <c r="J2981" s="130" t="s">
        <v>1659</v>
      </c>
    </row>
    <row r="2982" spans="2:10">
      <c r="B2982" s="130" t="s">
        <v>100</v>
      </c>
      <c r="C2982" s="130" t="s">
        <v>102</v>
      </c>
      <c r="D2982" s="130" t="s">
        <v>393</v>
      </c>
      <c r="E2982" s="130" t="s">
        <v>718</v>
      </c>
      <c r="F2982" s="129"/>
      <c r="G2982" s="130" t="s">
        <v>100</v>
      </c>
      <c r="H2982" s="130" t="s">
        <v>102</v>
      </c>
      <c r="I2982" s="130" t="s">
        <v>393</v>
      </c>
      <c r="J2982" s="130" t="s">
        <v>718</v>
      </c>
    </row>
    <row r="2983" spans="2:10">
      <c r="B2983" s="130" t="s">
        <v>97</v>
      </c>
      <c r="C2983" s="130" t="s">
        <v>2010</v>
      </c>
      <c r="D2983" s="130" t="s">
        <v>2453</v>
      </c>
      <c r="E2983" s="130" t="s">
        <v>1797</v>
      </c>
      <c r="F2983" s="129"/>
      <c r="G2983" s="130" t="s">
        <v>97</v>
      </c>
      <c r="H2983" s="130" t="s">
        <v>2010</v>
      </c>
      <c r="I2983" s="130" t="s">
        <v>2453</v>
      </c>
      <c r="J2983" s="130" t="s">
        <v>1797</v>
      </c>
    </row>
    <row r="2984" spans="2:10">
      <c r="B2984" s="130" t="s">
        <v>100</v>
      </c>
      <c r="C2984" s="130" t="s">
        <v>529</v>
      </c>
      <c r="D2984" s="130" t="s">
        <v>735</v>
      </c>
      <c r="E2984" s="130" t="s">
        <v>1248</v>
      </c>
      <c r="F2984" s="129"/>
      <c r="G2984" s="130" t="s">
        <v>100</v>
      </c>
      <c r="H2984" s="130" t="s">
        <v>529</v>
      </c>
      <c r="I2984" s="130" t="s">
        <v>735</v>
      </c>
      <c r="J2984" s="130" t="s">
        <v>1248</v>
      </c>
    </row>
    <row r="2985" spans="2:10">
      <c r="B2985" s="130" t="s">
        <v>91</v>
      </c>
      <c r="C2985" s="130" t="s">
        <v>455</v>
      </c>
      <c r="D2985" s="130" t="s">
        <v>479</v>
      </c>
      <c r="E2985" s="130" t="s">
        <v>1428</v>
      </c>
      <c r="F2985" s="129"/>
      <c r="G2985" s="130" t="s">
        <v>91</v>
      </c>
      <c r="H2985" s="130" t="s">
        <v>455</v>
      </c>
      <c r="I2985" s="130" t="s">
        <v>479</v>
      </c>
      <c r="J2985" s="130" t="s">
        <v>1428</v>
      </c>
    </row>
    <row r="2986" spans="2:10">
      <c r="B2986" s="130" t="s">
        <v>91</v>
      </c>
      <c r="C2986" s="130" t="s">
        <v>1452</v>
      </c>
      <c r="D2986" s="130" t="s">
        <v>387</v>
      </c>
      <c r="E2986" s="130" t="s">
        <v>522</v>
      </c>
      <c r="F2986" s="129"/>
      <c r="G2986" s="130" t="s">
        <v>91</v>
      </c>
      <c r="H2986" s="130" t="s">
        <v>1452</v>
      </c>
      <c r="I2986" s="130" t="s">
        <v>387</v>
      </c>
      <c r="J2986" s="130" t="s">
        <v>522</v>
      </c>
    </row>
    <row r="2987" spans="2:10">
      <c r="B2987" s="130" t="s">
        <v>93</v>
      </c>
      <c r="C2987" s="130" t="s">
        <v>1221</v>
      </c>
      <c r="D2987" s="130" t="s">
        <v>387</v>
      </c>
      <c r="E2987" s="130" t="s">
        <v>2454</v>
      </c>
      <c r="F2987" s="129"/>
      <c r="G2987" s="130" t="s">
        <v>93</v>
      </c>
      <c r="H2987" s="130" t="s">
        <v>1221</v>
      </c>
      <c r="I2987" s="130" t="s">
        <v>387</v>
      </c>
      <c r="J2987" s="130" t="s">
        <v>2454</v>
      </c>
    </row>
    <row r="2988" spans="2:10">
      <c r="B2988" s="130" t="s">
        <v>100</v>
      </c>
      <c r="C2988" s="130" t="s">
        <v>1292</v>
      </c>
      <c r="D2988" s="130" t="s">
        <v>521</v>
      </c>
      <c r="E2988" s="130" t="s">
        <v>1409</v>
      </c>
      <c r="F2988" s="129"/>
      <c r="G2988" s="130" t="s">
        <v>100</v>
      </c>
      <c r="H2988" s="130" t="s">
        <v>1292</v>
      </c>
      <c r="I2988" s="130" t="s">
        <v>521</v>
      </c>
      <c r="J2988" s="130" t="s">
        <v>1409</v>
      </c>
    </row>
    <row r="2989" spans="2:10">
      <c r="B2989" s="130" t="s">
        <v>93</v>
      </c>
      <c r="C2989" s="130" t="s">
        <v>562</v>
      </c>
      <c r="D2989" s="130" t="s">
        <v>707</v>
      </c>
      <c r="E2989" s="130" t="s">
        <v>2455</v>
      </c>
      <c r="F2989" s="129"/>
      <c r="G2989" s="130" t="s">
        <v>93</v>
      </c>
      <c r="H2989" s="130" t="s">
        <v>562</v>
      </c>
      <c r="I2989" s="130" t="s">
        <v>707</v>
      </c>
      <c r="J2989" s="130" t="s">
        <v>2455</v>
      </c>
    </row>
    <row r="2990" spans="2:10">
      <c r="B2990" s="130" t="s">
        <v>1178</v>
      </c>
      <c r="C2990" s="130" t="s">
        <v>810</v>
      </c>
      <c r="D2990" s="130" t="s">
        <v>512</v>
      </c>
      <c r="E2990" s="130" t="s">
        <v>690</v>
      </c>
      <c r="F2990" s="129"/>
      <c r="G2990" s="130" t="s">
        <v>1178</v>
      </c>
      <c r="H2990" s="130" t="s">
        <v>810</v>
      </c>
      <c r="I2990" s="130" t="s">
        <v>512</v>
      </c>
      <c r="J2990" s="130" t="s">
        <v>690</v>
      </c>
    </row>
    <row r="2991" spans="2:10">
      <c r="B2991" s="130" t="s">
        <v>91</v>
      </c>
      <c r="C2991" s="130" t="s">
        <v>598</v>
      </c>
      <c r="D2991" s="130" t="s">
        <v>836</v>
      </c>
      <c r="E2991" s="130" t="s">
        <v>928</v>
      </c>
      <c r="F2991" s="129"/>
      <c r="G2991" s="130" t="s">
        <v>91</v>
      </c>
      <c r="H2991" s="130" t="s">
        <v>598</v>
      </c>
      <c r="I2991" s="130" t="s">
        <v>836</v>
      </c>
      <c r="J2991" s="130" t="s">
        <v>928</v>
      </c>
    </row>
    <row r="2992" spans="2:10">
      <c r="B2992" s="130" t="s">
        <v>1509</v>
      </c>
      <c r="C2992" s="130" t="s">
        <v>1522</v>
      </c>
      <c r="D2992" s="130" t="s">
        <v>2456</v>
      </c>
      <c r="E2992" s="130" t="s">
        <v>1524</v>
      </c>
      <c r="F2992" s="129"/>
      <c r="G2992" s="130" t="s">
        <v>1509</v>
      </c>
      <c r="H2992" s="130" t="s">
        <v>1522</v>
      </c>
      <c r="I2992" s="130" t="s">
        <v>2456</v>
      </c>
      <c r="J2992" s="130" t="s">
        <v>1524</v>
      </c>
    </row>
    <row r="2993" spans="2:10">
      <c r="B2993" s="130" t="s">
        <v>97</v>
      </c>
      <c r="C2993" s="130" t="s">
        <v>1827</v>
      </c>
      <c r="D2993" s="130" t="s">
        <v>2094</v>
      </c>
      <c r="E2993" s="130" t="s">
        <v>1797</v>
      </c>
      <c r="F2993" s="129"/>
      <c r="G2993" s="130" t="s">
        <v>97</v>
      </c>
      <c r="H2993" s="130" t="s">
        <v>1827</v>
      </c>
      <c r="I2993" s="130" t="s">
        <v>2094</v>
      </c>
      <c r="J2993" s="130" t="s">
        <v>1797</v>
      </c>
    </row>
    <row r="2994" spans="2:10">
      <c r="B2994" s="130" t="s">
        <v>97</v>
      </c>
      <c r="C2994" s="130" t="s">
        <v>817</v>
      </c>
      <c r="D2994" s="130" t="s">
        <v>390</v>
      </c>
      <c r="E2994" s="130" t="s">
        <v>1491</v>
      </c>
      <c r="F2994" s="129"/>
      <c r="G2994" s="130" t="s">
        <v>97</v>
      </c>
      <c r="H2994" s="130" t="s">
        <v>817</v>
      </c>
      <c r="I2994" s="130" t="s">
        <v>390</v>
      </c>
      <c r="J2994" s="130" t="s">
        <v>1491</v>
      </c>
    </row>
    <row r="2995" spans="2:10">
      <c r="B2995" s="130" t="s">
        <v>97</v>
      </c>
      <c r="C2995" s="130" t="s">
        <v>1239</v>
      </c>
      <c r="D2995" s="130" t="s">
        <v>521</v>
      </c>
      <c r="E2995" s="130" t="s">
        <v>1240</v>
      </c>
      <c r="F2995" s="129"/>
      <c r="G2995" s="130" t="s">
        <v>97</v>
      </c>
      <c r="H2995" s="130" t="s">
        <v>1239</v>
      </c>
      <c r="I2995" s="130" t="s">
        <v>521</v>
      </c>
      <c r="J2995" s="130" t="s">
        <v>1240</v>
      </c>
    </row>
    <row r="2996" spans="2:10">
      <c r="B2996" s="130" t="s">
        <v>97</v>
      </c>
      <c r="C2996" s="130" t="s">
        <v>485</v>
      </c>
      <c r="D2996" s="130" t="s">
        <v>429</v>
      </c>
      <c r="E2996" s="130" t="s">
        <v>486</v>
      </c>
      <c r="F2996" s="129"/>
      <c r="G2996" s="130" t="s">
        <v>97</v>
      </c>
      <c r="H2996" s="130" t="s">
        <v>485</v>
      </c>
      <c r="I2996" s="130" t="s">
        <v>429</v>
      </c>
      <c r="J2996" s="130" t="s">
        <v>486</v>
      </c>
    </row>
    <row r="2997" spans="2:10">
      <c r="B2997" s="130" t="s">
        <v>540</v>
      </c>
      <c r="C2997" s="130" t="s">
        <v>2404</v>
      </c>
      <c r="D2997" s="130" t="s">
        <v>440</v>
      </c>
      <c r="E2997" s="130" t="s">
        <v>2457</v>
      </c>
      <c r="F2997" s="129"/>
      <c r="G2997" s="130" t="s">
        <v>540</v>
      </c>
      <c r="H2997" s="130" t="s">
        <v>2404</v>
      </c>
      <c r="I2997" s="130" t="s">
        <v>440</v>
      </c>
      <c r="J2997" s="130" t="s">
        <v>2457</v>
      </c>
    </row>
    <row r="2998" spans="2:10">
      <c r="B2998" s="130" t="s">
        <v>1807</v>
      </c>
      <c r="C2998" s="130" t="s">
        <v>1808</v>
      </c>
      <c r="D2998" s="130" t="s">
        <v>1628</v>
      </c>
      <c r="E2998" s="130" t="s">
        <v>1810</v>
      </c>
      <c r="F2998" s="129"/>
      <c r="G2998" s="130" t="s">
        <v>1807</v>
      </c>
      <c r="H2998" s="130" t="s">
        <v>1808</v>
      </c>
      <c r="I2998" s="130" t="s">
        <v>1628</v>
      </c>
      <c r="J2998" s="130" t="s">
        <v>1810</v>
      </c>
    </row>
    <row r="2999" spans="2:10">
      <c r="B2999" s="130" t="s">
        <v>100</v>
      </c>
      <c r="C2999" s="130" t="s">
        <v>698</v>
      </c>
      <c r="D2999" s="130" t="s">
        <v>535</v>
      </c>
      <c r="E2999" s="130" t="s">
        <v>966</v>
      </c>
      <c r="F2999" s="129"/>
      <c r="G2999" s="130" t="s">
        <v>100</v>
      </c>
      <c r="H2999" s="130" t="s">
        <v>698</v>
      </c>
      <c r="I2999" s="130" t="s">
        <v>535</v>
      </c>
      <c r="J2999" s="130" t="s">
        <v>966</v>
      </c>
    </row>
    <row r="3000" spans="2:10">
      <c r="B3000" s="130" t="s">
        <v>97</v>
      </c>
      <c r="C3000" s="130" t="s">
        <v>1913</v>
      </c>
      <c r="D3000" s="130" t="s">
        <v>1885</v>
      </c>
      <c r="E3000" s="130" t="s">
        <v>1804</v>
      </c>
      <c r="F3000" s="129"/>
      <c r="G3000" s="130" t="s">
        <v>97</v>
      </c>
      <c r="H3000" s="130" t="s">
        <v>1913</v>
      </c>
      <c r="I3000" s="130" t="s">
        <v>1885</v>
      </c>
      <c r="J3000" s="130" t="s">
        <v>1804</v>
      </c>
    </row>
    <row r="3001" spans="2:10">
      <c r="B3001" s="130" t="s">
        <v>97</v>
      </c>
      <c r="C3001" s="130" t="s">
        <v>2025</v>
      </c>
      <c r="D3001" s="130" t="s">
        <v>2458</v>
      </c>
      <c r="E3001" s="130" t="s">
        <v>1797</v>
      </c>
      <c r="F3001" s="129"/>
      <c r="G3001" s="130" t="s">
        <v>97</v>
      </c>
      <c r="H3001" s="130" t="s">
        <v>2025</v>
      </c>
      <c r="I3001" s="130" t="s">
        <v>2458</v>
      </c>
      <c r="J3001" s="130" t="s">
        <v>1797</v>
      </c>
    </row>
    <row r="3002" spans="2:10">
      <c r="B3002" s="130" t="s">
        <v>1807</v>
      </c>
      <c r="C3002" s="130" t="s">
        <v>1808</v>
      </c>
      <c r="D3002" s="130" t="s">
        <v>1549</v>
      </c>
      <c r="E3002" s="130" t="s">
        <v>1810</v>
      </c>
      <c r="F3002" s="129"/>
      <c r="G3002" s="130" t="s">
        <v>1807</v>
      </c>
      <c r="H3002" s="130" t="s">
        <v>1808</v>
      </c>
      <c r="I3002" s="130" t="s">
        <v>1549</v>
      </c>
      <c r="J3002" s="130" t="s">
        <v>1810</v>
      </c>
    </row>
    <row r="3003" spans="2:10">
      <c r="B3003" s="130" t="s">
        <v>609</v>
      </c>
      <c r="C3003" s="130" t="s">
        <v>1962</v>
      </c>
      <c r="D3003" s="130" t="s">
        <v>1570</v>
      </c>
      <c r="E3003" s="130" t="s">
        <v>1945</v>
      </c>
      <c r="F3003" s="129"/>
      <c r="G3003" s="130" t="s">
        <v>609</v>
      </c>
      <c r="H3003" s="130" t="s">
        <v>1962</v>
      </c>
      <c r="I3003" s="130" t="s">
        <v>1570</v>
      </c>
      <c r="J3003" s="130" t="s">
        <v>1945</v>
      </c>
    </row>
    <row r="3004" spans="2:10">
      <c r="B3004" s="130" t="s">
        <v>97</v>
      </c>
      <c r="C3004" s="130" t="s">
        <v>1973</v>
      </c>
      <c r="D3004" s="130" t="s">
        <v>2459</v>
      </c>
      <c r="E3004" s="130" t="s">
        <v>1797</v>
      </c>
      <c r="F3004" s="129"/>
      <c r="G3004" s="130" t="s">
        <v>97</v>
      </c>
      <c r="H3004" s="130" t="s">
        <v>1973</v>
      </c>
      <c r="I3004" s="130" t="s">
        <v>2459</v>
      </c>
      <c r="J3004" s="130" t="s">
        <v>1797</v>
      </c>
    </row>
    <row r="3005" spans="2:10">
      <c r="B3005" s="130" t="s">
        <v>269</v>
      </c>
      <c r="C3005" s="130" t="s">
        <v>402</v>
      </c>
      <c r="D3005" s="130" t="s">
        <v>603</v>
      </c>
      <c r="E3005" s="130" t="s">
        <v>2410</v>
      </c>
      <c r="F3005" s="129"/>
      <c r="G3005" s="130" t="s">
        <v>269</v>
      </c>
      <c r="H3005" s="130" t="s">
        <v>402</v>
      </c>
      <c r="I3005" s="130" t="s">
        <v>603</v>
      </c>
      <c r="J3005" s="130" t="s">
        <v>2410</v>
      </c>
    </row>
    <row r="3006" spans="2:10">
      <c r="B3006" s="130" t="s">
        <v>97</v>
      </c>
      <c r="C3006" s="130" t="s">
        <v>2460</v>
      </c>
      <c r="D3006" s="130" t="s">
        <v>411</v>
      </c>
      <c r="E3006" s="130" t="s">
        <v>376</v>
      </c>
      <c r="F3006" s="129"/>
      <c r="G3006" s="130" t="s">
        <v>97</v>
      </c>
      <c r="H3006" s="130" t="s">
        <v>2460</v>
      </c>
      <c r="I3006" s="130" t="s">
        <v>411</v>
      </c>
      <c r="J3006" s="130" t="s">
        <v>376</v>
      </c>
    </row>
    <row r="3007" spans="2:10">
      <c r="B3007" s="130" t="s">
        <v>93</v>
      </c>
      <c r="C3007" s="130" t="s">
        <v>1175</v>
      </c>
      <c r="D3007" s="130" t="s">
        <v>440</v>
      </c>
      <c r="E3007" s="130" t="s">
        <v>1375</v>
      </c>
      <c r="F3007" s="129"/>
      <c r="G3007" s="130" t="s">
        <v>93</v>
      </c>
      <c r="H3007" s="130" t="s">
        <v>1175</v>
      </c>
      <c r="I3007" s="130" t="s">
        <v>440</v>
      </c>
      <c r="J3007" s="130" t="s">
        <v>1375</v>
      </c>
    </row>
    <row r="3008" spans="2:10">
      <c r="B3008" s="130" t="s">
        <v>91</v>
      </c>
      <c r="C3008" s="130" t="s">
        <v>1425</v>
      </c>
      <c r="D3008" s="130" t="s">
        <v>479</v>
      </c>
      <c r="E3008" s="130" t="s">
        <v>1426</v>
      </c>
      <c r="F3008" s="129"/>
      <c r="G3008" s="130" t="s">
        <v>91</v>
      </c>
      <c r="H3008" s="130" t="s">
        <v>1425</v>
      </c>
      <c r="I3008" s="130" t="s">
        <v>479</v>
      </c>
      <c r="J3008" s="130" t="s">
        <v>1426</v>
      </c>
    </row>
    <row r="3009" spans="2:10">
      <c r="B3009" s="130" t="s">
        <v>91</v>
      </c>
      <c r="C3009" s="130" t="s">
        <v>693</v>
      </c>
      <c r="D3009" s="130" t="s">
        <v>393</v>
      </c>
      <c r="E3009" s="130" t="s">
        <v>2461</v>
      </c>
      <c r="F3009" s="129"/>
      <c r="G3009" s="130" t="s">
        <v>91</v>
      </c>
      <c r="H3009" s="130" t="s">
        <v>693</v>
      </c>
      <c r="I3009" s="130" t="s">
        <v>393</v>
      </c>
      <c r="J3009" s="130" t="s">
        <v>2461</v>
      </c>
    </row>
    <row r="3010" spans="2:10">
      <c r="B3010" s="130" t="s">
        <v>579</v>
      </c>
      <c r="C3010" s="130" t="s">
        <v>2462</v>
      </c>
      <c r="D3010" s="130" t="s">
        <v>367</v>
      </c>
      <c r="E3010" s="130" t="s">
        <v>2242</v>
      </c>
      <c r="F3010" s="129"/>
      <c r="G3010" s="130" t="s">
        <v>579</v>
      </c>
      <c r="H3010" s="130" t="s">
        <v>2462</v>
      </c>
      <c r="I3010" s="130" t="s">
        <v>367</v>
      </c>
      <c r="J3010" s="130" t="s">
        <v>2242</v>
      </c>
    </row>
    <row r="3011" spans="2:10">
      <c r="B3011" s="130" t="s">
        <v>901</v>
      </c>
      <c r="C3011" s="130" t="s">
        <v>1513</v>
      </c>
      <c r="D3011" s="130" t="s">
        <v>370</v>
      </c>
      <c r="E3011" s="130" t="s">
        <v>2463</v>
      </c>
      <c r="F3011" s="129"/>
      <c r="G3011" s="130" t="s">
        <v>901</v>
      </c>
      <c r="H3011" s="130" t="s">
        <v>1513</v>
      </c>
      <c r="I3011" s="130" t="s">
        <v>370</v>
      </c>
      <c r="J3011" s="130" t="s">
        <v>2463</v>
      </c>
    </row>
    <row r="3012" spans="2:10">
      <c r="B3012" s="130" t="s">
        <v>91</v>
      </c>
      <c r="C3012" s="130" t="s">
        <v>1050</v>
      </c>
      <c r="D3012" s="130" t="s">
        <v>408</v>
      </c>
      <c r="E3012" s="130" t="s">
        <v>1051</v>
      </c>
      <c r="F3012" s="129"/>
      <c r="G3012" s="130" t="s">
        <v>91</v>
      </c>
      <c r="H3012" s="130" t="s">
        <v>1050</v>
      </c>
      <c r="I3012" s="130" t="s">
        <v>408</v>
      </c>
      <c r="J3012" s="130" t="s">
        <v>1051</v>
      </c>
    </row>
    <row r="3013" spans="2:10">
      <c r="B3013" s="130" t="s">
        <v>269</v>
      </c>
      <c r="C3013" s="130" t="s">
        <v>375</v>
      </c>
      <c r="D3013" s="130" t="s">
        <v>804</v>
      </c>
      <c r="E3013" s="130" t="s">
        <v>915</v>
      </c>
      <c r="F3013" s="129"/>
      <c r="G3013" s="130" t="s">
        <v>269</v>
      </c>
      <c r="H3013" s="130" t="s">
        <v>375</v>
      </c>
      <c r="I3013" s="130" t="s">
        <v>804</v>
      </c>
      <c r="J3013" s="130" t="s">
        <v>915</v>
      </c>
    </row>
  </sheetData>
  <mergeCells count="15">
    <mergeCell ref="B22:P22"/>
    <mergeCell ref="B53:B54"/>
    <mergeCell ref="C53:N53"/>
    <mergeCell ref="O53:O54"/>
    <mergeCell ref="P53:P54"/>
    <mergeCell ref="B52:P52"/>
    <mergeCell ref="B23:B24"/>
    <mergeCell ref="C23:N23"/>
    <mergeCell ref="O23:O24"/>
    <mergeCell ref="P23:P24"/>
    <mergeCell ref="B38:B39"/>
    <mergeCell ref="C38:N38"/>
    <mergeCell ref="O38:O39"/>
    <mergeCell ref="P38:P39"/>
    <mergeCell ref="B37:P37"/>
  </mergeCells>
  <conditionalFormatting sqref="F9:F20">
    <cfRule type="cellIs" dxfId="8" priority="1" operator="lessThan">
      <formula>0</formula>
    </cfRule>
    <cfRule type="cellIs" dxfId="7" priority="2" operator="greaterThan">
      <formula>0</formula>
    </cfRule>
  </conditionalFormatting>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árok14">
    <tabColor theme="9"/>
  </sheetPr>
  <dimension ref="A1:S19"/>
  <sheetViews>
    <sheetView topLeftCell="A4" zoomScale="130" zoomScaleNormal="130" workbookViewId="0">
      <selection activeCell="E9" sqref="E9"/>
    </sheetView>
  </sheetViews>
  <sheetFormatPr defaultRowHeight="14.5"/>
  <cols>
    <col min="1" max="1" width="10.54296875" bestFit="1" customWidth="1"/>
    <col min="2" max="2" width="14.6328125" bestFit="1" customWidth="1"/>
    <col min="3" max="3" width="21.26953125" bestFit="1" customWidth="1"/>
    <col min="4" max="4" width="16" bestFit="1" customWidth="1"/>
    <col min="5" max="5" width="9.36328125" bestFit="1" customWidth="1"/>
  </cols>
  <sheetData>
    <row r="1" spans="1:19" ht="81" customHeight="1">
      <c r="A1" s="277"/>
      <c r="B1" s="269"/>
      <c r="C1" s="269"/>
      <c r="D1" s="269"/>
      <c r="E1" s="269"/>
      <c r="F1" s="269"/>
      <c r="G1" s="269"/>
      <c r="H1" s="269"/>
      <c r="I1" s="269"/>
      <c r="J1" s="269"/>
      <c r="K1" s="269"/>
      <c r="L1" s="269"/>
      <c r="M1" s="269"/>
      <c r="N1" s="269"/>
      <c r="O1" s="269"/>
      <c r="P1" s="269"/>
      <c r="Q1" s="269"/>
      <c r="R1" s="269"/>
      <c r="S1" s="269"/>
    </row>
    <row r="2" spans="1:19" ht="15.5">
      <c r="A2" s="27"/>
      <c r="B2" s="300" t="s">
        <v>104</v>
      </c>
      <c r="C2" s="301"/>
      <c r="D2" s="302"/>
      <c r="E2" s="305" t="s">
        <v>263</v>
      </c>
      <c r="F2" s="306"/>
      <c r="G2" s="306"/>
      <c r="H2" s="306"/>
      <c r="I2" s="306"/>
      <c r="J2" s="306"/>
      <c r="K2" s="306"/>
      <c r="L2" s="306"/>
      <c r="M2" s="27"/>
      <c r="N2" s="27"/>
      <c r="O2" s="27"/>
      <c r="P2" s="27"/>
      <c r="Q2" s="27"/>
      <c r="R2" s="27"/>
      <c r="S2" s="27"/>
    </row>
    <row r="3" spans="1:19" ht="15.5">
      <c r="A3" s="27"/>
      <c r="B3" s="303"/>
      <c r="C3" s="303"/>
      <c r="D3" s="304"/>
      <c r="E3" s="307"/>
      <c r="F3" s="306"/>
      <c r="G3" s="306"/>
      <c r="H3" s="306"/>
      <c r="I3" s="306"/>
      <c r="J3" s="306"/>
      <c r="K3" s="306"/>
      <c r="L3" s="306"/>
      <c r="M3" s="27"/>
      <c r="N3" s="27"/>
      <c r="O3" s="27"/>
      <c r="P3" s="27"/>
      <c r="Q3" s="27"/>
      <c r="R3" s="27"/>
      <c r="S3" s="27"/>
    </row>
    <row r="4" spans="1:19" ht="15.5">
      <c r="A4" s="27"/>
      <c r="B4" s="27"/>
      <c r="C4" s="27"/>
      <c r="D4" s="27"/>
      <c r="E4" s="27"/>
      <c r="F4" s="27"/>
      <c r="G4" s="27"/>
      <c r="H4" s="27"/>
      <c r="I4" s="27"/>
      <c r="J4" s="27"/>
      <c r="K4" s="27"/>
      <c r="L4" s="27"/>
      <c r="M4" s="27"/>
      <c r="N4" s="27"/>
      <c r="O4" s="27"/>
      <c r="P4" s="27"/>
      <c r="Q4" s="27"/>
      <c r="R4" s="27"/>
      <c r="S4" s="27"/>
    </row>
    <row r="5" spans="1:19" ht="18.5">
      <c r="A5" s="27"/>
      <c r="B5" s="23" t="s">
        <v>2493</v>
      </c>
      <c r="C5" s="23" t="s">
        <v>2535</v>
      </c>
      <c r="D5" s="23" t="s">
        <v>2536</v>
      </c>
      <c r="E5" s="23" t="s">
        <v>2495</v>
      </c>
      <c r="F5" s="27"/>
      <c r="G5" s="27"/>
      <c r="H5" s="27"/>
      <c r="I5" s="27"/>
      <c r="J5" s="27"/>
      <c r="K5" s="27"/>
      <c r="L5" s="27"/>
      <c r="M5" s="27"/>
      <c r="N5" s="27"/>
      <c r="O5" s="27"/>
      <c r="P5" s="27"/>
      <c r="Q5" s="27"/>
      <c r="R5" s="27"/>
      <c r="S5" s="27"/>
    </row>
    <row r="6" spans="1:19" ht="15.5">
      <c r="A6" s="27"/>
      <c r="B6" s="27" t="s">
        <v>2504</v>
      </c>
      <c r="C6" s="27" t="s">
        <v>2501</v>
      </c>
      <c r="D6" s="27"/>
      <c r="E6" s="27"/>
      <c r="F6" s="27"/>
      <c r="G6" s="27"/>
      <c r="H6" s="27"/>
      <c r="I6" s="27"/>
      <c r="J6" s="27"/>
      <c r="K6" s="27"/>
      <c r="L6" s="27"/>
      <c r="M6" s="27"/>
      <c r="N6" s="27"/>
      <c r="O6" s="27"/>
      <c r="P6" s="27"/>
      <c r="Q6" s="27"/>
      <c r="R6" s="27"/>
      <c r="S6" s="27"/>
    </row>
    <row r="7" spans="1:19" ht="15.5">
      <c r="A7" s="27"/>
      <c r="B7" s="27" t="s">
        <v>2500</v>
      </c>
      <c r="C7" s="27" t="s">
        <v>2508</v>
      </c>
      <c r="D7" s="27"/>
      <c r="E7" s="27" t="s">
        <v>2503</v>
      </c>
      <c r="F7" s="27"/>
      <c r="G7" s="27"/>
      <c r="H7" s="27"/>
      <c r="I7" s="27"/>
      <c r="J7" s="27"/>
      <c r="K7" s="27"/>
      <c r="L7" s="27"/>
      <c r="M7" s="27"/>
      <c r="N7" s="27"/>
      <c r="O7" s="27"/>
      <c r="P7" s="27"/>
      <c r="Q7" s="27"/>
      <c r="R7" s="27"/>
      <c r="S7" s="27"/>
    </row>
    <row r="8" spans="1:19" ht="15.5">
      <c r="A8" s="27"/>
      <c r="B8" s="27" t="s">
        <v>2510</v>
      </c>
      <c r="C8" s="27" t="s">
        <v>2508</v>
      </c>
      <c r="D8" s="27"/>
      <c r="E8" s="27" t="s">
        <v>2499</v>
      </c>
      <c r="F8" s="27"/>
      <c r="G8" s="27"/>
      <c r="H8" s="27"/>
      <c r="I8" s="27"/>
      <c r="J8" s="27"/>
      <c r="K8" s="27"/>
      <c r="L8" s="27"/>
      <c r="M8" s="27"/>
      <c r="N8" s="27"/>
      <c r="O8" s="27"/>
      <c r="P8" s="27"/>
      <c r="Q8" s="27"/>
      <c r="R8" s="27"/>
      <c r="S8" s="27"/>
    </row>
    <row r="9" spans="1:19" ht="15.5">
      <c r="A9" s="27"/>
      <c r="B9" s="27" t="s">
        <v>2504</v>
      </c>
      <c r="C9" s="27" t="s">
        <v>19764</v>
      </c>
      <c r="D9" s="27"/>
      <c r="E9" s="27"/>
      <c r="F9" s="27"/>
      <c r="G9" s="27"/>
      <c r="H9" s="27"/>
      <c r="I9" s="27"/>
      <c r="J9" s="27"/>
      <c r="K9" s="27"/>
      <c r="L9" s="27"/>
      <c r="M9" s="27"/>
      <c r="N9" s="27"/>
      <c r="O9" s="27"/>
      <c r="P9" s="27"/>
      <c r="Q9" s="27"/>
      <c r="R9" s="27"/>
      <c r="S9" s="27"/>
    </row>
    <row r="10" spans="1:19" ht="15.5">
      <c r="A10" s="27"/>
      <c r="B10" s="27" t="s">
        <v>2504</v>
      </c>
      <c r="C10" s="27" t="s">
        <v>19764</v>
      </c>
      <c r="D10" s="27"/>
      <c r="E10" s="27" t="s">
        <v>2506</v>
      </c>
      <c r="F10" s="27"/>
      <c r="G10" s="27"/>
      <c r="H10" s="27"/>
      <c r="I10" s="27"/>
      <c r="J10" s="27"/>
      <c r="K10" s="27"/>
      <c r="L10" s="27"/>
      <c r="M10" s="27"/>
      <c r="N10" s="27"/>
      <c r="O10" s="27"/>
      <c r="P10" s="27"/>
      <c r="Q10" s="27"/>
      <c r="R10" s="27"/>
      <c r="S10" s="27"/>
    </row>
    <row r="11" spans="1:19" ht="15.5">
      <c r="A11" s="27"/>
      <c r="B11" s="27" t="s">
        <v>2510</v>
      </c>
      <c r="C11" s="27"/>
      <c r="D11" s="27"/>
      <c r="E11" s="27"/>
      <c r="F11" s="27"/>
      <c r="G11" s="27"/>
      <c r="H11" s="27"/>
      <c r="I11" s="27"/>
      <c r="J11" s="27"/>
      <c r="K11" s="27"/>
      <c r="L11" s="27"/>
      <c r="M11" s="27"/>
      <c r="N11" s="27"/>
      <c r="O11" s="27"/>
      <c r="P11" s="27"/>
      <c r="Q11" s="27"/>
      <c r="R11" s="27"/>
      <c r="S11" s="27"/>
    </row>
    <row r="12" spans="1:19" ht="15.5">
      <c r="A12" s="27"/>
      <c r="B12" s="27" t="s">
        <v>2510</v>
      </c>
      <c r="C12" s="27"/>
      <c r="D12" s="27"/>
      <c r="E12" s="27"/>
      <c r="F12" s="27"/>
      <c r="G12" s="27"/>
      <c r="H12" s="27"/>
      <c r="I12" s="27"/>
      <c r="J12" s="27"/>
      <c r="K12" s="27"/>
      <c r="L12" s="27"/>
      <c r="M12" s="27"/>
      <c r="N12" s="27"/>
      <c r="O12" s="27"/>
      <c r="P12" s="27"/>
      <c r="Q12" s="27"/>
      <c r="R12" s="27"/>
      <c r="S12" s="27"/>
    </row>
    <row r="13" spans="1:19">
      <c r="B13" t="s">
        <v>2500</v>
      </c>
    </row>
    <row r="16" spans="1:19">
      <c r="F16" s="432" t="s">
        <v>19765</v>
      </c>
      <c r="H16">
        <f>5-6</f>
        <v>-1</v>
      </c>
    </row>
    <row r="17" spans="6:9">
      <c r="F17" s="432" t="s">
        <v>19765</v>
      </c>
    </row>
    <row r="18" spans="6:9">
      <c r="F18">
        <v>150</v>
      </c>
      <c r="I18">
        <f>+F18-3</f>
        <v>147</v>
      </c>
    </row>
    <row r="19" spans="6:9">
      <c r="F19">
        <v>50</v>
      </c>
      <c r="G19">
        <f>50+60</f>
        <v>110</v>
      </c>
    </row>
  </sheetData>
  <mergeCells count="3">
    <mergeCell ref="A1:S1"/>
    <mergeCell ref="B2:D3"/>
    <mergeCell ref="E2:L3"/>
  </mergeCells>
  <dataValidations count="1">
    <dataValidation type="list" allowBlank="1" showInputMessage="1" showErrorMessage="1" sqref="E6:E13" xr:uid="{74EDF510-6266-40D3-85AA-0916A6850596}">
      <formula1>"--,Q1,Q2,Q3,Q4"</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E7BCCAC-C6F6-4EE9-8D2A-200247DED177}">
          <x14:formula1>
            <xm:f>'Data Pyronova'!$B$4:$B$9</xm:f>
          </x14:formula1>
          <xm:sqref>B6:B13</xm:sqref>
        </x14:dataValidation>
        <x14:dataValidation type="list" allowBlank="1" showInputMessage="1" showErrorMessage="1" xr:uid="{756AF96D-C6D4-4ABC-9940-3946ECDFE8F7}">
          <x14:formula1>
            <xm:f>'Data Pyronova'!$D$4:$D$12</xm:f>
          </x14:formula1>
          <xm:sqref>C6:C1048576</xm:sqref>
        </x14:dataValidation>
        <x14:dataValidation type="list" allowBlank="1" showInputMessage="1" showErrorMessage="1" xr:uid="{7CB47461-6DE4-42D4-83CF-EF640FE2B8FF}">
          <x14:formula1>
            <xm:f>'Data Pyronova'!$B$3:$B$12</xm:f>
          </x14:formula1>
          <xm:sqref>B19:B26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4D28B-ACA9-4545-86CB-0FE6A29816D9}">
  <sheetPr>
    <tabColor rgb="FFFF0000"/>
  </sheetPr>
  <dimension ref="B2:H12"/>
  <sheetViews>
    <sheetView zoomScale="145" zoomScaleNormal="145" workbookViewId="0">
      <selection activeCell="B9" sqref="B9"/>
    </sheetView>
  </sheetViews>
  <sheetFormatPr defaultColWidth="8.90625" defaultRowHeight="14.5"/>
  <cols>
    <col min="1" max="1" width="3.7265625" style="143" customWidth="1"/>
    <col min="2" max="2" width="16.08984375" style="143" customWidth="1"/>
    <col min="3" max="3" width="3.453125" style="143" customWidth="1"/>
    <col min="4" max="4" width="21.36328125" style="143" customWidth="1"/>
    <col min="5" max="5" width="2.81640625" style="143" customWidth="1"/>
    <col min="6" max="6" width="14.08984375" style="143" bestFit="1" customWidth="1"/>
    <col min="7" max="7" width="2" style="143" customWidth="1"/>
    <col min="8" max="16384" width="8.90625" style="143"/>
  </cols>
  <sheetData>
    <row r="2" spans="2:8" ht="15.5">
      <c r="B2" s="150" t="s">
        <v>2493</v>
      </c>
      <c r="C2" s="150"/>
      <c r="D2" s="150" t="s">
        <v>2494</v>
      </c>
      <c r="E2" s="150"/>
      <c r="F2" s="150" t="s">
        <v>2536</v>
      </c>
      <c r="G2" s="150"/>
      <c r="H2" s="150" t="s">
        <v>2495</v>
      </c>
    </row>
    <row r="3" spans="2:8" ht="15.5">
      <c r="B3" s="471"/>
      <c r="C3" s="150"/>
      <c r="D3" s="471"/>
      <c r="E3" s="150"/>
      <c r="F3" s="471"/>
      <c r="G3" s="150"/>
      <c r="H3" s="471"/>
    </row>
    <row r="4" spans="2:8">
      <c r="B4" s="144" t="s">
        <v>2496</v>
      </c>
      <c r="D4" s="144" t="s">
        <v>2497</v>
      </c>
      <c r="F4" s="175" t="s">
        <v>2498</v>
      </c>
      <c r="H4" s="144" t="s">
        <v>2499</v>
      </c>
    </row>
    <row r="5" spans="2:8">
      <c r="B5" s="145" t="s">
        <v>2500</v>
      </c>
      <c r="D5" s="144" t="s">
        <v>2501</v>
      </c>
      <c r="F5" s="176" t="s">
        <v>2502</v>
      </c>
      <c r="H5" s="144" t="s">
        <v>2503</v>
      </c>
    </row>
    <row r="6" spans="2:8">
      <c r="B6" s="144" t="s">
        <v>2504</v>
      </c>
      <c r="D6" s="144" t="s">
        <v>2505</v>
      </c>
      <c r="H6" s="144" t="s">
        <v>2506</v>
      </c>
    </row>
    <row r="7" spans="2:8">
      <c r="B7" s="145" t="s">
        <v>2507</v>
      </c>
      <c r="D7" s="145" t="s">
        <v>2508</v>
      </c>
      <c r="H7" s="144" t="s">
        <v>2509</v>
      </c>
    </row>
    <row r="8" spans="2:8">
      <c r="B8" s="145" t="s">
        <v>2510</v>
      </c>
      <c r="D8" s="145" t="s">
        <v>2511</v>
      </c>
      <c r="H8" s="144"/>
    </row>
    <row r="9" spans="2:8">
      <c r="B9" s="144" t="s">
        <v>2512</v>
      </c>
      <c r="D9" s="145" t="s">
        <v>2513</v>
      </c>
    </row>
    <row r="10" spans="2:8">
      <c r="B10" s="144"/>
      <c r="D10" s="145" t="s">
        <v>19764</v>
      </c>
    </row>
    <row r="11" spans="2:8">
      <c r="B11" s="144"/>
      <c r="D11" s="145"/>
    </row>
    <row r="12" spans="2:8">
      <c r="B12" s="144"/>
      <c r="D12" s="144"/>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árok7">
    <tabColor rgb="FFC00000"/>
  </sheetPr>
  <dimension ref="A1:R38"/>
  <sheetViews>
    <sheetView workbookViewId="0">
      <selection activeCell="D23" sqref="D23"/>
    </sheetView>
  </sheetViews>
  <sheetFormatPr defaultRowHeight="12.5"/>
  <cols>
    <col min="1" max="1" width="9.08984375" style="4"/>
    <col min="2" max="2" width="56.1796875" style="4" bestFit="1" customWidth="1"/>
    <col min="3" max="3" width="21" style="4" customWidth="1"/>
    <col min="4" max="4" width="17.08984375" style="4" customWidth="1"/>
    <col min="5" max="5" width="18" style="4" customWidth="1"/>
    <col min="6" max="7" width="15.54296875" style="4" customWidth="1"/>
    <col min="8" max="8" width="20.08984375" style="4" customWidth="1"/>
    <col min="9" max="9" width="15.453125" style="4" customWidth="1"/>
    <col min="10" max="256" width="9.08984375" style="4"/>
    <col min="257" max="257" width="22.453125" style="4" customWidth="1"/>
    <col min="258" max="258" width="21" style="4" customWidth="1"/>
    <col min="259" max="259" width="9.08984375" style="4" customWidth="1"/>
    <col min="260" max="260" width="18" style="4" customWidth="1"/>
    <col min="261" max="262" width="15.54296875" style="4" customWidth="1"/>
    <col min="263" max="512" width="9.08984375" style="4"/>
    <col min="513" max="513" width="22.453125" style="4" customWidth="1"/>
    <col min="514" max="514" width="21" style="4" customWidth="1"/>
    <col min="515" max="515" width="9.08984375" style="4" customWidth="1"/>
    <col min="516" max="516" width="18" style="4" customWidth="1"/>
    <col min="517" max="518" width="15.54296875" style="4" customWidth="1"/>
    <col min="519" max="768" width="9.08984375" style="4"/>
    <col min="769" max="769" width="22.453125" style="4" customWidth="1"/>
    <col min="770" max="770" width="21" style="4" customWidth="1"/>
    <col min="771" max="771" width="9.08984375" style="4" customWidth="1"/>
    <col min="772" max="772" width="18" style="4" customWidth="1"/>
    <col min="773" max="774" width="15.54296875" style="4" customWidth="1"/>
    <col min="775" max="1024" width="9.08984375" style="4"/>
    <col min="1025" max="1025" width="22.453125" style="4" customWidth="1"/>
    <col min="1026" max="1026" width="21" style="4" customWidth="1"/>
    <col min="1027" max="1027" width="9.08984375" style="4" customWidth="1"/>
    <col min="1028" max="1028" width="18" style="4" customWidth="1"/>
    <col min="1029" max="1030" width="15.54296875" style="4" customWidth="1"/>
    <col min="1031" max="1280" width="9.08984375" style="4"/>
    <col min="1281" max="1281" width="22.453125" style="4" customWidth="1"/>
    <col min="1282" max="1282" width="21" style="4" customWidth="1"/>
    <col min="1283" max="1283" width="9.08984375" style="4" customWidth="1"/>
    <col min="1284" max="1284" width="18" style="4" customWidth="1"/>
    <col min="1285" max="1286" width="15.54296875" style="4" customWidth="1"/>
    <col min="1287" max="1536" width="9.08984375" style="4"/>
    <col min="1537" max="1537" width="22.453125" style="4" customWidth="1"/>
    <col min="1538" max="1538" width="21" style="4" customWidth="1"/>
    <col min="1539" max="1539" width="9.08984375" style="4" customWidth="1"/>
    <col min="1540" max="1540" width="18" style="4" customWidth="1"/>
    <col min="1541" max="1542" width="15.54296875" style="4" customWidth="1"/>
    <col min="1543" max="1792" width="9.08984375" style="4"/>
    <col min="1793" max="1793" width="22.453125" style="4" customWidth="1"/>
    <col min="1794" max="1794" width="21" style="4" customWidth="1"/>
    <col min="1795" max="1795" width="9.08984375" style="4" customWidth="1"/>
    <col min="1796" max="1796" width="18" style="4" customWidth="1"/>
    <col min="1797" max="1798" width="15.54296875" style="4" customWidth="1"/>
    <col min="1799" max="2048" width="9.08984375" style="4"/>
    <col min="2049" max="2049" width="22.453125" style="4" customWidth="1"/>
    <col min="2050" max="2050" width="21" style="4" customWidth="1"/>
    <col min="2051" max="2051" width="9.08984375" style="4" customWidth="1"/>
    <col min="2052" max="2052" width="18" style="4" customWidth="1"/>
    <col min="2053" max="2054" width="15.54296875" style="4" customWidth="1"/>
    <col min="2055" max="2304" width="9.08984375" style="4"/>
    <col min="2305" max="2305" width="22.453125" style="4" customWidth="1"/>
    <col min="2306" max="2306" width="21" style="4" customWidth="1"/>
    <col min="2307" max="2307" width="9.08984375" style="4" customWidth="1"/>
    <col min="2308" max="2308" width="18" style="4" customWidth="1"/>
    <col min="2309" max="2310" width="15.54296875" style="4" customWidth="1"/>
    <col min="2311" max="2560" width="9.08984375" style="4"/>
    <col min="2561" max="2561" width="22.453125" style="4" customWidth="1"/>
    <col min="2562" max="2562" width="21" style="4" customWidth="1"/>
    <col min="2563" max="2563" width="9.08984375" style="4" customWidth="1"/>
    <col min="2564" max="2564" width="18" style="4" customWidth="1"/>
    <col min="2565" max="2566" width="15.54296875" style="4" customWidth="1"/>
    <col min="2567" max="2816" width="9.08984375" style="4"/>
    <col min="2817" max="2817" width="22.453125" style="4" customWidth="1"/>
    <col min="2818" max="2818" width="21" style="4" customWidth="1"/>
    <col min="2819" max="2819" width="9.08984375" style="4" customWidth="1"/>
    <col min="2820" max="2820" width="18" style="4" customWidth="1"/>
    <col min="2821" max="2822" width="15.54296875" style="4" customWidth="1"/>
    <col min="2823" max="3072" width="9.08984375" style="4"/>
    <col min="3073" max="3073" width="22.453125" style="4" customWidth="1"/>
    <col min="3074" max="3074" width="21" style="4" customWidth="1"/>
    <col min="3075" max="3075" width="9.08984375" style="4" customWidth="1"/>
    <col min="3076" max="3076" width="18" style="4" customWidth="1"/>
    <col min="3077" max="3078" width="15.54296875" style="4" customWidth="1"/>
    <col min="3079" max="3328" width="9.08984375" style="4"/>
    <col min="3329" max="3329" width="22.453125" style="4" customWidth="1"/>
    <col min="3330" max="3330" width="21" style="4" customWidth="1"/>
    <col min="3331" max="3331" width="9.08984375" style="4" customWidth="1"/>
    <col min="3332" max="3332" width="18" style="4" customWidth="1"/>
    <col min="3333" max="3334" width="15.54296875" style="4" customWidth="1"/>
    <col min="3335" max="3584" width="9.08984375" style="4"/>
    <col min="3585" max="3585" width="22.453125" style="4" customWidth="1"/>
    <col min="3586" max="3586" width="21" style="4" customWidth="1"/>
    <col min="3587" max="3587" width="9.08984375" style="4" customWidth="1"/>
    <col min="3588" max="3588" width="18" style="4" customWidth="1"/>
    <col min="3589" max="3590" width="15.54296875" style="4" customWidth="1"/>
    <col min="3591" max="3840" width="9.08984375" style="4"/>
    <col min="3841" max="3841" width="22.453125" style="4" customWidth="1"/>
    <col min="3842" max="3842" width="21" style="4" customWidth="1"/>
    <col min="3843" max="3843" width="9.08984375" style="4" customWidth="1"/>
    <col min="3844" max="3844" width="18" style="4" customWidth="1"/>
    <col min="3845" max="3846" width="15.54296875" style="4" customWidth="1"/>
    <col min="3847" max="4096" width="9.08984375" style="4"/>
    <col min="4097" max="4097" width="22.453125" style="4" customWidth="1"/>
    <col min="4098" max="4098" width="21" style="4" customWidth="1"/>
    <col min="4099" max="4099" width="9.08984375" style="4" customWidth="1"/>
    <col min="4100" max="4100" width="18" style="4" customWidth="1"/>
    <col min="4101" max="4102" width="15.54296875" style="4" customWidth="1"/>
    <col min="4103" max="4352" width="9.08984375" style="4"/>
    <col min="4353" max="4353" width="22.453125" style="4" customWidth="1"/>
    <col min="4354" max="4354" width="21" style="4" customWidth="1"/>
    <col min="4355" max="4355" width="9.08984375" style="4" customWidth="1"/>
    <col min="4356" max="4356" width="18" style="4" customWidth="1"/>
    <col min="4357" max="4358" width="15.54296875" style="4" customWidth="1"/>
    <col min="4359" max="4608" width="9.08984375" style="4"/>
    <col min="4609" max="4609" width="22.453125" style="4" customWidth="1"/>
    <col min="4610" max="4610" width="21" style="4" customWidth="1"/>
    <col min="4611" max="4611" width="9.08984375" style="4" customWidth="1"/>
    <col min="4612" max="4612" width="18" style="4" customWidth="1"/>
    <col min="4613" max="4614" width="15.54296875" style="4" customWidth="1"/>
    <col min="4615" max="4864" width="9.08984375" style="4"/>
    <col min="4865" max="4865" width="22.453125" style="4" customWidth="1"/>
    <col min="4866" max="4866" width="21" style="4" customWidth="1"/>
    <col min="4867" max="4867" width="9.08984375" style="4" customWidth="1"/>
    <col min="4868" max="4868" width="18" style="4" customWidth="1"/>
    <col min="4869" max="4870" width="15.54296875" style="4" customWidth="1"/>
    <col min="4871" max="5120" width="9.08984375" style="4"/>
    <col min="5121" max="5121" width="22.453125" style="4" customWidth="1"/>
    <col min="5122" max="5122" width="21" style="4" customWidth="1"/>
    <col min="5123" max="5123" width="9.08984375" style="4" customWidth="1"/>
    <col min="5124" max="5124" width="18" style="4" customWidth="1"/>
    <col min="5125" max="5126" width="15.54296875" style="4" customWidth="1"/>
    <col min="5127" max="5376" width="9.08984375" style="4"/>
    <col min="5377" max="5377" width="22.453125" style="4" customWidth="1"/>
    <col min="5378" max="5378" width="21" style="4" customWidth="1"/>
    <col min="5379" max="5379" width="9.08984375" style="4" customWidth="1"/>
    <col min="5380" max="5380" width="18" style="4" customWidth="1"/>
    <col min="5381" max="5382" width="15.54296875" style="4" customWidth="1"/>
    <col min="5383" max="5632" width="9.08984375" style="4"/>
    <col min="5633" max="5633" width="22.453125" style="4" customWidth="1"/>
    <col min="5634" max="5634" width="21" style="4" customWidth="1"/>
    <col min="5635" max="5635" width="9.08984375" style="4" customWidth="1"/>
    <col min="5636" max="5636" width="18" style="4" customWidth="1"/>
    <col min="5637" max="5638" width="15.54296875" style="4" customWidth="1"/>
    <col min="5639" max="5888" width="9.08984375" style="4"/>
    <col min="5889" max="5889" width="22.453125" style="4" customWidth="1"/>
    <col min="5890" max="5890" width="21" style="4" customWidth="1"/>
    <col min="5891" max="5891" width="9.08984375" style="4" customWidth="1"/>
    <col min="5892" max="5892" width="18" style="4" customWidth="1"/>
    <col min="5893" max="5894" width="15.54296875" style="4" customWidth="1"/>
    <col min="5895" max="6144" width="9.08984375" style="4"/>
    <col min="6145" max="6145" width="22.453125" style="4" customWidth="1"/>
    <col min="6146" max="6146" width="21" style="4" customWidth="1"/>
    <col min="6147" max="6147" width="9.08984375" style="4" customWidth="1"/>
    <col min="6148" max="6148" width="18" style="4" customWidth="1"/>
    <col min="6149" max="6150" width="15.54296875" style="4" customWidth="1"/>
    <col min="6151" max="6400" width="9.08984375" style="4"/>
    <col min="6401" max="6401" width="22.453125" style="4" customWidth="1"/>
    <col min="6402" max="6402" width="21" style="4" customWidth="1"/>
    <col min="6403" max="6403" width="9.08984375" style="4" customWidth="1"/>
    <col min="6404" max="6404" width="18" style="4" customWidth="1"/>
    <col min="6405" max="6406" width="15.54296875" style="4" customWidth="1"/>
    <col min="6407" max="6656" width="9.08984375" style="4"/>
    <col min="6657" max="6657" width="22.453125" style="4" customWidth="1"/>
    <col min="6658" max="6658" width="21" style="4" customWidth="1"/>
    <col min="6659" max="6659" width="9.08984375" style="4" customWidth="1"/>
    <col min="6660" max="6660" width="18" style="4" customWidth="1"/>
    <col min="6661" max="6662" width="15.54296875" style="4" customWidth="1"/>
    <col min="6663" max="6912" width="9.08984375" style="4"/>
    <col min="6913" max="6913" width="22.453125" style="4" customWidth="1"/>
    <col min="6914" max="6914" width="21" style="4" customWidth="1"/>
    <col min="6915" max="6915" width="9.08984375" style="4" customWidth="1"/>
    <col min="6916" max="6916" width="18" style="4" customWidth="1"/>
    <col min="6917" max="6918" width="15.54296875" style="4" customWidth="1"/>
    <col min="6919" max="7168" width="9.08984375" style="4"/>
    <col min="7169" max="7169" width="22.453125" style="4" customWidth="1"/>
    <col min="7170" max="7170" width="21" style="4" customWidth="1"/>
    <col min="7171" max="7171" width="9.08984375" style="4" customWidth="1"/>
    <col min="7172" max="7172" width="18" style="4" customWidth="1"/>
    <col min="7173" max="7174" width="15.54296875" style="4" customWidth="1"/>
    <col min="7175" max="7424" width="9.08984375" style="4"/>
    <col min="7425" max="7425" width="22.453125" style="4" customWidth="1"/>
    <col min="7426" max="7426" width="21" style="4" customWidth="1"/>
    <col min="7427" max="7427" width="9.08984375" style="4" customWidth="1"/>
    <col min="7428" max="7428" width="18" style="4" customWidth="1"/>
    <col min="7429" max="7430" width="15.54296875" style="4" customWidth="1"/>
    <col min="7431" max="7680" width="9.08984375" style="4"/>
    <col min="7681" max="7681" width="22.453125" style="4" customWidth="1"/>
    <col min="7682" max="7682" width="21" style="4" customWidth="1"/>
    <col min="7683" max="7683" width="9.08984375" style="4" customWidth="1"/>
    <col min="7684" max="7684" width="18" style="4" customWidth="1"/>
    <col min="7685" max="7686" width="15.54296875" style="4" customWidth="1"/>
    <col min="7687" max="7936" width="9.08984375" style="4"/>
    <col min="7937" max="7937" width="22.453125" style="4" customWidth="1"/>
    <col min="7938" max="7938" width="21" style="4" customWidth="1"/>
    <col min="7939" max="7939" width="9.08984375" style="4" customWidth="1"/>
    <col min="7940" max="7940" width="18" style="4" customWidth="1"/>
    <col min="7941" max="7942" width="15.54296875" style="4" customWidth="1"/>
    <col min="7943" max="8192" width="9.08984375" style="4"/>
    <col min="8193" max="8193" width="22.453125" style="4" customWidth="1"/>
    <col min="8194" max="8194" width="21" style="4" customWidth="1"/>
    <col min="8195" max="8195" width="9.08984375" style="4" customWidth="1"/>
    <col min="8196" max="8196" width="18" style="4" customWidth="1"/>
    <col min="8197" max="8198" width="15.54296875" style="4" customWidth="1"/>
    <col min="8199" max="8448" width="9.08984375" style="4"/>
    <col min="8449" max="8449" width="22.453125" style="4" customWidth="1"/>
    <col min="8450" max="8450" width="21" style="4" customWidth="1"/>
    <col min="8451" max="8451" width="9.08984375" style="4" customWidth="1"/>
    <col min="8452" max="8452" width="18" style="4" customWidth="1"/>
    <col min="8453" max="8454" width="15.54296875" style="4" customWidth="1"/>
    <col min="8455" max="8704" width="9.08984375" style="4"/>
    <col min="8705" max="8705" width="22.453125" style="4" customWidth="1"/>
    <col min="8706" max="8706" width="21" style="4" customWidth="1"/>
    <col min="8707" max="8707" width="9.08984375" style="4" customWidth="1"/>
    <col min="8708" max="8708" width="18" style="4" customWidth="1"/>
    <col min="8709" max="8710" width="15.54296875" style="4" customWidth="1"/>
    <col min="8711" max="8960" width="9.08984375" style="4"/>
    <col min="8961" max="8961" width="22.453125" style="4" customWidth="1"/>
    <col min="8962" max="8962" width="21" style="4" customWidth="1"/>
    <col min="8963" max="8963" width="9.08984375" style="4" customWidth="1"/>
    <col min="8964" max="8964" width="18" style="4" customWidth="1"/>
    <col min="8965" max="8966" width="15.54296875" style="4" customWidth="1"/>
    <col min="8967" max="9216" width="9.08984375" style="4"/>
    <col min="9217" max="9217" width="22.453125" style="4" customWidth="1"/>
    <col min="9218" max="9218" width="21" style="4" customWidth="1"/>
    <col min="9219" max="9219" width="9.08984375" style="4" customWidth="1"/>
    <col min="9220" max="9220" width="18" style="4" customWidth="1"/>
    <col min="9221" max="9222" width="15.54296875" style="4" customWidth="1"/>
    <col min="9223" max="9472" width="9.08984375" style="4"/>
    <col min="9473" max="9473" width="22.453125" style="4" customWidth="1"/>
    <col min="9474" max="9474" width="21" style="4" customWidth="1"/>
    <col min="9475" max="9475" width="9.08984375" style="4" customWidth="1"/>
    <col min="9476" max="9476" width="18" style="4" customWidth="1"/>
    <col min="9477" max="9478" width="15.54296875" style="4" customWidth="1"/>
    <col min="9479" max="9728" width="9.08984375" style="4"/>
    <col min="9729" max="9729" width="22.453125" style="4" customWidth="1"/>
    <col min="9730" max="9730" width="21" style="4" customWidth="1"/>
    <col min="9731" max="9731" width="9.08984375" style="4" customWidth="1"/>
    <col min="9732" max="9732" width="18" style="4" customWidth="1"/>
    <col min="9733" max="9734" width="15.54296875" style="4" customWidth="1"/>
    <col min="9735" max="9984" width="9.08984375" style="4"/>
    <col min="9985" max="9985" width="22.453125" style="4" customWidth="1"/>
    <col min="9986" max="9986" width="21" style="4" customWidth="1"/>
    <col min="9987" max="9987" width="9.08984375" style="4" customWidth="1"/>
    <col min="9988" max="9988" width="18" style="4" customWidth="1"/>
    <col min="9989" max="9990" width="15.54296875" style="4" customWidth="1"/>
    <col min="9991" max="10240" width="9.08984375" style="4"/>
    <col min="10241" max="10241" width="22.453125" style="4" customWidth="1"/>
    <col min="10242" max="10242" width="21" style="4" customWidth="1"/>
    <col min="10243" max="10243" width="9.08984375" style="4" customWidth="1"/>
    <col min="10244" max="10244" width="18" style="4" customWidth="1"/>
    <col min="10245" max="10246" width="15.54296875" style="4" customWidth="1"/>
    <col min="10247" max="10496" width="9.08984375" style="4"/>
    <col min="10497" max="10497" width="22.453125" style="4" customWidth="1"/>
    <col min="10498" max="10498" width="21" style="4" customWidth="1"/>
    <col min="10499" max="10499" width="9.08984375" style="4" customWidth="1"/>
    <col min="10500" max="10500" width="18" style="4" customWidth="1"/>
    <col min="10501" max="10502" width="15.54296875" style="4" customWidth="1"/>
    <col min="10503" max="10752" width="9.08984375" style="4"/>
    <col min="10753" max="10753" width="22.453125" style="4" customWidth="1"/>
    <col min="10754" max="10754" width="21" style="4" customWidth="1"/>
    <col min="10755" max="10755" width="9.08984375" style="4" customWidth="1"/>
    <col min="10756" max="10756" width="18" style="4" customWidth="1"/>
    <col min="10757" max="10758" width="15.54296875" style="4" customWidth="1"/>
    <col min="10759" max="11008" width="9.08984375" style="4"/>
    <col min="11009" max="11009" width="22.453125" style="4" customWidth="1"/>
    <col min="11010" max="11010" width="21" style="4" customWidth="1"/>
    <col min="11011" max="11011" width="9.08984375" style="4" customWidth="1"/>
    <col min="11012" max="11012" width="18" style="4" customWidth="1"/>
    <col min="11013" max="11014" width="15.54296875" style="4" customWidth="1"/>
    <col min="11015" max="11264" width="9.08984375" style="4"/>
    <col min="11265" max="11265" width="22.453125" style="4" customWidth="1"/>
    <col min="11266" max="11266" width="21" style="4" customWidth="1"/>
    <col min="11267" max="11267" width="9.08984375" style="4" customWidth="1"/>
    <col min="11268" max="11268" width="18" style="4" customWidth="1"/>
    <col min="11269" max="11270" width="15.54296875" style="4" customWidth="1"/>
    <col min="11271" max="11520" width="9.08984375" style="4"/>
    <col min="11521" max="11521" width="22.453125" style="4" customWidth="1"/>
    <col min="11522" max="11522" width="21" style="4" customWidth="1"/>
    <col min="11523" max="11523" width="9.08984375" style="4" customWidth="1"/>
    <col min="11524" max="11524" width="18" style="4" customWidth="1"/>
    <col min="11525" max="11526" width="15.54296875" style="4" customWidth="1"/>
    <col min="11527" max="11776" width="9.08984375" style="4"/>
    <col min="11777" max="11777" width="22.453125" style="4" customWidth="1"/>
    <col min="11778" max="11778" width="21" style="4" customWidth="1"/>
    <col min="11779" max="11779" width="9.08984375" style="4" customWidth="1"/>
    <col min="11780" max="11780" width="18" style="4" customWidth="1"/>
    <col min="11781" max="11782" width="15.54296875" style="4" customWidth="1"/>
    <col min="11783" max="12032" width="9.08984375" style="4"/>
    <col min="12033" max="12033" width="22.453125" style="4" customWidth="1"/>
    <col min="12034" max="12034" width="21" style="4" customWidth="1"/>
    <col min="12035" max="12035" width="9.08984375" style="4" customWidth="1"/>
    <col min="12036" max="12036" width="18" style="4" customWidth="1"/>
    <col min="12037" max="12038" width="15.54296875" style="4" customWidth="1"/>
    <col min="12039" max="12288" width="9.08984375" style="4"/>
    <col min="12289" max="12289" width="22.453125" style="4" customWidth="1"/>
    <col min="12290" max="12290" width="21" style="4" customWidth="1"/>
    <col min="12291" max="12291" width="9.08984375" style="4" customWidth="1"/>
    <col min="12292" max="12292" width="18" style="4" customWidth="1"/>
    <col min="12293" max="12294" width="15.54296875" style="4" customWidth="1"/>
    <col min="12295" max="12544" width="9.08984375" style="4"/>
    <col min="12545" max="12545" width="22.453125" style="4" customWidth="1"/>
    <col min="12546" max="12546" width="21" style="4" customWidth="1"/>
    <col min="12547" max="12547" width="9.08984375" style="4" customWidth="1"/>
    <col min="12548" max="12548" width="18" style="4" customWidth="1"/>
    <col min="12549" max="12550" width="15.54296875" style="4" customWidth="1"/>
    <col min="12551" max="12800" width="9.08984375" style="4"/>
    <col min="12801" max="12801" width="22.453125" style="4" customWidth="1"/>
    <col min="12802" max="12802" width="21" style="4" customWidth="1"/>
    <col min="12803" max="12803" width="9.08984375" style="4" customWidth="1"/>
    <col min="12804" max="12804" width="18" style="4" customWidth="1"/>
    <col min="12805" max="12806" width="15.54296875" style="4" customWidth="1"/>
    <col min="12807" max="13056" width="9.08984375" style="4"/>
    <col min="13057" max="13057" width="22.453125" style="4" customWidth="1"/>
    <col min="13058" max="13058" width="21" style="4" customWidth="1"/>
    <col min="13059" max="13059" width="9.08984375" style="4" customWidth="1"/>
    <col min="13060" max="13060" width="18" style="4" customWidth="1"/>
    <col min="13061" max="13062" width="15.54296875" style="4" customWidth="1"/>
    <col min="13063" max="13312" width="9.08984375" style="4"/>
    <col min="13313" max="13313" width="22.453125" style="4" customWidth="1"/>
    <col min="13314" max="13314" width="21" style="4" customWidth="1"/>
    <col min="13315" max="13315" width="9.08984375" style="4" customWidth="1"/>
    <col min="13316" max="13316" width="18" style="4" customWidth="1"/>
    <col min="13317" max="13318" width="15.54296875" style="4" customWidth="1"/>
    <col min="13319" max="13568" width="9.08984375" style="4"/>
    <col min="13569" max="13569" width="22.453125" style="4" customWidth="1"/>
    <col min="13570" max="13570" width="21" style="4" customWidth="1"/>
    <col min="13571" max="13571" width="9.08984375" style="4" customWidth="1"/>
    <col min="13572" max="13572" width="18" style="4" customWidth="1"/>
    <col min="13573" max="13574" width="15.54296875" style="4" customWidth="1"/>
    <col min="13575" max="13824" width="9.08984375" style="4"/>
    <col min="13825" max="13825" width="22.453125" style="4" customWidth="1"/>
    <col min="13826" max="13826" width="21" style="4" customWidth="1"/>
    <col min="13827" max="13827" width="9.08984375" style="4" customWidth="1"/>
    <col min="13828" max="13828" width="18" style="4" customWidth="1"/>
    <col min="13829" max="13830" width="15.54296875" style="4" customWidth="1"/>
    <col min="13831" max="14080" width="9.08984375" style="4"/>
    <col min="14081" max="14081" width="22.453125" style="4" customWidth="1"/>
    <col min="14082" max="14082" width="21" style="4" customWidth="1"/>
    <col min="14083" max="14083" width="9.08984375" style="4" customWidth="1"/>
    <col min="14084" max="14084" width="18" style="4" customWidth="1"/>
    <col min="14085" max="14086" width="15.54296875" style="4" customWidth="1"/>
    <col min="14087" max="14336" width="9.08984375" style="4"/>
    <col min="14337" max="14337" width="22.453125" style="4" customWidth="1"/>
    <col min="14338" max="14338" width="21" style="4" customWidth="1"/>
    <col min="14339" max="14339" width="9.08984375" style="4" customWidth="1"/>
    <col min="14340" max="14340" width="18" style="4" customWidth="1"/>
    <col min="14341" max="14342" width="15.54296875" style="4" customWidth="1"/>
    <col min="14343" max="14592" width="9.08984375" style="4"/>
    <col min="14593" max="14593" width="22.453125" style="4" customWidth="1"/>
    <col min="14594" max="14594" width="21" style="4" customWidth="1"/>
    <col min="14595" max="14595" width="9.08984375" style="4" customWidth="1"/>
    <col min="14596" max="14596" width="18" style="4" customWidth="1"/>
    <col min="14597" max="14598" width="15.54296875" style="4" customWidth="1"/>
    <col min="14599" max="14848" width="9.08984375" style="4"/>
    <col min="14849" max="14849" width="22.453125" style="4" customWidth="1"/>
    <col min="14850" max="14850" width="21" style="4" customWidth="1"/>
    <col min="14851" max="14851" width="9.08984375" style="4" customWidth="1"/>
    <col min="14852" max="14852" width="18" style="4" customWidth="1"/>
    <col min="14853" max="14854" width="15.54296875" style="4" customWidth="1"/>
    <col min="14855" max="15104" width="9.08984375" style="4"/>
    <col min="15105" max="15105" width="22.453125" style="4" customWidth="1"/>
    <col min="15106" max="15106" width="21" style="4" customWidth="1"/>
    <col min="15107" max="15107" width="9.08984375" style="4" customWidth="1"/>
    <col min="15108" max="15108" width="18" style="4" customWidth="1"/>
    <col min="15109" max="15110" width="15.54296875" style="4" customWidth="1"/>
    <col min="15111" max="15360" width="9.08984375" style="4"/>
    <col min="15361" max="15361" width="22.453125" style="4" customWidth="1"/>
    <col min="15362" max="15362" width="21" style="4" customWidth="1"/>
    <col min="15363" max="15363" width="9.08984375" style="4" customWidth="1"/>
    <col min="15364" max="15364" width="18" style="4" customWidth="1"/>
    <col min="15365" max="15366" width="15.54296875" style="4" customWidth="1"/>
    <col min="15367" max="15616" width="9.08984375" style="4"/>
    <col min="15617" max="15617" width="22.453125" style="4" customWidth="1"/>
    <col min="15618" max="15618" width="21" style="4" customWidth="1"/>
    <col min="15619" max="15619" width="9.08984375" style="4" customWidth="1"/>
    <col min="15620" max="15620" width="18" style="4" customWidth="1"/>
    <col min="15621" max="15622" width="15.54296875" style="4" customWidth="1"/>
    <col min="15623" max="15872" width="9.08984375" style="4"/>
    <col min="15873" max="15873" width="22.453125" style="4" customWidth="1"/>
    <col min="15874" max="15874" width="21" style="4" customWidth="1"/>
    <col min="15875" max="15875" width="9.08984375" style="4" customWidth="1"/>
    <col min="15876" max="15876" width="18" style="4" customWidth="1"/>
    <col min="15877" max="15878" width="15.54296875" style="4" customWidth="1"/>
    <col min="15879" max="16128" width="9.08984375" style="4"/>
    <col min="16129" max="16129" width="22.453125" style="4" customWidth="1"/>
    <col min="16130" max="16130" width="21" style="4" customWidth="1"/>
    <col min="16131" max="16131" width="9.08984375" style="4" customWidth="1"/>
    <col min="16132" max="16132" width="18" style="4" customWidth="1"/>
    <col min="16133" max="16134" width="15.54296875" style="4" customWidth="1"/>
    <col min="16135" max="16383" width="9.08984375" style="4"/>
    <col min="16384" max="16384" width="9.08984375" style="4" customWidth="1"/>
  </cols>
  <sheetData>
    <row r="1" spans="1:18" customFormat="1" ht="81" customHeight="1">
      <c r="A1" s="269"/>
      <c r="B1" s="269"/>
      <c r="C1" s="269"/>
      <c r="D1" s="269"/>
      <c r="E1" s="269"/>
      <c r="F1" s="269"/>
      <c r="G1" s="269"/>
      <c r="H1" s="269"/>
      <c r="I1" s="269"/>
      <c r="J1" s="269"/>
      <c r="K1" s="269"/>
      <c r="L1" s="269"/>
      <c r="M1" s="269"/>
      <c r="N1" s="269"/>
      <c r="O1" s="269"/>
      <c r="P1" s="269"/>
      <c r="Q1" s="269"/>
      <c r="R1" s="269"/>
    </row>
    <row r="2" spans="1:18" ht="18.5">
      <c r="A2" s="49"/>
      <c r="B2" s="309" t="s">
        <v>72</v>
      </c>
      <c r="C2" s="310"/>
      <c r="D2" s="310"/>
      <c r="E2" s="91" t="s">
        <v>73</v>
      </c>
      <c r="F2" s="93"/>
      <c r="G2" s="93"/>
      <c r="H2" s="93"/>
      <c r="I2" s="93"/>
      <c r="J2" s="93"/>
      <c r="K2" s="94" t="s">
        <v>74</v>
      </c>
      <c r="L2" s="49"/>
      <c r="M2" s="49"/>
      <c r="N2" s="49"/>
      <c r="O2" s="49"/>
      <c r="P2" s="49"/>
      <c r="Q2" s="49"/>
      <c r="R2" s="49"/>
    </row>
    <row r="3" spans="1:18" ht="18.5">
      <c r="A3" s="49"/>
      <c r="B3" s="311"/>
      <c r="C3" s="311"/>
      <c r="D3" s="311"/>
      <c r="E3" s="92" t="s">
        <v>75</v>
      </c>
      <c r="F3" s="95"/>
      <c r="G3" s="95"/>
      <c r="H3" s="95"/>
      <c r="I3" s="95"/>
      <c r="J3" s="95"/>
      <c r="K3" s="96" t="s">
        <v>259</v>
      </c>
      <c r="L3" s="49"/>
      <c r="M3" s="49"/>
      <c r="N3" s="49"/>
      <c r="O3" s="49"/>
      <c r="P3" s="49"/>
      <c r="Q3" s="49"/>
      <c r="R3" s="49"/>
    </row>
    <row r="4" spans="1:18" customFormat="1" ht="18.5">
      <c r="B4" s="49"/>
      <c r="C4" s="49"/>
      <c r="D4" s="49"/>
      <c r="E4" s="49"/>
      <c r="F4" s="49"/>
      <c r="G4" s="49"/>
      <c r="H4" s="49"/>
      <c r="I4" s="49"/>
      <c r="J4" s="49"/>
      <c r="K4" s="49"/>
    </row>
    <row r="5" spans="1:18" ht="18.5">
      <c r="A5" s="49"/>
      <c r="B5" s="309" t="s">
        <v>76</v>
      </c>
      <c r="C5" s="313"/>
      <c r="D5" s="313"/>
      <c r="E5" s="91" t="s">
        <v>77</v>
      </c>
      <c r="F5" s="93"/>
      <c r="G5" s="93"/>
      <c r="H5" s="93"/>
      <c r="I5" s="93"/>
      <c r="J5" s="93"/>
      <c r="K5" s="94" t="s">
        <v>74</v>
      </c>
      <c r="L5" s="49"/>
      <c r="M5" s="49"/>
      <c r="N5" s="49"/>
      <c r="O5" s="49"/>
      <c r="P5" s="49"/>
      <c r="Q5" s="49"/>
      <c r="R5" s="49"/>
    </row>
    <row r="6" spans="1:18" ht="18.5">
      <c r="A6" s="49"/>
      <c r="B6" s="314"/>
      <c r="C6" s="314"/>
      <c r="D6" s="314"/>
      <c r="E6" s="92" t="s">
        <v>78</v>
      </c>
      <c r="F6" s="95"/>
      <c r="G6" s="95"/>
      <c r="H6" s="95"/>
      <c r="I6" s="95"/>
      <c r="J6" s="95"/>
      <c r="K6" s="96" t="s">
        <v>259</v>
      </c>
      <c r="L6" s="49"/>
      <c r="M6" s="49"/>
      <c r="N6" s="49"/>
      <c r="O6" s="49"/>
      <c r="P6" s="49"/>
      <c r="Q6" s="49"/>
      <c r="R6" s="49"/>
    </row>
    <row r="7" spans="1:18" ht="18.5">
      <c r="A7" s="49"/>
      <c r="B7"/>
      <c r="C7"/>
      <c r="D7"/>
      <c r="E7"/>
      <c r="F7"/>
      <c r="G7"/>
      <c r="H7"/>
      <c r="I7"/>
      <c r="J7"/>
      <c r="K7"/>
      <c r="L7" s="49"/>
      <c r="M7" s="49"/>
      <c r="N7" s="49"/>
      <c r="O7" s="49"/>
      <c r="P7" s="49"/>
      <c r="Q7" s="49"/>
      <c r="R7" s="49"/>
    </row>
    <row r="8" spans="1:18" ht="18.5">
      <c r="A8" s="49"/>
      <c r="B8" s="309" t="s">
        <v>79</v>
      </c>
      <c r="C8" s="313"/>
      <c r="D8" s="313"/>
      <c r="E8" s="91" t="s">
        <v>2541</v>
      </c>
      <c r="F8" s="93"/>
      <c r="G8" s="93"/>
      <c r="H8" s="93"/>
      <c r="I8" s="93"/>
      <c r="J8" s="93"/>
      <c r="K8" s="94" t="s">
        <v>74</v>
      </c>
      <c r="L8" s="49"/>
      <c r="M8" s="49"/>
      <c r="N8" s="49"/>
      <c r="O8" s="49"/>
      <c r="P8" s="49"/>
      <c r="Q8" s="49"/>
      <c r="R8" s="49"/>
    </row>
    <row r="9" spans="1:18" ht="18.5">
      <c r="A9" s="49"/>
      <c r="B9" s="314"/>
      <c r="C9" s="314"/>
      <c r="D9" s="314"/>
      <c r="E9" s="92" t="s">
        <v>2542</v>
      </c>
      <c r="F9" s="95"/>
      <c r="G9" s="95"/>
      <c r="H9" s="95"/>
      <c r="I9" s="95"/>
      <c r="J9" s="95"/>
      <c r="K9" s="96" t="s">
        <v>259</v>
      </c>
      <c r="L9" s="49"/>
      <c r="M9" s="49"/>
      <c r="N9" s="49"/>
      <c r="O9" s="49"/>
      <c r="P9" s="49"/>
      <c r="Q9" s="49"/>
      <c r="R9" s="49"/>
    </row>
    <row r="10" spans="1:18" ht="19" thickBot="1">
      <c r="A10" s="49"/>
      <c r="B10" s="49"/>
      <c r="C10" s="49"/>
      <c r="D10" s="49"/>
      <c r="E10" s="49"/>
      <c r="F10" s="49"/>
      <c r="G10" s="49"/>
      <c r="H10" s="49"/>
      <c r="I10" s="49"/>
      <c r="J10" s="49"/>
      <c r="K10" s="49"/>
      <c r="L10" s="49"/>
      <c r="M10" s="49"/>
      <c r="N10" s="49"/>
      <c r="O10" s="49"/>
      <c r="P10" s="49"/>
      <c r="Q10" s="49"/>
      <c r="R10" s="49"/>
    </row>
    <row r="11" spans="1:18" ht="56" thickBot="1">
      <c r="A11" s="49"/>
      <c r="B11" s="155" t="s">
        <v>2527</v>
      </c>
      <c r="C11" s="156" t="s">
        <v>2529</v>
      </c>
      <c r="D11" s="156" t="s">
        <v>2530</v>
      </c>
      <c r="E11" s="156" t="s">
        <v>83</v>
      </c>
      <c r="F11" s="157" t="s">
        <v>84</v>
      </c>
      <c r="G11" s="49"/>
      <c r="H11" s="315" t="s">
        <v>2528</v>
      </c>
      <c r="I11" s="316"/>
      <c r="J11" s="49"/>
      <c r="K11" s="49"/>
      <c r="L11" s="49"/>
      <c r="M11" s="49"/>
      <c r="N11" s="49"/>
      <c r="O11" s="49"/>
      <c r="P11" s="49"/>
      <c r="Q11" s="49"/>
      <c r="R11" s="49"/>
    </row>
    <row r="12" spans="1:18" ht="18.5">
      <c r="A12" s="49"/>
      <c r="B12" s="167" t="s">
        <v>18772</v>
      </c>
      <c r="C12" s="158">
        <v>50</v>
      </c>
      <c r="D12" s="263">
        <v>25</v>
      </c>
      <c r="E12" s="160">
        <f t="shared" ref="E12:E28" si="0">D12*C12</f>
        <v>1250</v>
      </c>
      <c r="F12" s="168">
        <f t="shared" ref="F12:F28" si="1">E12*1.19</f>
        <v>1487.5</v>
      </c>
      <c r="G12" s="49"/>
      <c r="H12" s="49"/>
      <c r="I12" s="49"/>
      <c r="J12" s="49"/>
      <c r="K12" s="49"/>
      <c r="L12" s="49"/>
      <c r="M12" s="49"/>
      <c r="N12" s="49"/>
      <c r="O12" s="49"/>
      <c r="P12" s="49"/>
      <c r="Q12" s="49"/>
      <c r="R12" s="49"/>
    </row>
    <row r="13" spans="1:18" ht="19" thickBot="1">
      <c r="A13" s="49"/>
      <c r="B13" s="167" t="s">
        <v>18777</v>
      </c>
      <c r="C13" s="158"/>
      <c r="D13" s="263">
        <v>14.9</v>
      </c>
      <c r="E13" s="160">
        <f t="shared" si="0"/>
        <v>0</v>
      </c>
      <c r="F13" s="168">
        <f t="shared" si="1"/>
        <v>0</v>
      </c>
      <c r="G13" s="49"/>
      <c r="H13" s="49"/>
      <c r="I13" s="49"/>
      <c r="J13" s="49"/>
      <c r="K13" s="49"/>
      <c r="L13" s="49"/>
      <c r="M13" s="49"/>
      <c r="N13" s="49"/>
      <c r="O13" s="49"/>
      <c r="P13" s="49"/>
      <c r="Q13" s="49"/>
      <c r="R13" s="49"/>
    </row>
    <row r="14" spans="1:18" ht="18.5">
      <c r="A14" s="49"/>
      <c r="B14" s="167" t="s">
        <v>19589</v>
      </c>
      <c r="C14" s="158"/>
      <c r="D14" s="263">
        <v>29</v>
      </c>
      <c r="E14" s="160">
        <f t="shared" si="0"/>
        <v>0</v>
      </c>
      <c r="F14" s="168">
        <f t="shared" si="1"/>
        <v>0</v>
      </c>
      <c r="G14" s="49"/>
      <c r="H14" s="49" t="s">
        <v>80</v>
      </c>
      <c r="I14" s="152"/>
      <c r="J14" s="49"/>
      <c r="K14" s="49"/>
      <c r="L14" s="49"/>
      <c r="M14" s="49"/>
      <c r="N14" s="49"/>
      <c r="O14" s="49"/>
      <c r="P14" s="49"/>
      <c r="Q14" s="49"/>
      <c r="R14" s="49"/>
    </row>
    <row r="15" spans="1:18" ht="18.5">
      <c r="A15" s="49"/>
      <c r="B15" s="167" t="s">
        <v>18787</v>
      </c>
      <c r="C15" s="158"/>
      <c r="D15" s="263">
        <v>6.9</v>
      </c>
      <c r="E15" s="160">
        <f t="shared" si="0"/>
        <v>0</v>
      </c>
      <c r="F15" s="168">
        <f t="shared" si="1"/>
        <v>0</v>
      </c>
      <c r="G15" s="49"/>
      <c r="H15" s="49" t="s">
        <v>81</v>
      </c>
      <c r="I15" s="153"/>
      <c r="J15" s="49"/>
      <c r="K15" s="49"/>
      <c r="L15" s="49"/>
      <c r="M15" s="49"/>
      <c r="N15" s="49"/>
      <c r="O15" s="49"/>
      <c r="P15" s="49"/>
      <c r="Q15" s="49"/>
      <c r="R15" s="49"/>
    </row>
    <row r="16" spans="1:18" ht="18.5">
      <c r="A16" s="49"/>
      <c r="B16" s="167" t="s">
        <v>18792</v>
      </c>
      <c r="C16" s="158"/>
      <c r="D16" s="263">
        <v>9.9</v>
      </c>
      <c r="E16" s="160">
        <f t="shared" si="0"/>
        <v>0</v>
      </c>
      <c r="F16" s="168">
        <f t="shared" si="1"/>
        <v>0</v>
      </c>
      <c r="G16" s="49"/>
      <c r="H16" s="49"/>
      <c r="I16" s="153"/>
      <c r="J16" s="49"/>
      <c r="K16" s="49"/>
      <c r="L16" s="49"/>
      <c r="M16" s="49"/>
      <c r="N16" s="49"/>
      <c r="O16" s="49"/>
      <c r="P16" s="49"/>
      <c r="Q16" s="49"/>
      <c r="R16" s="49"/>
    </row>
    <row r="17" spans="1:18" ht="18.5">
      <c r="A17" s="49"/>
      <c r="B17" s="167" t="s">
        <v>18797</v>
      </c>
      <c r="C17" s="158">
        <v>20</v>
      </c>
      <c r="D17" s="263">
        <v>21.9</v>
      </c>
      <c r="E17" s="160">
        <f t="shared" si="0"/>
        <v>438</v>
      </c>
      <c r="F17" s="168">
        <f t="shared" si="1"/>
        <v>521.22</v>
      </c>
      <c r="G17" s="49"/>
      <c r="H17" s="49"/>
      <c r="I17" s="153"/>
      <c r="J17" s="49"/>
      <c r="K17" s="49"/>
      <c r="L17" s="49"/>
      <c r="M17" s="49"/>
      <c r="N17" s="49"/>
      <c r="O17" s="49"/>
      <c r="P17" s="49"/>
      <c r="Q17" s="49"/>
      <c r="R17" s="49"/>
    </row>
    <row r="18" spans="1:18" ht="19" thickBot="1">
      <c r="A18" s="49"/>
      <c r="B18" s="167" t="s">
        <v>18801</v>
      </c>
      <c r="C18" s="158"/>
      <c r="D18" s="263">
        <v>139</v>
      </c>
      <c r="E18" s="160">
        <f t="shared" si="0"/>
        <v>0</v>
      </c>
      <c r="F18" s="168">
        <f t="shared" si="1"/>
        <v>0</v>
      </c>
      <c r="G18" s="49"/>
      <c r="H18" s="49" t="s">
        <v>82</v>
      </c>
      <c r="I18" s="154"/>
      <c r="J18" s="49"/>
      <c r="K18" s="49"/>
      <c r="L18" s="49"/>
      <c r="M18" s="49"/>
      <c r="N18" s="49"/>
      <c r="O18" s="49"/>
      <c r="P18" s="49"/>
      <c r="Q18" s="49"/>
      <c r="R18" s="49"/>
    </row>
    <row r="19" spans="1:18" ht="15" customHeight="1">
      <c r="A19" s="49"/>
      <c r="B19" s="167" t="s">
        <v>18806</v>
      </c>
      <c r="C19" s="158"/>
      <c r="D19" s="263">
        <v>210</v>
      </c>
      <c r="E19" s="160">
        <f t="shared" si="0"/>
        <v>0</v>
      </c>
      <c r="F19" s="168">
        <f t="shared" si="1"/>
        <v>0</v>
      </c>
      <c r="G19" s="49"/>
      <c r="H19" s="49"/>
      <c r="I19" s="49"/>
      <c r="J19" s="49"/>
      <c r="K19" s="49"/>
      <c r="L19" s="49"/>
      <c r="M19" s="49"/>
      <c r="N19" s="49"/>
      <c r="O19" s="49"/>
      <c r="P19" s="49"/>
      <c r="Q19" s="49"/>
      <c r="R19" s="49"/>
    </row>
    <row r="20" spans="1:18" ht="19" thickBot="1">
      <c r="A20" s="49"/>
      <c r="B20" s="167"/>
      <c r="C20" s="158"/>
      <c r="D20" s="159"/>
      <c r="E20" s="160">
        <f t="shared" si="0"/>
        <v>0</v>
      </c>
      <c r="F20" s="168">
        <f t="shared" si="1"/>
        <v>0</v>
      </c>
      <c r="G20" s="49"/>
      <c r="H20" s="49"/>
      <c r="I20" s="49"/>
      <c r="J20" s="49"/>
      <c r="K20" s="49"/>
      <c r="L20" s="49"/>
      <c r="M20" s="49"/>
      <c r="N20" s="49"/>
      <c r="O20" s="49"/>
      <c r="P20" s="49"/>
      <c r="Q20" s="49"/>
      <c r="R20" s="49"/>
    </row>
    <row r="21" spans="1:18" ht="18.5">
      <c r="A21" s="49"/>
      <c r="B21" s="167"/>
      <c r="C21" s="158"/>
      <c r="D21" s="159"/>
      <c r="E21" s="160">
        <f t="shared" si="0"/>
        <v>0</v>
      </c>
      <c r="F21" s="168">
        <f t="shared" si="1"/>
        <v>0</v>
      </c>
      <c r="G21" s="49"/>
      <c r="H21" s="50" t="s">
        <v>85</v>
      </c>
      <c r="I21" s="51">
        <f>SUM(E12:E28)</f>
        <v>1688</v>
      </c>
      <c r="J21" s="49"/>
      <c r="K21" s="49"/>
      <c r="L21" s="49"/>
      <c r="M21" s="49"/>
      <c r="N21" s="49"/>
      <c r="O21" s="49"/>
      <c r="P21" s="49"/>
      <c r="Q21" s="49"/>
      <c r="R21" s="49"/>
    </row>
    <row r="22" spans="1:18" ht="19" thickBot="1">
      <c r="A22" s="49"/>
      <c r="B22" s="167"/>
      <c r="C22" s="158"/>
      <c r="D22" s="159"/>
      <c r="E22" s="160">
        <f t="shared" si="0"/>
        <v>0</v>
      </c>
      <c r="F22" s="168">
        <f t="shared" si="1"/>
        <v>0</v>
      </c>
      <c r="G22" s="49"/>
      <c r="H22" s="43" t="s">
        <v>86</v>
      </c>
      <c r="I22" s="52">
        <f>SUM(F12:F28)</f>
        <v>2008.72</v>
      </c>
      <c r="J22" s="49"/>
      <c r="K22" s="49"/>
      <c r="L22" s="49"/>
      <c r="M22" s="49"/>
      <c r="N22" s="49"/>
      <c r="O22" s="49"/>
      <c r="P22" s="49"/>
      <c r="Q22" s="49"/>
      <c r="R22" s="49"/>
    </row>
    <row r="23" spans="1:18" ht="18.5">
      <c r="A23" s="49"/>
      <c r="B23" s="167"/>
      <c r="C23" s="158"/>
      <c r="D23" s="159"/>
      <c r="E23" s="160">
        <f t="shared" si="0"/>
        <v>0</v>
      </c>
      <c r="F23" s="168">
        <f t="shared" si="1"/>
        <v>0</v>
      </c>
      <c r="G23" s="49"/>
      <c r="H23" s="49"/>
      <c r="I23" s="49"/>
      <c r="J23" s="49"/>
      <c r="K23" s="49"/>
      <c r="L23" s="49"/>
      <c r="M23" s="49"/>
      <c r="N23" s="49"/>
      <c r="O23" s="49"/>
      <c r="P23" s="49"/>
      <c r="Q23" s="49"/>
      <c r="R23" s="49"/>
    </row>
    <row r="24" spans="1:18" ht="19" thickBot="1">
      <c r="A24" s="49"/>
      <c r="B24" s="167"/>
      <c r="C24" s="158"/>
      <c r="D24" s="159"/>
      <c r="E24" s="160">
        <f t="shared" si="0"/>
        <v>0</v>
      </c>
      <c r="F24" s="168">
        <f t="shared" si="1"/>
        <v>0</v>
      </c>
      <c r="G24" s="49"/>
      <c r="H24" s="49"/>
      <c r="I24" s="49"/>
      <c r="J24" s="49"/>
      <c r="K24" s="49"/>
      <c r="L24" s="49"/>
      <c r="M24" s="49"/>
      <c r="N24" s="49"/>
      <c r="O24" s="49"/>
      <c r="P24" s="49"/>
      <c r="Q24" s="49"/>
      <c r="R24" s="49"/>
    </row>
    <row r="25" spans="1:18" ht="18.5">
      <c r="A25" s="49"/>
      <c r="B25" s="167"/>
      <c r="C25" s="158"/>
      <c r="D25" s="159"/>
      <c r="E25" s="160">
        <f t="shared" si="0"/>
        <v>0</v>
      </c>
      <c r="F25" s="168">
        <f t="shared" si="1"/>
        <v>0</v>
      </c>
      <c r="G25" s="49"/>
      <c r="H25" s="161">
        <v>45</v>
      </c>
      <c r="I25" s="162">
        <v>45</v>
      </c>
      <c r="J25" s="49"/>
      <c r="K25" s="49"/>
      <c r="L25" s="49"/>
      <c r="M25" s="49"/>
      <c r="N25" s="49"/>
      <c r="O25" s="49"/>
      <c r="P25" s="49"/>
      <c r="Q25" s="49"/>
      <c r="R25" s="49"/>
    </row>
    <row r="26" spans="1:18" ht="18.5">
      <c r="A26" s="49"/>
      <c r="B26" s="167"/>
      <c r="C26" s="158"/>
      <c r="D26" s="159"/>
      <c r="E26" s="160">
        <f t="shared" si="0"/>
        <v>0</v>
      </c>
      <c r="F26" s="168">
        <f t="shared" si="1"/>
        <v>0</v>
      </c>
      <c r="G26" s="49"/>
      <c r="H26" s="163">
        <v>54</v>
      </c>
      <c r="I26" s="164">
        <v>45</v>
      </c>
      <c r="J26" s="49"/>
      <c r="K26" s="49"/>
      <c r="L26" s="49"/>
      <c r="M26" s="49"/>
      <c r="N26" s="49"/>
      <c r="O26" s="49"/>
      <c r="P26" s="49"/>
      <c r="Q26" s="49"/>
      <c r="R26" s="49"/>
    </row>
    <row r="27" spans="1:18" ht="19" thickBot="1">
      <c r="A27" s="49"/>
      <c r="B27" s="167"/>
      <c r="C27" s="158"/>
      <c r="D27" s="159"/>
      <c r="E27" s="160">
        <f t="shared" si="0"/>
        <v>0</v>
      </c>
      <c r="F27" s="168">
        <f t="shared" si="1"/>
        <v>0</v>
      </c>
      <c r="G27" s="49"/>
      <c r="H27" s="165">
        <v>45</v>
      </c>
      <c r="I27" s="166">
        <v>45</v>
      </c>
      <c r="J27" s="49"/>
      <c r="K27" s="49"/>
      <c r="L27" s="49"/>
      <c r="M27" s="49"/>
      <c r="N27" s="49"/>
      <c r="O27" s="49"/>
      <c r="P27" s="49"/>
      <c r="Q27" s="49"/>
      <c r="R27" s="49"/>
    </row>
    <row r="28" spans="1:18" ht="19" thickBot="1">
      <c r="A28" s="49"/>
      <c r="B28" s="169"/>
      <c r="C28" s="170"/>
      <c r="D28" s="171"/>
      <c r="E28" s="172">
        <f t="shared" si="0"/>
        <v>0</v>
      </c>
      <c r="F28" s="173">
        <f t="shared" si="1"/>
        <v>0</v>
      </c>
      <c r="G28" s="49"/>
      <c r="H28" s="49"/>
      <c r="I28" s="49"/>
      <c r="J28" s="49"/>
      <c r="K28" s="49"/>
      <c r="L28" s="49"/>
      <c r="M28" s="49"/>
      <c r="N28" s="49"/>
      <c r="O28" s="49"/>
      <c r="P28" s="49"/>
      <c r="Q28" s="49"/>
      <c r="R28" s="49"/>
    </row>
    <row r="29" spans="1:18" ht="18.5">
      <c r="A29" s="49"/>
      <c r="B29" s="49"/>
      <c r="C29" s="49"/>
      <c r="D29" s="49"/>
      <c r="E29" s="49"/>
      <c r="F29" s="49"/>
      <c r="G29" s="49"/>
      <c r="H29" s="49"/>
      <c r="I29" s="49"/>
      <c r="J29" s="49"/>
      <c r="K29" s="49"/>
      <c r="L29" s="49"/>
      <c r="M29" s="49"/>
      <c r="N29" s="49"/>
      <c r="O29" s="49"/>
      <c r="P29" s="49"/>
      <c r="Q29" s="49"/>
      <c r="R29" s="49"/>
    </row>
    <row r="30" spans="1:18" ht="18.5">
      <c r="A30" s="49"/>
      <c r="B30" s="49"/>
      <c r="C30" s="49"/>
      <c r="D30"/>
      <c r="E30" s="49"/>
      <c r="F30" s="53"/>
      <c r="G30" s="49"/>
      <c r="H30" s="49"/>
      <c r="I30" s="49"/>
      <c r="J30" s="49"/>
      <c r="K30" s="49"/>
      <c r="L30" s="49"/>
      <c r="M30" s="49"/>
      <c r="N30" s="49"/>
      <c r="O30" s="49"/>
      <c r="P30" s="49"/>
      <c r="Q30" s="49"/>
      <c r="R30" s="49"/>
    </row>
    <row r="31" spans="1:18" ht="18.5">
      <c r="A31" s="49"/>
      <c r="B31" s="312" t="s">
        <v>2532</v>
      </c>
      <c r="C31" s="312"/>
      <c r="D31" s="312"/>
      <c r="E31" s="312"/>
      <c r="F31" s="312"/>
      <c r="G31" s="312"/>
      <c r="H31" s="312"/>
      <c r="I31" s="49"/>
      <c r="J31" s="49"/>
      <c r="K31" s="49"/>
      <c r="L31" s="49"/>
      <c r="M31" s="49"/>
      <c r="N31" s="49"/>
      <c r="O31" s="49"/>
      <c r="P31" s="49"/>
      <c r="Q31" s="49"/>
      <c r="R31" s="49"/>
    </row>
    <row r="32" spans="1:18" ht="18.5">
      <c r="A32" s="49"/>
      <c r="B32" s="312"/>
      <c r="C32" s="312"/>
      <c r="D32" s="312"/>
      <c r="E32" s="312"/>
      <c r="F32" s="312"/>
      <c r="G32" s="312"/>
      <c r="H32" s="312"/>
      <c r="I32" s="49"/>
      <c r="J32" s="49"/>
      <c r="K32" s="49"/>
      <c r="L32" s="49"/>
      <c r="M32" s="49"/>
      <c r="N32" s="49"/>
      <c r="O32" s="49"/>
      <c r="P32" s="49"/>
      <c r="Q32" s="49"/>
      <c r="R32" s="49"/>
    </row>
    <row r="33" spans="1:18" ht="18.5">
      <c r="A33" s="49"/>
      <c r="D33" s="49"/>
      <c r="E33" s="49"/>
      <c r="F33" s="49"/>
      <c r="G33" s="49"/>
      <c r="H33" s="49"/>
      <c r="I33" s="49"/>
      <c r="J33" s="49"/>
      <c r="K33" s="49"/>
      <c r="L33" s="49"/>
      <c r="M33" s="49"/>
      <c r="N33" s="49"/>
      <c r="O33" s="49"/>
      <c r="P33" s="49"/>
      <c r="Q33" s="49"/>
      <c r="R33" s="49"/>
    </row>
    <row r="34" spans="1:18" ht="12.5" customHeight="1">
      <c r="B34" s="309" t="s">
        <v>2533</v>
      </c>
      <c r="C34" s="310"/>
      <c r="D34" s="310"/>
      <c r="E34" s="308" t="s">
        <v>2531</v>
      </c>
      <c r="F34" s="308"/>
      <c r="G34" s="308"/>
      <c r="H34" s="308"/>
    </row>
    <row r="35" spans="1:18" ht="14.5" customHeight="1">
      <c r="B35" s="311"/>
      <c r="C35" s="311"/>
      <c r="D35" s="311"/>
      <c r="E35" s="308"/>
      <c r="F35" s="308"/>
      <c r="G35" s="308"/>
      <c r="H35" s="308"/>
    </row>
    <row r="36" spans="1:18" ht="12.5" customHeight="1"/>
    <row r="37" spans="1:18" ht="12.5" customHeight="1">
      <c r="B37" s="309" t="s">
        <v>2534</v>
      </c>
      <c r="C37" s="310"/>
      <c r="D37" s="310"/>
      <c r="E37" s="308" t="s">
        <v>0</v>
      </c>
      <c r="F37" s="308"/>
      <c r="G37" s="308"/>
      <c r="H37" s="308"/>
    </row>
    <row r="38" spans="1:18" ht="14.5" customHeight="1">
      <c r="B38" s="311"/>
      <c r="C38" s="311"/>
      <c r="D38" s="311"/>
      <c r="E38" s="308"/>
      <c r="F38" s="308"/>
      <c r="G38" s="308"/>
      <c r="H38" s="308"/>
    </row>
  </sheetData>
  <sheetProtection formatCells="0" formatColumns="0" formatRows="0" insertColumns="0" insertRows="0" deleteColumns="0" deleteRows="0"/>
  <mergeCells count="10">
    <mergeCell ref="B2:D3"/>
    <mergeCell ref="B5:D6"/>
    <mergeCell ref="B8:D9"/>
    <mergeCell ref="H11:I11"/>
    <mergeCell ref="A1:R1"/>
    <mergeCell ref="E37:H38"/>
    <mergeCell ref="E34:H35"/>
    <mergeCell ref="B34:D35"/>
    <mergeCell ref="B37:D38"/>
    <mergeCell ref="B31:H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árok15">
    <tabColor theme="7"/>
  </sheetPr>
  <dimension ref="B2:H11"/>
  <sheetViews>
    <sheetView tabSelected="1" zoomScale="130" zoomScaleNormal="130" workbookViewId="0">
      <selection activeCell="F13" sqref="F13"/>
    </sheetView>
  </sheetViews>
  <sheetFormatPr defaultRowHeight="14.5"/>
  <cols>
    <col min="1" max="1" width="2.90625" style="8" customWidth="1"/>
    <col min="2" max="2" width="5.6328125" style="8" customWidth="1"/>
    <col min="3" max="3" width="25.1796875" style="8" bestFit="1" customWidth="1"/>
    <col min="4" max="4" width="20.6328125" style="8" customWidth="1"/>
    <col min="5" max="5" width="5.6328125" style="8" customWidth="1"/>
    <col min="6" max="6" width="13.90625" style="8" customWidth="1"/>
    <col min="7" max="257" width="9.08984375" style="8"/>
    <col min="258" max="258" width="5.6328125" style="8" customWidth="1"/>
    <col min="259" max="259" width="23.453125" style="8" customWidth="1"/>
    <col min="260" max="260" width="20.6328125" style="8" customWidth="1"/>
    <col min="261" max="261" width="5.6328125" style="8" customWidth="1"/>
    <col min="262" max="262" width="13.90625" style="8" customWidth="1"/>
    <col min="263" max="513" width="9.08984375" style="8"/>
    <col min="514" max="514" width="5.6328125" style="8" customWidth="1"/>
    <col min="515" max="515" width="23.453125" style="8" customWidth="1"/>
    <col min="516" max="516" width="20.6328125" style="8" customWidth="1"/>
    <col min="517" max="517" width="5.6328125" style="8" customWidth="1"/>
    <col min="518" max="518" width="13.90625" style="8" customWidth="1"/>
    <col min="519" max="769" width="9.08984375" style="8"/>
    <col min="770" max="770" width="5.6328125" style="8" customWidth="1"/>
    <col min="771" max="771" width="23.453125" style="8" customWidth="1"/>
    <col min="772" max="772" width="20.6328125" style="8" customWidth="1"/>
    <col min="773" max="773" width="5.6328125" style="8" customWidth="1"/>
    <col min="774" max="774" width="13.90625" style="8" customWidth="1"/>
    <col min="775" max="1025" width="9.08984375" style="8"/>
    <col min="1026" max="1026" width="5.6328125" style="8" customWidth="1"/>
    <col min="1027" max="1027" width="23.453125" style="8" customWidth="1"/>
    <col min="1028" max="1028" width="20.6328125" style="8" customWidth="1"/>
    <col min="1029" max="1029" width="5.6328125" style="8" customWidth="1"/>
    <col min="1030" max="1030" width="13.90625" style="8" customWidth="1"/>
    <col min="1031" max="1281" width="9.08984375" style="8"/>
    <col min="1282" max="1282" width="5.6328125" style="8" customWidth="1"/>
    <col min="1283" max="1283" width="23.453125" style="8" customWidth="1"/>
    <col min="1284" max="1284" width="20.6328125" style="8" customWidth="1"/>
    <col min="1285" max="1285" width="5.6328125" style="8" customWidth="1"/>
    <col min="1286" max="1286" width="13.90625" style="8" customWidth="1"/>
    <col min="1287" max="1537" width="9.08984375" style="8"/>
    <col min="1538" max="1538" width="5.6328125" style="8" customWidth="1"/>
    <col min="1539" max="1539" width="23.453125" style="8" customWidth="1"/>
    <col min="1540" max="1540" width="20.6328125" style="8" customWidth="1"/>
    <col min="1541" max="1541" width="5.6328125" style="8" customWidth="1"/>
    <col min="1542" max="1542" width="13.90625" style="8" customWidth="1"/>
    <col min="1543" max="1793" width="9.08984375" style="8"/>
    <col min="1794" max="1794" width="5.6328125" style="8" customWidth="1"/>
    <col min="1795" max="1795" width="23.453125" style="8" customWidth="1"/>
    <col min="1796" max="1796" width="20.6328125" style="8" customWidth="1"/>
    <col min="1797" max="1797" width="5.6328125" style="8" customWidth="1"/>
    <col min="1798" max="1798" width="13.90625" style="8" customWidth="1"/>
    <col min="1799" max="2049" width="9.08984375" style="8"/>
    <col min="2050" max="2050" width="5.6328125" style="8" customWidth="1"/>
    <col min="2051" max="2051" width="23.453125" style="8" customWidth="1"/>
    <col min="2052" max="2052" width="20.6328125" style="8" customWidth="1"/>
    <col min="2053" max="2053" width="5.6328125" style="8" customWidth="1"/>
    <col min="2054" max="2054" width="13.90625" style="8" customWidth="1"/>
    <col min="2055" max="2305" width="9.08984375" style="8"/>
    <col min="2306" max="2306" width="5.6328125" style="8" customWidth="1"/>
    <col min="2307" max="2307" width="23.453125" style="8" customWidth="1"/>
    <col min="2308" max="2308" width="20.6328125" style="8" customWidth="1"/>
    <col min="2309" max="2309" width="5.6328125" style="8" customWidth="1"/>
    <col min="2310" max="2310" width="13.90625" style="8" customWidth="1"/>
    <col min="2311" max="2561" width="9.08984375" style="8"/>
    <col min="2562" max="2562" width="5.6328125" style="8" customWidth="1"/>
    <col min="2563" max="2563" width="23.453125" style="8" customWidth="1"/>
    <col min="2564" max="2564" width="20.6328125" style="8" customWidth="1"/>
    <col min="2565" max="2565" width="5.6328125" style="8" customWidth="1"/>
    <col min="2566" max="2566" width="13.90625" style="8" customWidth="1"/>
    <col min="2567" max="2817" width="9.08984375" style="8"/>
    <col min="2818" max="2818" width="5.6328125" style="8" customWidth="1"/>
    <col min="2819" max="2819" width="23.453125" style="8" customWidth="1"/>
    <col min="2820" max="2820" width="20.6328125" style="8" customWidth="1"/>
    <col min="2821" max="2821" width="5.6328125" style="8" customWidth="1"/>
    <col min="2822" max="2822" width="13.90625" style="8" customWidth="1"/>
    <col min="2823" max="3073" width="9.08984375" style="8"/>
    <col min="3074" max="3074" width="5.6328125" style="8" customWidth="1"/>
    <col min="3075" max="3075" width="23.453125" style="8" customWidth="1"/>
    <col min="3076" max="3076" width="20.6328125" style="8" customWidth="1"/>
    <col min="3077" max="3077" width="5.6328125" style="8" customWidth="1"/>
    <col min="3078" max="3078" width="13.90625" style="8" customWidth="1"/>
    <col min="3079" max="3329" width="9.08984375" style="8"/>
    <col min="3330" max="3330" width="5.6328125" style="8" customWidth="1"/>
    <col min="3331" max="3331" width="23.453125" style="8" customWidth="1"/>
    <col min="3332" max="3332" width="20.6328125" style="8" customWidth="1"/>
    <col min="3333" max="3333" width="5.6328125" style="8" customWidth="1"/>
    <col min="3334" max="3334" width="13.90625" style="8" customWidth="1"/>
    <col min="3335" max="3585" width="9.08984375" style="8"/>
    <col min="3586" max="3586" width="5.6328125" style="8" customWidth="1"/>
    <col min="3587" max="3587" width="23.453125" style="8" customWidth="1"/>
    <col min="3588" max="3588" width="20.6328125" style="8" customWidth="1"/>
    <col min="3589" max="3589" width="5.6328125" style="8" customWidth="1"/>
    <col min="3590" max="3590" width="13.90625" style="8" customWidth="1"/>
    <col min="3591" max="3841" width="9.08984375" style="8"/>
    <col min="3842" max="3842" width="5.6328125" style="8" customWidth="1"/>
    <col min="3843" max="3843" width="23.453125" style="8" customWidth="1"/>
    <col min="3844" max="3844" width="20.6328125" style="8" customWidth="1"/>
    <col min="3845" max="3845" width="5.6328125" style="8" customWidth="1"/>
    <col min="3846" max="3846" width="13.90625" style="8" customWidth="1"/>
    <col min="3847" max="4097" width="9.08984375" style="8"/>
    <col min="4098" max="4098" width="5.6328125" style="8" customWidth="1"/>
    <col min="4099" max="4099" width="23.453125" style="8" customWidth="1"/>
    <col min="4100" max="4100" width="20.6328125" style="8" customWidth="1"/>
    <col min="4101" max="4101" width="5.6328125" style="8" customWidth="1"/>
    <col min="4102" max="4102" width="13.90625" style="8" customWidth="1"/>
    <col min="4103" max="4353" width="9.08984375" style="8"/>
    <col min="4354" max="4354" width="5.6328125" style="8" customWidth="1"/>
    <col min="4355" max="4355" width="23.453125" style="8" customWidth="1"/>
    <col min="4356" max="4356" width="20.6328125" style="8" customWidth="1"/>
    <col min="4357" max="4357" width="5.6328125" style="8" customWidth="1"/>
    <col min="4358" max="4358" width="13.90625" style="8" customWidth="1"/>
    <col min="4359" max="4609" width="9.08984375" style="8"/>
    <col min="4610" max="4610" width="5.6328125" style="8" customWidth="1"/>
    <col min="4611" max="4611" width="23.453125" style="8" customWidth="1"/>
    <col min="4612" max="4612" width="20.6328125" style="8" customWidth="1"/>
    <col min="4613" max="4613" width="5.6328125" style="8" customWidth="1"/>
    <col min="4614" max="4614" width="13.90625" style="8" customWidth="1"/>
    <col min="4615" max="4865" width="9.08984375" style="8"/>
    <col min="4866" max="4866" width="5.6328125" style="8" customWidth="1"/>
    <col min="4867" max="4867" width="23.453125" style="8" customWidth="1"/>
    <col min="4868" max="4868" width="20.6328125" style="8" customWidth="1"/>
    <col min="4869" max="4869" width="5.6328125" style="8" customWidth="1"/>
    <col min="4870" max="4870" width="13.90625" style="8" customWidth="1"/>
    <col min="4871" max="5121" width="9.08984375" style="8"/>
    <col min="5122" max="5122" width="5.6328125" style="8" customWidth="1"/>
    <col min="5123" max="5123" width="23.453125" style="8" customWidth="1"/>
    <col min="5124" max="5124" width="20.6328125" style="8" customWidth="1"/>
    <col min="5125" max="5125" width="5.6328125" style="8" customWidth="1"/>
    <col min="5126" max="5126" width="13.90625" style="8" customWidth="1"/>
    <col min="5127" max="5377" width="9.08984375" style="8"/>
    <col min="5378" max="5378" width="5.6328125" style="8" customWidth="1"/>
    <col min="5379" max="5379" width="23.453125" style="8" customWidth="1"/>
    <col min="5380" max="5380" width="20.6328125" style="8" customWidth="1"/>
    <col min="5381" max="5381" width="5.6328125" style="8" customWidth="1"/>
    <col min="5382" max="5382" width="13.90625" style="8" customWidth="1"/>
    <col min="5383" max="5633" width="9.08984375" style="8"/>
    <col min="5634" max="5634" width="5.6328125" style="8" customWidth="1"/>
    <col min="5635" max="5635" width="23.453125" style="8" customWidth="1"/>
    <col min="5636" max="5636" width="20.6328125" style="8" customWidth="1"/>
    <col min="5637" max="5637" width="5.6328125" style="8" customWidth="1"/>
    <col min="5638" max="5638" width="13.90625" style="8" customWidth="1"/>
    <col min="5639" max="5889" width="9.08984375" style="8"/>
    <col min="5890" max="5890" width="5.6328125" style="8" customWidth="1"/>
    <col min="5891" max="5891" width="23.453125" style="8" customWidth="1"/>
    <col min="5892" max="5892" width="20.6328125" style="8" customWidth="1"/>
    <col min="5893" max="5893" width="5.6328125" style="8" customWidth="1"/>
    <col min="5894" max="5894" width="13.90625" style="8" customWidth="1"/>
    <col min="5895" max="6145" width="9.08984375" style="8"/>
    <col min="6146" max="6146" width="5.6328125" style="8" customWidth="1"/>
    <col min="6147" max="6147" width="23.453125" style="8" customWidth="1"/>
    <col min="6148" max="6148" width="20.6328125" style="8" customWidth="1"/>
    <col min="6149" max="6149" width="5.6328125" style="8" customWidth="1"/>
    <col min="6150" max="6150" width="13.90625" style="8" customWidth="1"/>
    <col min="6151" max="6401" width="9.08984375" style="8"/>
    <col min="6402" max="6402" width="5.6328125" style="8" customWidth="1"/>
    <col min="6403" max="6403" width="23.453125" style="8" customWidth="1"/>
    <col min="6404" max="6404" width="20.6328125" style="8" customWidth="1"/>
    <col min="6405" max="6405" width="5.6328125" style="8" customWidth="1"/>
    <col min="6406" max="6406" width="13.90625" style="8" customWidth="1"/>
    <col min="6407" max="6657" width="9.08984375" style="8"/>
    <col min="6658" max="6658" width="5.6328125" style="8" customWidth="1"/>
    <col min="6659" max="6659" width="23.453125" style="8" customWidth="1"/>
    <col min="6660" max="6660" width="20.6328125" style="8" customWidth="1"/>
    <col min="6661" max="6661" width="5.6328125" style="8" customWidth="1"/>
    <col min="6662" max="6662" width="13.90625" style="8" customWidth="1"/>
    <col min="6663" max="6913" width="9.08984375" style="8"/>
    <col min="6914" max="6914" width="5.6328125" style="8" customWidth="1"/>
    <col min="6915" max="6915" width="23.453125" style="8" customWidth="1"/>
    <col min="6916" max="6916" width="20.6328125" style="8" customWidth="1"/>
    <col min="6917" max="6917" width="5.6328125" style="8" customWidth="1"/>
    <col min="6918" max="6918" width="13.90625" style="8" customWidth="1"/>
    <col min="6919" max="7169" width="9.08984375" style="8"/>
    <col min="7170" max="7170" width="5.6328125" style="8" customWidth="1"/>
    <col min="7171" max="7171" width="23.453125" style="8" customWidth="1"/>
    <col min="7172" max="7172" width="20.6328125" style="8" customWidth="1"/>
    <col min="7173" max="7173" width="5.6328125" style="8" customWidth="1"/>
    <col min="7174" max="7174" width="13.90625" style="8" customWidth="1"/>
    <col min="7175" max="7425" width="9.08984375" style="8"/>
    <col min="7426" max="7426" width="5.6328125" style="8" customWidth="1"/>
    <col min="7427" max="7427" width="23.453125" style="8" customWidth="1"/>
    <col min="7428" max="7428" width="20.6328125" style="8" customWidth="1"/>
    <col min="7429" max="7429" width="5.6328125" style="8" customWidth="1"/>
    <col min="7430" max="7430" width="13.90625" style="8" customWidth="1"/>
    <col min="7431" max="7681" width="9.08984375" style="8"/>
    <col min="7682" max="7682" width="5.6328125" style="8" customWidth="1"/>
    <col min="7683" max="7683" width="23.453125" style="8" customWidth="1"/>
    <col min="7684" max="7684" width="20.6328125" style="8" customWidth="1"/>
    <col min="7685" max="7685" width="5.6328125" style="8" customWidth="1"/>
    <col min="7686" max="7686" width="13.90625" style="8" customWidth="1"/>
    <col min="7687" max="7937" width="9.08984375" style="8"/>
    <col min="7938" max="7938" width="5.6328125" style="8" customWidth="1"/>
    <col min="7939" max="7939" width="23.453125" style="8" customWidth="1"/>
    <col min="7940" max="7940" width="20.6328125" style="8" customWidth="1"/>
    <col min="7941" max="7941" width="5.6328125" style="8" customWidth="1"/>
    <col min="7942" max="7942" width="13.90625" style="8" customWidth="1"/>
    <col min="7943" max="8193" width="9.08984375" style="8"/>
    <col min="8194" max="8194" width="5.6328125" style="8" customWidth="1"/>
    <col min="8195" max="8195" width="23.453125" style="8" customWidth="1"/>
    <col min="8196" max="8196" width="20.6328125" style="8" customWidth="1"/>
    <col min="8197" max="8197" width="5.6328125" style="8" customWidth="1"/>
    <col min="8198" max="8198" width="13.90625" style="8" customWidth="1"/>
    <col min="8199" max="8449" width="9.08984375" style="8"/>
    <col min="8450" max="8450" width="5.6328125" style="8" customWidth="1"/>
    <col min="8451" max="8451" width="23.453125" style="8" customWidth="1"/>
    <col min="8452" max="8452" width="20.6328125" style="8" customWidth="1"/>
    <col min="8453" max="8453" width="5.6328125" style="8" customWidth="1"/>
    <col min="8454" max="8454" width="13.90625" style="8" customWidth="1"/>
    <col min="8455" max="8705" width="9.08984375" style="8"/>
    <col min="8706" max="8706" width="5.6328125" style="8" customWidth="1"/>
    <col min="8707" max="8707" width="23.453125" style="8" customWidth="1"/>
    <col min="8708" max="8708" width="20.6328125" style="8" customWidth="1"/>
    <col min="8709" max="8709" width="5.6328125" style="8" customWidth="1"/>
    <col min="8710" max="8710" width="13.90625" style="8" customWidth="1"/>
    <col min="8711" max="8961" width="9.08984375" style="8"/>
    <col min="8962" max="8962" width="5.6328125" style="8" customWidth="1"/>
    <col min="8963" max="8963" width="23.453125" style="8" customWidth="1"/>
    <col min="8964" max="8964" width="20.6328125" style="8" customWidth="1"/>
    <col min="8965" max="8965" width="5.6328125" style="8" customWidth="1"/>
    <col min="8966" max="8966" width="13.90625" style="8" customWidth="1"/>
    <col min="8967" max="9217" width="9.08984375" style="8"/>
    <col min="9218" max="9218" width="5.6328125" style="8" customWidth="1"/>
    <col min="9219" max="9219" width="23.453125" style="8" customWidth="1"/>
    <col min="9220" max="9220" width="20.6328125" style="8" customWidth="1"/>
    <col min="9221" max="9221" width="5.6328125" style="8" customWidth="1"/>
    <col min="9222" max="9222" width="13.90625" style="8" customWidth="1"/>
    <col min="9223" max="9473" width="9.08984375" style="8"/>
    <col min="9474" max="9474" width="5.6328125" style="8" customWidth="1"/>
    <col min="9475" max="9475" width="23.453125" style="8" customWidth="1"/>
    <col min="9476" max="9476" width="20.6328125" style="8" customWidth="1"/>
    <col min="9477" max="9477" width="5.6328125" style="8" customWidth="1"/>
    <col min="9478" max="9478" width="13.90625" style="8" customWidth="1"/>
    <col min="9479" max="9729" width="9.08984375" style="8"/>
    <col min="9730" max="9730" width="5.6328125" style="8" customWidth="1"/>
    <col min="9731" max="9731" width="23.453125" style="8" customWidth="1"/>
    <col min="9732" max="9732" width="20.6328125" style="8" customWidth="1"/>
    <col min="9733" max="9733" width="5.6328125" style="8" customWidth="1"/>
    <col min="9734" max="9734" width="13.90625" style="8" customWidth="1"/>
    <col min="9735" max="9985" width="9.08984375" style="8"/>
    <col min="9986" max="9986" width="5.6328125" style="8" customWidth="1"/>
    <col min="9987" max="9987" width="23.453125" style="8" customWidth="1"/>
    <col min="9988" max="9988" width="20.6328125" style="8" customWidth="1"/>
    <col min="9989" max="9989" width="5.6328125" style="8" customWidth="1"/>
    <col min="9990" max="9990" width="13.90625" style="8" customWidth="1"/>
    <col min="9991" max="10241" width="9.08984375" style="8"/>
    <col min="10242" max="10242" width="5.6328125" style="8" customWidth="1"/>
    <col min="10243" max="10243" width="23.453125" style="8" customWidth="1"/>
    <col min="10244" max="10244" width="20.6328125" style="8" customWidth="1"/>
    <col min="10245" max="10245" width="5.6328125" style="8" customWidth="1"/>
    <col min="10246" max="10246" width="13.90625" style="8" customWidth="1"/>
    <col min="10247" max="10497" width="9.08984375" style="8"/>
    <col min="10498" max="10498" width="5.6328125" style="8" customWidth="1"/>
    <col min="10499" max="10499" width="23.453125" style="8" customWidth="1"/>
    <col min="10500" max="10500" width="20.6328125" style="8" customWidth="1"/>
    <col min="10501" max="10501" width="5.6328125" style="8" customWidth="1"/>
    <col min="10502" max="10502" width="13.90625" style="8" customWidth="1"/>
    <col min="10503" max="10753" width="9.08984375" style="8"/>
    <col min="10754" max="10754" width="5.6328125" style="8" customWidth="1"/>
    <col min="10755" max="10755" width="23.453125" style="8" customWidth="1"/>
    <col min="10756" max="10756" width="20.6328125" style="8" customWidth="1"/>
    <col min="10757" max="10757" width="5.6328125" style="8" customWidth="1"/>
    <col min="10758" max="10758" width="13.90625" style="8" customWidth="1"/>
    <col min="10759" max="11009" width="9.08984375" style="8"/>
    <col min="11010" max="11010" width="5.6328125" style="8" customWidth="1"/>
    <col min="11011" max="11011" width="23.453125" style="8" customWidth="1"/>
    <col min="11012" max="11012" width="20.6328125" style="8" customWidth="1"/>
    <col min="11013" max="11013" width="5.6328125" style="8" customWidth="1"/>
    <col min="11014" max="11014" width="13.90625" style="8" customWidth="1"/>
    <col min="11015" max="11265" width="9.08984375" style="8"/>
    <col min="11266" max="11266" width="5.6328125" style="8" customWidth="1"/>
    <col min="11267" max="11267" width="23.453125" style="8" customWidth="1"/>
    <col min="11268" max="11268" width="20.6328125" style="8" customWidth="1"/>
    <col min="11269" max="11269" width="5.6328125" style="8" customWidth="1"/>
    <col min="11270" max="11270" width="13.90625" style="8" customWidth="1"/>
    <col min="11271" max="11521" width="9.08984375" style="8"/>
    <col min="11522" max="11522" width="5.6328125" style="8" customWidth="1"/>
    <col min="11523" max="11523" width="23.453125" style="8" customWidth="1"/>
    <col min="11524" max="11524" width="20.6328125" style="8" customWidth="1"/>
    <col min="11525" max="11525" width="5.6328125" style="8" customWidth="1"/>
    <col min="11526" max="11526" width="13.90625" style="8" customWidth="1"/>
    <col min="11527" max="11777" width="9.08984375" style="8"/>
    <col min="11778" max="11778" width="5.6328125" style="8" customWidth="1"/>
    <col min="11779" max="11779" width="23.453125" style="8" customWidth="1"/>
    <col min="11780" max="11780" width="20.6328125" style="8" customWidth="1"/>
    <col min="11781" max="11781" width="5.6328125" style="8" customWidth="1"/>
    <col min="11782" max="11782" width="13.90625" style="8" customWidth="1"/>
    <col min="11783" max="12033" width="9.08984375" style="8"/>
    <col min="12034" max="12034" width="5.6328125" style="8" customWidth="1"/>
    <col min="12035" max="12035" width="23.453125" style="8" customWidth="1"/>
    <col min="12036" max="12036" width="20.6328125" style="8" customWidth="1"/>
    <col min="12037" max="12037" width="5.6328125" style="8" customWidth="1"/>
    <col min="12038" max="12038" width="13.90625" style="8" customWidth="1"/>
    <col min="12039" max="12289" width="9.08984375" style="8"/>
    <col min="12290" max="12290" width="5.6328125" style="8" customWidth="1"/>
    <col min="12291" max="12291" width="23.453125" style="8" customWidth="1"/>
    <col min="12292" max="12292" width="20.6328125" style="8" customWidth="1"/>
    <col min="12293" max="12293" width="5.6328125" style="8" customWidth="1"/>
    <col min="12294" max="12294" width="13.90625" style="8" customWidth="1"/>
    <col min="12295" max="12545" width="9.08984375" style="8"/>
    <col min="12546" max="12546" width="5.6328125" style="8" customWidth="1"/>
    <col min="12547" max="12547" width="23.453125" style="8" customWidth="1"/>
    <col min="12548" max="12548" width="20.6328125" style="8" customWidth="1"/>
    <col min="12549" max="12549" width="5.6328125" style="8" customWidth="1"/>
    <col min="12550" max="12550" width="13.90625" style="8" customWidth="1"/>
    <col min="12551" max="12801" width="9.08984375" style="8"/>
    <col min="12802" max="12802" width="5.6328125" style="8" customWidth="1"/>
    <col min="12803" max="12803" width="23.453125" style="8" customWidth="1"/>
    <col min="12804" max="12804" width="20.6328125" style="8" customWidth="1"/>
    <col min="12805" max="12805" width="5.6328125" style="8" customWidth="1"/>
    <col min="12806" max="12806" width="13.90625" style="8" customWidth="1"/>
    <col min="12807" max="13057" width="9.08984375" style="8"/>
    <col min="13058" max="13058" width="5.6328125" style="8" customWidth="1"/>
    <col min="13059" max="13059" width="23.453125" style="8" customWidth="1"/>
    <col min="13060" max="13060" width="20.6328125" style="8" customWidth="1"/>
    <col min="13061" max="13061" width="5.6328125" style="8" customWidth="1"/>
    <col min="13062" max="13062" width="13.90625" style="8" customWidth="1"/>
    <col min="13063" max="13313" width="9.08984375" style="8"/>
    <col min="13314" max="13314" width="5.6328125" style="8" customWidth="1"/>
    <col min="13315" max="13315" width="23.453125" style="8" customWidth="1"/>
    <col min="13316" max="13316" width="20.6328125" style="8" customWidth="1"/>
    <col min="13317" max="13317" width="5.6328125" style="8" customWidth="1"/>
    <col min="13318" max="13318" width="13.90625" style="8" customWidth="1"/>
    <col min="13319" max="13569" width="9.08984375" style="8"/>
    <col min="13570" max="13570" width="5.6328125" style="8" customWidth="1"/>
    <col min="13571" max="13571" width="23.453125" style="8" customWidth="1"/>
    <col min="13572" max="13572" width="20.6328125" style="8" customWidth="1"/>
    <col min="13573" max="13573" width="5.6328125" style="8" customWidth="1"/>
    <col min="13574" max="13574" width="13.90625" style="8" customWidth="1"/>
    <col min="13575" max="13825" width="9.08984375" style="8"/>
    <col min="13826" max="13826" width="5.6328125" style="8" customWidth="1"/>
    <col min="13827" max="13827" width="23.453125" style="8" customWidth="1"/>
    <col min="13828" max="13828" width="20.6328125" style="8" customWidth="1"/>
    <col min="13829" max="13829" width="5.6328125" style="8" customWidth="1"/>
    <col min="13830" max="13830" width="13.90625" style="8" customWidth="1"/>
    <col min="13831" max="14081" width="9.08984375" style="8"/>
    <col min="14082" max="14082" width="5.6328125" style="8" customWidth="1"/>
    <col min="14083" max="14083" width="23.453125" style="8" customWidth="1"/>
    <col min="14084" max="14084" width="20.6328125" style="8" customWidth="1"/>
    <col min="14085" max="14085" width="5.6328125" style="8" customWidth="1"/>
    <col min="14086" max="14086" width="13.90625" style="8" customWidth="1"/>
    <col min="14087" max="14337" width="9.08984375" style="8"/>
    <col min="14338" max="14338" width="5.6328125" style="8" customWidth="1"/>
    <col min="14339" max="14339" width="23.453125" style="8" customWidth="1"/>
    <col min="14340" max="14340" width="20.6328125" style="8" customWidth="1"/>
    <col min="14341" max="14341" width="5.6328125" style="8" customWidth="1"/>
    <col min="14342" max="14342" width="13.90625" style="8" customWidth="1"/>
    <col min="14343" max="14593" width="9.08984375" style="8"/>
    <col min="14594" max="14594" width="5.6328125" style="8" customWidth="1"/>
    <col min="14595" max="14595" width="23.453125" style="8" customWidth="1"/>
    <col min="14596" max="14596" width="20.6328125" style="8" customWidth="1"/>
    <col min="14597" max="14597" width="5.6328125" style="8" customWidth="1"/>
    <col min="14598" max="14598" width="13.90625" style="8" customWidth="1"/>
    <col min="14599" max="14849" width="9.08984375" style="8"/>
    <col min="14850" max="14850" width="5.6328125" style="8" customWidth="1"/>
    <col min="14851" max="14851" width="23.453125" style="8" customWidth="1"/>
    <col min="14852" max="14852" width="20.6328125" style="8" customWidth="1"/>
    <col min="14853" max="14853" width="5.6328125" style="8" customWidth="1"/>
    <col min="14854" max="14854" width="13.90625" style="8" customWidth="1"/>
    <col min="14855" max="15105" width="9.08984375" style="8"/>
    <col min="15106" max="15106" width="5.6328125" style="8" customWidth="1"/>
    <col min="15107" max="15107" width="23.453125" style="8" customWidth="1"/>
    <col min="15108" max="15108" width="20.6328125" style="8" customWidth="1"/>
    <col min="15109" max="15109" width="5.6328125" style="8" customWidth="1"/>
    <col min="15110" max="15110" width="13.90625" style="8" customWidth="1"/>
    <col min="15111" max="15361" width="9.08984375" style="8"/>
    <col min="15362" max="15362" width="5.6328125" style="8" customWidth="1"/>
    <col min="15363" max="15363" width="23.453125" style="8" customWidth="1"/>
    <col min="15364" max="15364" width="20.6328125" style="8" customWidth="1"/>
    <col min="15365" max="15365" width="5.6328125" style="8" customWidth="1"/>
    <col min="15366" max="15366" width="13.90625" style="8" customWidth="1"/>
    <col min="15367" max="15617" width="9.08984375" style="8"/>
    <col min="15618" max="15618" width="5.6328125" style="8" customWidth="1"/>
    <col min="15619" max="15619" width="23.453125" style="8" customWidth="1"/>
    <col min="15620" max="15620" width="20.6328125" style="8" customWidth="1"/>
    <col min="15621" max="15621" width="5.6328125" style="8" customWidth="1"/>
    <col min="15622" max="15622" width="13.90625" style="8" customWidth="1"/>
    <col min="15623" max="15873" width="9.08984375" style="8"/>
    <col min="15874" max="15874" width="5.6328125" style="8" customWidth="1"/>
    <col min="15875" max="15875" width="23.453125" style="8" customWidth="1"/>
    <col min="15876" max="15876" width="20.6328125" style="8" customWidth="1"/>
    <col min="15877" max="15877" width="5.6328125" style="8" customWidth="1"/>
    <col min="15878" max="15878" width="13.90625" style="8" customWidth="1"/>
    <col min="15879" max="16129" width="9.08984375" style="8"/>
    <col min="16130" max="16130" width="5.6328125" style="8" customWidth="1"/>
    <col min="16131" max="16131" width="23.453125" style="8" customWidth="1"/>
    <col min="16132" max="16132" width="20.6328125" style="8" customWidth="1"/>
    <col min="16133" max="16133" width="5.6328125" style="8" customWidth="1"/>
    <col min="16134" max="16134" width="13.90625" style="8" customWidth="1"/>
    <col min="16135" max="16383" width="9.08984375" style="8"/>
    <col min="16384" max="16384" width="9.08984375" style="8" customWidth="1"/>
  </cols>
  <sheetData>
    <row r="2" spans="2:8" ht="30" customHeight="1">
      <c r="B2" s="472"/>
      <c r="C2" s="472"/>
      <c r="D2" s="472"/>
      <c r="E2" s="472"/>
    </row>
    <row r="3" spans="2:8" ht="25.5" customHeight="1">
      <c r="B3" s="472"/>
      <c r="C3" s="476" t="s">
        <v>2514</v>
      </c>
      <c r="D3" s="149">
        <v>2023007</v>
      </c>
      <c r="E3" s="472"/>
    </row>
    <row r="4" spans="2:8" ht="25.5" customHeight="1">
      <c r="B4" s="472"/>
      <c r="C4" s="475"/>
      <c r="D4" s="475"/>
      <c r="E4" s="472"/>
    </row>
    <row r="5" spans="2:8" ht="25.5" customHeight="1">
      <c r="B5" s="472"/>
      <c r="C5" s="473" t="s">
        <v>90</v>
      </c>
      <c r="D5" s="147" t="str">
        <f>VLOOKUP(D3,'Fomulár Dáta'!A1:G34,2,0)</f>
        <v>Nitra</v>
      </c>
      <c r="E5" s="472"/>
    </row>
    <row r="6" spans="2:8" ht="25.5" customHeight="1">
      <c r="B6" s="472"/>
      <c r="C6" s="473" t="s">
        <v>2525</v>
      </c>
      <c r="D6" s="147" t="str">
        <f>VLOOKUP(D3,'Fomulár Dáta'!A1:G34,3,0)</f>
        <v>Výroba</v>
      </c>
      <c r="E6" s="472"/>
      <c r="G6" s="174" t="s">
        <v>2537</v>
      </c>
      <c r="H6" s="151" t="s">
        <v>2538</v>
      </c>
    </row>
    <row r="7" spans="2:8" ht="25.5" customHeight="1">
      <c r="B7" s="472"/>
      <c r="C7" s="473" t="s">
        <v>2522</v>
      </c>
      <c r="D7" s="147">
        <f>VLOOKUP(D3,'Fomulár Dáta'!A1:G34,4,0)</f>
        <v>0</v>
      </c>
      <c r="E7" s="472"/>
      <c r="G7" s="174" t="s">
        <v>2539</v>
      </c>
      <c r="H7" s="151">
        <v>226</v>
      </c>
    </row>
    <row r="8" spans="2:8" ht="25.5" customHeight="1">
      <c r="B8" s="472"/>
      <c r="C8" s="473" t="s">
        <v>2523</v>
      </c>
      <c r="D8" s="147" t="str">
        <f>VLOOKUP(D3,'Fomulár Dáta'!A1:G34,5,0)</f>
        <v>nie</v>
      </c>
      <c r="E8" s="472"/>
      <c r="G8" s="174" t="s">
        <v>102</v>
      </c>
      <c r="H8" s="151">
        <v>26</v>
      </c>
    </row>
    <row r="9" spans="2:8" ht="25.5" customHeight="1">
      <c r="B9" s="472"/>
      <c r="C9" s="473" t="s">
        <v>2524</v>
      </c>
      <c r="D9" s="147">
        <f>VLOOKUP(D3,'Fomulár Dáta'!A1:G34,6,0)</f>
        <v>200</v>
      </c>
      <c r="E9" s="472"/>
      <c r="G9" s="174" t="s">
        <v>2540</v>
      </c>
      <c r="H9" s="151">
        <v>34</v>
      </c>
    </row>
    <row r="10" spans="2:8" ht="25.5" customHeight="1">
      <c r="B10" s="472"/>
      <c r="C10" s="474" t="s">
        <v>2526</v>
      </c>
      <c r="D10" s="148">
        <f>VLOOKUP(D3,'Fomulár Dáta'!A1:G34,7,0)</f>
        <v>150</v>
      </c>
      <c r="E10" s="472"/>
    </row>
    <row r="11" spans="2:8" ht="30" customHeight="1">
      <c r="B11" s="472"/>
      <c r="C11" s="472"/>
      <c r="D11" s="472"/>
      <c r="E11" s="472"/>
    </row>
  </sheetData>
  <dataConsolidate/>
  <dataValidations count="1">
    <dataValidation type="list" allowBlank="1" showInputMessage="1" showErrorMessage="1" sqref="WVL983043 IZ3 SV3 ACR3 AMN3 AWJ3 BGF3 BQB3 BZX3 CJT3 CTP3 DDL3 DNH3 DXD3 EGZ3 EQV3 FAR3 FKN3 FUJ3 GEF3 GOB3 GXX3 HHT3 HRP3 IBL3 ILH3 IVD3 JEZ3 JOV3 JYR3 KIN3 KSJ3 LCF3 LMB3 LVX3 MFT3 MPP3 MZL3 NJH3 NTD3 OCZ3 OMV3 OWR3 PGN3 PQJ3 QAF3 QKB3 QTX3 RDT3 RNP3 RXL3 SHH3 SRD3 TAZ3 TKV3 TUR3 UEN3 UOJ3 UYF3 VIB3 VRX3 WBT3 WLP3 WVL3 D65539 IZ65539 SV65539 ACR65539 AMN65539 AWJ65539 BGF65539 BQB65539 BZX65539 CJT65539 CTP65539 DDL65539 DNH65539 DXD65539 EGZ65539 EQV65539 FAR65539 FKN65539 FUJ65539 GEF65539 GOB65539 GXX65539 HHT65539 HRP65539 IBL65539 ILH65539 IVD65539 JEZ65539 JOV65539 JYR65539 KIN65539 KSJ65539 LCF65539 LMB65539 LVX65539 MFT65539 MPP65539 MZL65539 NJH65539 NTD65539 OCZ65539 OMV65539 OWR65539 PGN65539 PQJ65539 QAF65539 QKB65539 QTX65539 RDT65539 RNP65539 RXL65539 SHH65539 SRD65539 TAZ65539 TKV65539 TUR65539 UEN65539 UOJ65539 UYF65539 VIB65539 VRX65539 WBT65539 WLP65539 WVL65539 D131075 IZ131075 SV131075 ACR131075 AMN131075 AWJ131075 BGF131075 BQB131075 BZX131075 CJT131075 CTP131075 DDL131075 DNH131075 DXD131075 EGZ131075 EQV131075 FAR131075 FKN131075 FUJ131075 GEF131075 GOB131075 GXX131075 HHT131075 HRP131075 IBL131075 ILH131075 IVD131075 JEZ131075 JOV131075 JYR131075 KIN131075 KSJ131075 LCF131075 LMB131075 LVX131075 MFT131075 MPP131075 MZL131075 NJH131075 NTD131075 OCZ131075 OMV131075 OWR131075 PGN131075 PQJ131075 QAF131075 QKB131075 QTX131075 RDT131075 RNP131075 RXL131075 SHH131075 SRD131075 TAZ131075 TKV131075 TUR131075 UEN131075 UOJ131075 UYF131075 VIB131075 VRX131075 WBT131075 WLP131075 WVL131075 D196611 IZ196611 SV196611 ACR196611 AMN196611 AWJ196611 BGF196611 BQB196611 BZX196611 CJT196611 CTP196611 DDL196611 DNH196611 DXD196611 EGZ196611 EQV196611 FAR196611 FKN196611 FUJ196611 GEF196611 GOB196611 GXX196611 HHT196611 HRP196611 IBL196611 ILH196611 IVD196611 JEZ196611 JOV196611 JYR196611 KIN196611 KSJ196611 LCF196611 LMB196611 LVX196611 MFT196611 MPP196611 MZL196611 NJH196611 NTD196611 OCZ196611 OMV196611 OWR196611 PGN196611 PQJ196611 QAF196611 QKB196611 QTX196611 RDT196611 RNP196611 RXL196611 SHH196611 SRD196611 TAZ196611 TKV196611 TUR196611 UEN196611 UOJ196611 UYF196611 VIB196611 VRX196611 WBT196611 WLP196611 WVL196611 D262147 IZ262147 SV262147 ACR262147 AMN262147 AWJ262147 BGF262147 BQB262147 BZX262147 CJT262147 CTP262147 DDL262147 DNH262147 DXD262147 EGZ262147 EQV262147 FAR262147 FKN262147 FUJ262147 GEF262147 GOB262147 GXX262147 HHT262147 HRP262147 IBL262147 ILH262147 IVD262147 JEZ262147 JOV262147 JYR262147 KIN262147 KSJ262147 LCF262147 LMB262147 LVX262147 MFT262147 MPP262147 MZL262147 NJH262147 NTD262147 OCZ262147 OMV262147 OWR262147 PGN262147 PQJ262147 QAF262147 QKB262147 QTX262147 RDT262147 RNP262147 RXL262147 SHH262147 SRD262147 TAZ262147 TKV262147 TUR262147 UEN262147 UOJ262147 UYF262147 VIB262147 VRX262147 WBT262147 WLP262147 WVL262147 D327683 IZ327683 SV327683 ACR327683 AMN327683 AWJ327683 BGF327683 BQB327683 BZX327683 CJT327683 CTP327683 DDL327683 DNH327683 DXD327683 EGZ327683 EQV327683 FAR327683 FKN327683 FUJ327683 GEF327683 GOB327683 GXX327683 HHT327683 HRP327683 IBL327683 ILH327683 IVD327683 JEZ327683 JOV327683 JYR327683 KIN327683 KSJ327683 LCF327683 LMB327683 LVX327683 MFT327683 MPP327683 MZL327683 NJH327683 NTD327683 OCZ327683 OMV327683 OWR327683 PGN327683 PQJ327683 QAF327683 QKB327683 QTX327683 RDT327683 RNP327683 RXL327683 SHH327683 SRD327683 TAZ327683 TKV327683 TUR327683 UEN327683 UOJ327683 UYF327683 VIB327683 VRX327683 WBT327683 WLP327683 WVL327683 D393219 IZ393219 SV393219 ACR393219 AMN393219 AWJ393219 BGF393219 BQB393219 BZX393219 CJT393219 CTP393219 DDL393219 DNH393219 DXD393219 EGZ393219 EQV393219 FAR393219 FKN393219 FUJ393219 GEF393219 GOB393219 GXX393219 HHT393219 HRP393219 IBL393219 ILH393219 IVD393219 JEZ393219 JOV393219 JYR393219 KIN393219 KSJ393219 LCF393219 LMB393219 LVX393219 MFT393219 MPP393219 MZL393219 NJH393219 NTD393219 OCZ393219 OMV393219 OWR393219 PGN393219 PQJ393219 QAF393219 QKB393219 QTX393219 RDT393219 RNP393219 RXL393219 SHH393219 SRD393219 TAZ393219 TKV393219 TUR393219 UEN393219 UOJ393219 UYF393219 VIB393219 VRX393219 WBT393219 WLP393219 WVL393219 D458755 IZ458755 SV458755 ACR458755 AMN458755 AWJ458755 BGF458755 BQB458755 BZX458755 CJT458755 CTP458755 DDL458755 DNH458755 DXD458755 EGZ458755 EQV458755 FAR458755 FKN458755 FUJ458755 GEF458755 GOB458755 GXX458755 HHT458755 HRP458755 IBL458755 ILH458755 IVD458755 JEZ458755 JOV458755 JYR458755 KIN458755 KSJ458755 LCF458755 LMB458755 LVX458755 MFT458755 MPP458755 MZL458755 NJH458755 NTD458755 OCZ458755 OMV458755 OWR458755 PGN458755 PQJ458755 QAF458755 QKB458755 QTX458755 RDT458755 RNP458755 RXL458755 SHH458755 SRD458755 TAZ458755 TKV458755 TUR458755 UEN458755 UOJ458755 UYF458755 VIB458755 VRX458755 WBT458755 WLP458755 WVL458755 D524291 IZ524291 SV524291 ACR524291 AMN524291 AWJ524291 BGF524291 BQB524291 BZX524291 CJT524291 CTP524291 DDL524291 DNH524291 DXD524291 EGZ524291 EQV524291 FAR524291 FKN524291 FUJ524291 GEF524291 GOB524291 GXX524291 HHT524291 HRP524291 IBL524291 ILH524291 IVD524291 JEZ524291 JOV524291 JYR524291 KIN524291 KSJ524291 LCF524291 LMB524291 LVX524291 MFT524291 MPP524291 MZL524291 NJH524291 NTD524291 OCZ524291 OMV524291 OWR524291 PGN524291 PQJ524291 QAF524291 QKB524291 QTX524291 RDT524291 RNP524291 RXL524291 SHH524291 SRD524291 TAZ524291 TKV524291 TUR524291 UEN524291 UOJ524291 UYF524291 VIB524291 VRX524291 WBT524291 WLP524291 WVL524291 D589827 IZ589827 SV589827 ACR589827 AMN589827 AWJ589827 BGF589827 BQB589827 BZX589827 CJT589827 CTP589827 DDL589827 DNH589827 DXD589827 EGZ589827 EQV589827 FAR589827 FKN589827 FUJ589827 GEF589827 GOB589827 GXX589827 HHT589827 HRP589827 IBL589827 ILH589827 IVD589827 JEZ589827 JOV589827 JYR589827 KIN589827 KSJ589827 LCF589827 LMB589827 LVX589827 MFT589827 MPP589827 MZL589827 NJH589827 NTD589827 OCZ589827 OMV589827 OWR589827 PGN589827 PQJ589827 QAF589827 QKB589827 QTX589827 RDT589827 RNP589827 RXL589827 SHH589827 SRD589827 TAZ589827 TKV589827 TUR589827 UEN589827 UOJ589827 UYF589827 VIB589827 VRX589827 WBT589827 WLP589827 WVL589827 D655363 IZ655363 SV655363 ACR655363 AMN655363 AWJ655363 BGF655363 BQB655363 BZX655363 CJT655363 CTP655363 DDL655363 DNH655363 DXD655363 EGZ655363 EQV655363 FAR655363 FKN655363 FUJ655363 GEF655363 GOB655363 GXX655363 HHT655363 HRP655363 IBL655363 ILH655363 IVD655363 JEZ655363 JOV655363 JYR655363 KIN655363 KSJ655363 LCF655363 LMB655363 LVX655363 MFT655363 MPP655363 MZL655363 NJH655363 NTD655363 OCZ655363 OMV655363 OWR655363 PGN655363 PQJ655363 QAF655363 QKB655363 QTX655363 RDT655363 RNP655363 RXL655363 SHH655363 SRD655363 TAZ655363 TKV655363 TUR655363 UEN655363 UOJ655363 UYF655363 VIB655363 VRX655363 WBT655363 WLP655363 WVL655363 D720899 IZ720899 SV720899 ACR720899 AMN720899 AWJ720899 BGF720899 BQB720899 BZX720899 CJT720899 CTP720899 DDL720899 DNH720899 DXD720899 EGZ720899 EQV720899 FAR720899 FKN720899 FUJ720899 GEF720899 GOB720899 GXX720899 HHT720899 HRP720899 IBL720899 ILH720899 IVD720899 JEZ720899 JOV720899 JYR720899 KIN720899 KSJ720899 LCF720899 LMB720899 LVX720899 MFT720899 MPP720899 MZL720899 NJH720899 NTD720899 OCZ720899 OMV720899 OWR720899 PGN720899 PQJ720899 QAF720899 QKB720899 QTX720899 RDT720899 RNP720899 RXL720899 SHH720899 SRD720899 TAZ720899 TKV720899 TUR720899 UEN720899 UOJ720899 UYF720899 VIB720899 VRX720899 WBT720899 WLP720899 WVL720899 D786435 IZ786435 SV786435 ACR786435 AMN786435 AWJ786435 BGF786435 BQB786435 BZX786435 CJT786435 CTP786435 DDL786435 DNH786435 DXD786435 EGZ786435 EQV786435 FAR786435 FKN786435 FUJ786435 GEF786435 GOB786435 GXX786435 HHT786435 HRP786435 IBL786435 ILH786435 IVD786435 JEZ786435 JOV786435 JYR786435 KIN786435 KSJ786435 LCF786435 LMB786435 LVX786435 MFT786435 MPP786435 MZL786435 NJH786435 NTD786435 OCZ786435 OMV786435 OWR786435 PGN786435 PQJ786435 QAF786435 QKB786435 QTX786435 RDT786435 RNP786435 RXL786435 SHH786435 SRD786435 TAZ786435 TKV786435 TUR786435 UEN786435 UOJ786435 UYF786435 VIB786435 VRX786435 WBT786435 WLP786435 WVL786435 D851971 IZ851971 SV851971 ACR851971 AMN851971 AWJ851971 BGF851971 BQB851971 BZX851971 CJT851971 CTP851971 DDL851971 DNH851971 DXD851971 EGZ851971 EQV851971 FAR851971 FKN851971 FUJ851971 GEF851971 GOB851971 GXX851971 HHT851971 HRP851971 IBL851971 ILH851971 IVD851971 JEZ851971 JOV851971 JYR851971 KIN851971 KSJ851971 LCF851971 LMB851971 LVX851971 MFT851971 MPP851971 MZL851971 NJH851971 NTD851971 OCZ851971 OMV851971 OWR851971 PGN851971 PQJ851971 QAF851971 QKB851971 QTX851971 RDT851971 RNP851971 RXL851971 SHH851971 SRD851971 TAZ851971 TKV851971 TUR851971 UEN851971 UOJ851971 UYF851971 VIB851971 VRX851971 WBT851971 WLP851971 WVL851971 D917507 IZ917507 SV917507 ACR917507 AMN917507 AWJ917507 BGF917507 BQB917507 BZX917507 CJT917507 CTP917507 DDL917507 DNH917507 DXD917507 EGZ917507 EQV917507 FAR917507 FKN917507 FUJ917507 GEF917507 GOB917507 GXX917507 HHT917507 HRP917507 IBL917507 ILH917507 IVD917507 JEZ917507 JOV917507 JYR917507 KIN917507 KSJ917507 LCF917507 LMB917507 LVX917507 MFT917507 MPP917507 MZL917507 NJH917507 NTD917507 OCZ917507 OMV917507 OWR917507 PGN917507 PQJ917507 QAF917507 QKB917507 QTX917507 RDT917507 RNP917507 RXL917507 SHH917507 SRD917507 TAZ917507 TKV917507 TUR917507 UEN917507 UOJ917507 UYF917507 VIB917507 VRX917507 WBT917507 WLP917507 WVL917507 D983043 IZ983043 SV983043 ACR983043 AMN983043 AWJ983043 BGF983043 BQB983043 BZX983043 CJT983043 CTP983043 DDL983043 DNH983043 DXD983043 EGZ983043 EQV983043 FAR983043 FKN983043 FUJ983043 GEF983043 GOB983043 GXX983043 HHT983043 HRP983043 IBL983043 ILH983043 IVD983043 JEZ983043 JOV983043 JYR983043 KIN983043 KSJ983043 LCF983043 LMB983043 LVX983043 MFT983043 MPP983043 MZL983043 NJH983043 NTD983043 OCZ983043 OMV983043 OWR983043 PGN983043 PQJ983043 QAF983043 QKB983043 QTX983043 RDT983043 RNP983043 RXL983043 SHH983043 SRD983043 TAZ983043 TKV983043 TUR983043 UEN983043 UOJ983043 UYF983043 VIB983043 VRX983043 WBT983043 WLP983043" xr:uid="{00000000-0002-0000-0E00-000000000000}">
      <formula1>hotel</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3BD711C-C2A2-4469-A2F2-40A5BC8C9ECF}">
          <x14:formula1>
            <xm:f>'Fomulár Dáta'!$A$2:$A$34</xm:f>
          </x14:formula1>
          <xm:sqref>D3</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árok16">
    <tabColor theme="5"/>
  </sheetPr>
  <dimension ref="A1:J34"/>
  <sheetViews>
    <sheetView workbookViewId="0">
      <selection activeCell="A19" sqref="A19"/>
    </sheetView>
  </sheetViews>
  <sheetFormatPr defaultRowHeight="14.5"/>
  <cols>
    <col min="1" max="1" width="12.08984375" bestFit="1" customWidth="1"/>
    <col min="2" max="2" width="13.7265625" bestFit="1" customWidth="1"/>
    <col min="3" max="3" width="15.08984375" bestFit="1" customWidth="1"/>
    <col min="4" max="4" width="16.36328125" bestFit="1" customWidth="1"/>
    <col min="5" max="5" width="11" bestFit="1" customWidth="1"/>
    <col min="6" max="6" width="25.453125" bestFit="1" customWidth="1"/>
    <col min="7" max="7" width="27.453125" bestFit="1" customWidth="1"/>
    <col min="9" max="9" width="9.36328125" bestFit="1" customWidth="1"/>
  </cols>
  <sheetData>
    <row r="1" spans="1:10" ht="18.5">
      <c r="A1" s="146" t="s">
        <v>2514</v>
      </c>
      <c r="B1" s="146" t="s">
        <v>90</v>
      </c>
      <c r="C1" s="146" t="s">
        <v>2525</v>
      </c>
      <c r="D1" s="146" t="s">
        <v>2522</v>
      </c>
      <c r="E1" s="146" t="s">
        <v>2523</v>
      </c>
      <c r="F1" s="146" t="s">
        <v>2524</v>
      </c>
      <c r="G1" s="146" t="s">
        <v>2526</v>
      </c>
    </row>
    <row r="2" spans="1:10">
      <c r="A2">
        <v>2023001</v>
      </c>
      <c r="B2" t="s">
        <v>91</v>
      </c>
      <c r="C2" t="s">
        <v>2516</v>
      </c>
      <c r="D2">
        <v>1</v>
      </c>
      <c r="E2" t="s">
        <v>92</v>
      </c>
      <c r="F2">
        <v>120</v>
      </c>
      <c r="G2">
        <v>100</v>
      </c>
      <c r="I2" s="132" t="s">
        <v>91</v>
      </c>
      <c r="J2" s="133" t="s">
        <v>100</v>
      </c>
    </row>
    <row r="3" spans="1:10">
      <c r="A3">
        <v>2023002</v>
      </c>
      <c r="B3" t="s">
        <v>93</v>
      </c>
      <c r="C3" t="s">
        <v>2521</v>
      </c>
      <c r="E3" t="s">
        <v>94</v>
      </c>
      <c r="F3">
        <v>80</v>
      </c>
      <c r="G3">
        <v>0</v>
      </c>
      <c r="I3" s="134" t="s">
        <v>93</v>
      </c>
      <c r="J3" s="135" t="s">
        <v>98</v>
      </c>
    </row>
    <row r="4" spans="1:10">
      <c r="A4">
        <v>2023003</v>
      </c>
      <c r="B4" t="s">
        <v>95</v>
      </c>
      <c r="C4" t="s">
        <v>2516</v>
      </c>
      <c r="E4" t="s">
        <v>94</v>
      </c>
      <c r="F4">
        <v>110</v>
      </c>
      <c r="G4">
        <v>3</v>
      </c>
      <c r="I4" s="136" t="s">
        <v>97</v>
      </c>
      <c r="J4" s="137" t="s">
        <v>96</v>
      </c>
    </row>
    <row r="5" spans="1:10">
      <c r="A5">
        <v>2023004</v>
      </c>
      <c r="B5" t="s">
        <v>96</v>
      </c>
      <c r="C5" t="s">
        <v>2516</v>
      </c>
      <c r="D5">
        <v>2</v>
      </c>
      <c r="E5" t="s">
        <v>92</v>
      </c>
      <c r="F5">
        <v>50</v>
      </c>
      <c r="G5">
        <v>0</v>
      </c>
    </row>
    <row r="6" spans="1:10">
      <c r="A6">
        <v>2023005</v>
      </c>
      <c r="B6" t="s">
        <v>97</v>
      </c>
      <c r="C6" t="s">
        <v>2521</v>
      </c>
      <c r="E6" t="s">
        <v>94</v>
      </c>
      <c r="F6">
        <v>30</v>
      </c>
      <c r="G6">
        <v>0</v>
      </c>
    </row>
    <row r="7" spans="1:10">
      <c r="A7">
        <v>2023006</v>
      </c>
      <c r="B7" t="s">
        <v>98</v>
      </c>
      <c r="C7" t="s">
        <v>2516</v>
      </c>
      <c r="E7" t="s">
        <v>94</v>
      </c>
      <c r="F7">
        <v>40</v>
      </c>
      <c r="G7">
        <v>40</v>
      </c>
    </row>
    <row r="8" spans="1:10">
      <c r="A8">
        <v>2023007</v>
      </c>
      <c r="B8" t="s">
        <v>99</v>
      </c>
      <c r="C8" t="s">
        <v>2516</v>
      </c>
      <c r="E8" t="s">
        <v>94</v>
      </c>
      <c r="F8">
        <v>200</v>
      </c>
      <c r="G8">
        <v>150</v>
      </c>
    </row>
    <row r="9" spans="1:10">
      <c r="A9">
        <v>2023008</v>
      </c>
      <c r="B9" t="s">
        <v>100</v>
      </c>
      <c r="C9" t="s">
        <v>2516</v>
      </c>
      <c r="E9" t="s">
        <v>94</v>
      </c>
      <c r="F9">
        <v>180</v>
      </c>
      <c r="G9">
        <v>20</v>
      </c>
    </row>
    <row r="10" spans="1:10">
      <c r="A10">
        <v>2023008</v>
      </c>
      <c r="B10" t="s">
        <v>100</v>
      </c>
      <c r="C10" t="s">
        <v>2521</v>
      </c>
      <c r="E10" t="s">
        <v>94</v>
      </c>
      <c r="F10">
        <v>100</v>
      </c>
      <c r="G10">
        <v>30</v>
      </c>
    </row>
    <row r="11" spans="1:10">
      <c r="A11">
        <v>2023010</v>
      </c>
      <c r="B11" t="s">
        <v>91</v>
      </c>
      <c r="C11" t="s">
        <v>2518</v>
      </c>
      <c r="D11">
        <v>2</v>
      </c>
      <c r="E11" t="s">
        <v>92</v>
      </c>
      <c r="F11">
        <v>400</v>
      </c>
      <c r="G11">
        <v>280</v>
      </c>
    </row>
    <row r="12" spans="1:10">
      <c r="A12">
        <v>2023011</v>
      </c>
      <c r="B12" t="s">
        <v>101</v>
      </c>
      <c r="C12" t="s">
        <v>2516</v>
      </c>
      <c r="D12">
        <v>1</v>
      </c>
      <c r="E12" t="s">
        <v>92</v>
      </c>
      <c r="F12">
        <v>210</v>
      </c>
      <c r="G12">
        <v>3</v>
      </c>
    </row>
    <row r="13" spans="1:10">
      <c r="A13">
        <v>2023012</v>
      </c>
      <c r="B13" t="s">
        <v>91</v>
      </c>
      <c r="C13" t="s">
        <v>2519</v>
      </c>
      <c r="D13">
        <v>2</v>
      </c>
      <c r="E13" t="s">
        <v>92</v>
      </c>
      <c r="F13">
        <v>600</v>
      </c>
      <c r="G13">
        <v>380</v>
      </c>
    </row>
    <row r="14" spans="1:10">
      <c r="A14">
        <v>2023013</v>
      </c>
      <c r="B14" t="s">
        <v>93</v>
      </c>
      <c r="C14" t="s">
        <v>2516</v>
      </c>
      <c r="E14" t="s">
        <v>94</v>
      </c>
      <c r="F14">
        <v>80</v>
      </c>
      <c r="G14">
        <v>2</v>
      </c>
    </row>
    <row r="15" spans="1:10">
      <c r="A15">
        <v>2023013</v>
      </c>
      <c r="B15" t="s">
        <v>100</v>
      </c>
      <c r="C15" t="s">
        <v>2516</v>
      </c>
      <c r="D15">
        <v>1</v>
      </c>
      <c r="E15" t="s">
        <v>92</v>
      </c>
      <c r="F15">
        <v>90</v>
      </c>
      <c r="G15">
        <v>0</v>
      </c>
    </row>
    <row r="16" spans="1:10">
      <c r="A16">
        <v>2023015</v>
      </c>
      <c r="B16" t="s">
        <v>91</v>
      </c>
      <c r="C16" t="s">
        <v>2515</v>
      </c>
      <c r="E16" t="s">
        <v>94</v>
      </c>
      <c r="F16">
        <v>50</v>
      </c>
      <c r="G16">
        <v>33</v>
      </c>
    </row>
    <row r="17" spans="1:7">
      <c r="A17">
        <v>2023016</v>
      </c>
      <c r="B17" t="s">
        <v>93</v>
      </c>
      <c r="C17" t="s">
        <v>2515</v>
      </c>
      <c r="E17" t="s">
        <v>94</v>
      </c>
      <c r="F17">
        <v>40</v>
      </c>
      <c r="G17">
        <v>5</v>
      </c>
    </row>
    <row r="18" spans="1:7">
      <c r="A18">
        <v>2023017</v>
      </c>
      <c r="B18" t="s">
        <v>95</v>
      </c>
      <c r="C18" t="s">
        <v>2515</v>
      </c>
      <c r="D18">
        <v>2</v>
      </c>
      <c r="E18" t="s">
        <v>92</v>
      </c>
      <c r="F18">
        <v>36</v>
      </c>
      <c r="G18">
        <v>23</v>
      </c>
    </row>
    <row r="19" spans="1:7">
      <c r="A19">
        <v>2023017</v>
      </c>
      <c r="B19" t="s">
        <v>96</v>
      </c>
      <c r="C19" t="s">
        <v>2515</v>
      </c>
      <c r="E19" t="s">
        <v>94</v>
      </c>
      <c r="F19">
        <v>70</v>
      </c>
      <c r="G19">
        <v>43</v>
      </c>
    </row>
    <row r="20" spans="1:7">
      <c r="A20">
        <v>2023019</v>
      </c>
      <c r="B20" t="s">
        <v>97</v>
      </c>
      <c r="C20" t="s">
        <v>2515</v>
      </c>
      <c r="E20" t="s">
        <v>94</v>
      </c>
      <c r="F20">
        <v>40</v>
      </c>
      <c r="G20">
        <v>21</v>
      </c>
    </row>
    <row r="21" spans="1:7">
      <c r="A21">
        <v>2023020</v>
      </c>
      <c r="B21" t="s">
        <v>98</v>
      </c>
      <c r="C21" t="s">
        <v>2515</v>
      </c>
      <c r="D21">
        <v>1</v>
      </c>
      <c r="E21" t="s">
        <v>92</v>
      </c>
      <c r="F21">
        <v>20</v>
      </c>
      <c r="G21">
        <v>3</v>
      </c>
    </row>
    <row r="22" spans="1:7">
      <c r="A22">
        <v>2023021</v>
      </c>
      <c r="B22" t="s">
        <v>99</v>
      </c>
      <c r="C22" t="s">
        <v>2515</v>
      </c>
      <c r="E22" t="s">
        <v>94</v>
      </c>
      <c r="F22">
        <v>50</v>
      </c>
      <c r="G22">
        <v>22</v>
      </c>
    </row>
    <row r="23" spans="1:7">
      <c r="A23">
        <v>2023022</v>
      </c>
      <c r="B23" t="s">
        <v>100</v>
      </c>
      <c r="C23" t="s">
        <v>2520</v>
      </c>
      <c r="E23" t="s">
        <v>94</v>
      </c>
      <c r="F23">
        <v>52</v>
      </c>
      <c r="G23">
        <v>5</v>
      </c>
    </row>
    <row r="24" spans="1:7">
      <c r="A24">
        <v>2023023</v>
      </c>
      <c r="B24" t="s">
        <v>100</v>
      </c>
      <c r="C24" t="s">
        <v>2520</v>
      </c>
      <c r="D24">
        <v>2</v>
      </c>
      <c r="E24" t="s">
        <v>92</v>
      </c>
      <c r="F24">
        <v>78</v>
      </c>
      <c r="G24">
        <v>11</v>
      </c>
    </row>
    <row r="25" spans="1:7">
      <c r="A25">
        <v>2023024</v>
      </c>
      <c r="B25" t="s">
        <v>91</v>
      </c>
      <c r="C25" t="s">
        <v>2520</v>
      </c>
      <c r="E25" t="s">
        <v>94</v>
      </c>
      <c r="F25">
        <v>24</v>
      </c>
      <c r="G25">
        <v>2</v>
      </c>
    </row>
    <row r="26" spans="1:7">
      <c r="A26">
        <v>2023025</v>
      </c>
      <c r="B26" t="s">
        <v>101</v>
      </c>
      <c r="C26" t="s">
        <v>2520</v>
      </c>
      <c r="E26" t="s">
        <v>94</v>
      </c>
      <c r="F26">
        <v>15</v>
      </c>
      <c r="G26">
        <v>5</v>
      </c>
    </row>
    <row r="27" spans="1:7">
      <c r="A27">
        <v>2023026</v>
      </c>
      <c r="B27" t="s">
        <v>91</v>
      </c>
      <c r="C27" t="s">
        <v>2517</v>
      </c>
      <c r="D27">
        <v>1</v>
      </c>
      <c r="E27" t="s">
        <v>92</v>
      </c>
      <c r="F27">
        <v>30</v>
      </c>
      <c r="G27">
        <v>23</v>
      </c>
    </row>
    <row r="28" spans="1:7">
      <c r="A28">
        <v>2023027</v>
      </c>
      <c r="B28" t="s">
        <v>93</v>
      </c>
      <c r="C28" t="s">
        <v>2517</v>
      </c>
      <c r="E28" t="s">
        <v>94</v>
      </c>
      <c r="F28">
        <v>150</v>
      </c>
      <c r="G28">
        <v>54</v>
      </c>
    </row>
    <row r="29" spans="1:7">
      <c r="A29">
        <v>2023028</v>
      </c>
      <c r="B29" t="s">
        <v>95</v>
      </c>
      <c r="C29" t="s">
        <v>2517</v>
      </c>
      <c r="E29" t="s">
        <v>94</v>
      </c>
      <c r="F29">
        <v>120</v>
      </c>
      <c r="G29">
        <v>65</v>
      </c>
    </row>
    <row r="30" spans="1:7">
      <c r="A30">
        <v>2023029</v>
      </c>
      <c r="B30" t="s">
        <v>96</v>
      </c>
      <c r="C30" t="s">
        <v>2517</v>
      </c>
      <c r="E30" t="s">
        <v>94</v>
      </c>
      <c r="F30">
        <v>20</v>
      </c>
      <c r="G30">
        <v>0</v>
      </c>
    </row>
    <row r="31" spans="1:7">
      <c r="A31">
        <v>2023030</v>
      </c>
      <c r="B31" t="s">
        <v>91</v>
      </c>
      <c r="C31" t="s">
        <v>2517</v>
      </c>
      <c r="D31">
        <v>2</v>
      </c>
      <c r="E31" t="s">
        <v>92</v>
      </c>
      <c r="F31">
        <v>70</v>
      </c>
      <c r="G31">
        <v>23</v>
      </c>
    </row>
    <row r="32" spans="1:7">
      <c r="A32">
        <v>2023031</v>
      </c>
      <c r="B32" t="s">
        <v>101</v>
      </c>
      <c r="C32" t="s">
        <v>2517</v>
      </c>
      <c r="D32">
        <v>1</v>
      </c>
      <c r="E32" t="s">
        <v>92</v>
      </c>
      <c r="F32">
        <v>23</v>
      </c>
      <c r="G32">
        <v>14</v>
      </c>
    </row>
    <row r="33" spans="1:7">
      <c r="A33">
        <v>2023032</v>
      </c>
      <c r="B33" t="s">
        <v>91</v>
      </c>
      <c r="C33" t="s">
        <v>2517</v>
      </c>
      <c r="E33" t="s">
        <v>94</v>
      </c>
      <c r="F33">
        <v>50</v>
      </c>
      <c r="G33">
        <v>0</v>
      </c>
    </row>
    <row r="34" spans="1:7">
      <c r="A34">
        <v>2023033</v>
      </c>
      <c r="B34" t="s">
        <v>93</v>
      </c>
      <c r="C34" t="s">
        <v>2517</v>
      </c>
      <c r="E34" t="s">
        <v>94</v>
      </c>
      <c r="F34">
        <v>70</v>
      </c>
      <c r="G34">
        <v>70</v>
      </c>
    </row>
  </sheetData>
  <autoFilter ref="A1:G34" xr:uid="{00000000-0001-0000-0F00-000000000000}"/>
  <conditionalFormatting sqref="A1:G34">
    <cfRule type="cellIs" dxfId="4" priority="3" operator="equal">
      <formula>"Bratislava"</formula>
    </cfRule>
  </conditionalFormatting>
  <conditionalFormatting sqref="F1:F1048576">
    <cfRule type="cellIs" dxfId="3" priority="2" operator="greaterThan">
      <formula>199</formula>
    </cfRule>
  </conditionalFormatting>
  <conditionalFormatting sqref="A2:A34">
    <cfRule type="duplicateValues" dxfId="0" priority="1"/>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AEDB4-8F2B-4373-A9CC-874B008C129E}">
  <sheetPr codeName="Hárok34">
    <tabColor theme="1"/>
  </sheetPr>
  <dimension ref="A1:V17"/>
  <sheetViews>
    <sheetView workbookViewId="0">
      <selection activeCell="A2" activeCellId="1" sqref="A1:XFD1 A2:XFD2"/>
    </sheetView>
  </sheetViews>
  <sheetFormatPr defaultRowHeight="14.5"/>
  <cols>
    <col min="1" max="1" width="3.36328125" customWidth="1"/>
    <col min="2" max="2" width="9.453125" bestFit="1" customWidth="1"/>
    <col min="3" max="3" width="12" bestFit="1" customWidth="1"/>
    <col min="4" max="4" width="11.453125" bestFit="1" customWidth="1"/>
    <col min="5" max="5" width="12.6328125" bestFit="1" customWidth="1"/>
    <col min="7" max="7" width="5.36328125" customWidth="1"/>
    <col min="8" max="8" width="13.26953125" bestFit="1" customWidth="1"/>
  </cols>
  <sheetData>
    <row r="1" spans="1:22" ht="81" customHeight="1" thickBot="1">
      <c r="A1" s="277"/>
      <c r="B1" s="269"/>
      <c r="C1" s="269"/>
      <c r="D1" s="269"/>
      <c r="E1" s="269"/>
      <c r="F1" s="269"/>
      <c r="G1" s="269"/>
      <c r="H1" s="269"/>
      <c r="I1" s="269"/>
      <c r="J1" s="269"/>
      <c r="K1" s="269"/>
      <c r="L1" s="269"/>
      <c r="M1" s="269"/>
      <c r="N1" s="269"/>
      <c r="O1" s="269"/>
      <c r="P1" s="269"/>
      <c r="Q1" s="269"/>
      <c r="R1" s="269"/>
      <c r="S1" s="269"/>
      <c r="T1" s="269"/>
      <c r="U1" s="269"/>
      <c r="V1" s="269"/>
    </row>
    <row r="2" spans="1:22" s="5" customFormat="1" ht="19" thickBot="1">
      <c r="A2" s="42"/>
      <c r="B2" s="270" t="s">
        <v>2673</v>
      </c>
      <c r="C2" s="271"/>
      <c r="D2" s="271"/>
      <c r="E2" s="271"/>
      <c r="F2" s="271"/>
      <c r="G2" s="271"/>
      <c r="H2" s="271"/>
      <c r="I2" s="271"/>
      <c r="J2" s="271"/>
      <c r="K2" s="271"/>
      <c r="L2" s="271"/>
      <c r="M2" s="271"/>
      <c r="N2" s="271"/>
      <c r="O2" s="272"/>
      <c r="P2" s="42"/>
      <c r="Q2" s="42"/>
      <c r="R2" s="42"/>
      <c r="S2" s="42"/>
      <c r="T2" s="42"/>
      <c r="U2" s="42"/>
      <c r="V2" s="42"/>
    </row>
    <row r="4" spans="1:22" ht="15.5">
      <c r="B4" s="27" t="s">
        <v>89</v>
      </c>
      <c r="C4" s="27" t="s">
        <v>155</v>
      </c>
      <c r="D4" s="27" t="s">
        <v>178</v>
      </c>
      <c r="E4" s="27"/>
      <c r="F4" s="27"/>
      <c r="G4" s="27"/>
      <c r="H4" s="27"/>
      <c r="I4" s="27"/>
    </row>
    <row r="5" spans="1:22" ht="15.5">
      <c r="B5" s="27" t="s">
        <v>179</v>
      </c>
      <c r="C5" s="27">
        <v>100</v>
      </c>
      <c r="D5" s="27">
        <v>10</v>
      </c>
      <c r="E5" s="27">
        <f>C5*D5</f>
        <v>1000</v>
      </c>
      <c r="F5" s="27"/>
      <c r="G5" s="27"/>
      <c r="H5" s="27" t="s">
        <v>195</v>
      </c>
      <c r="I5" s="215">
        <f>SUMPRODUCT(C5:C9,D5:D9)</f>
        <v>55000</v>
      </c>
    </row>
    <row r="6" spans="1:22" ht="15.5">
      <c r="B6" s="27" t="s">
        <v>180</v>
      </c>
      <c r="C6" s="27">
        <v>200</v>
      </c>
      <c r="D6" s="27">
        <v>20</v>
      </c>
      <c r="E6" s="27">
        <f t="shared" ref="E6:E9" si="0">C6*D6</f>
        <v>4000</v>
      </c>
      <c r="F6" s="27"/>
      <c r="G6" s="27"/>
      <c r="H6" s="27"/>
      <c r="I6" s="27"/>
    </row>
    <row r="7" spans="1:22" ht="15.5">
      <c r="B7" s="27" t="s">
        <v>181</v>
      </c>
      <c r="C7" s="27">
        <v>300</v>
      </c>
      <c r="D7" s="27">
        <v>30</v>
      </c>
      <c r="E7" s="27">
        <f t="shared" si="0"/>
        <v>9000</v>
      </c>
      <c r="F7" s="27"/>
      <c r="G7" s="27"/>
      <c r="H7" s="27"/>
      <c r="I7" s="27"/>
    </row>
    <row r="8" spans="1:22" ht="15.5">
      <c r="B8" s="27" t="s">
        <v>182</v>
      </c>
      <c r="C8" s="27">
        <v>400</v>
      </c>
      <c r="D8" s="27">
        <v>40</v>
      </c>
      <c r="E8" s="27">
        <f t="shared" si="0"/>
        <v>16000</v>
      </c>
      <c r="F8" s="27"/>
      <c r="G8" s="27"/>
      <c r="H8" s="27"/>
      <c r="I8" s="27"/>
    </row>
    <row r="9" spans="1:22" ht="15.5">
      <c r="B9" s="27" t="s">
        <v>183</v>
      </c>
      <c r="C9" s="27">
        <v>500</v>
      </c>
      <c r="D9" s="27">
        <v>50</v>
      </c>
      <c r="E9" s="27">
        <f t="shared" si="0"/>
        <v>25000</v>
      </c>
      <c r="F9" s="27"/>
      <c r="G9" s="27"/>
      <c r="H9" s="27"/>
      <c r="I9" s="27"/>
    </row>
    <row r="10" spans="1:22" ht="15.5">
      <c r="B10" s="27"/>
      <c r="C10" s="27"/>
      <c r="D10" s="27"/>
      <c r="E10" s="27"/>
      <c r="F10" s="27"/>
      <c r="G10" s="27"/>
      <c r="H10" s="27"/>
      <c r="I10" s="27"/>
    </row>
    <row r="11" spans="1:22" ht="15.5">
      <c r="B11" s="27"/>
      <c r="C11" s="27"/>
      <c r="D11" s="27"/>
      <c r="E11" s="215">
        <f>SUM(E5:E10)</f>
        <v>55000</v>
      </c>
      <c r="F11" s="27"/>
      <c r="G11" s="27"/>
      <c r="H11" s="27"/>
      <c r="I11" s="27"/>
    </row>
    <row r="13" spans="1:22" ht="15" thickBot="1"/>
    <row r="14" spans="1:22" ht="19" thickBot="1">
      <c r="B14" s="270" t="s">
        <v>2674</v>
      </c>
      <c r="C14" s="271"/>
      <c r="D14" s="271"/>
      <c r="E14" s="271"/>
      <c r="F14" s="271"/>
      <c r="G14" s="271"/>
      <c r="H14" s="271"/>
      <c r="I14" s="271"/>
      <c r="J14" s="271"/>
      <c r="K14" s="271"/>
      <c r="L14" s="271"/>
      <c r="M14" s="271"/>
      <c r="N14" s="271"/>
      <c r="O14" s="272"/>
    </row>
    <row r="16" spans="1:22" ht="15.5">
      <c r="B16" s="27" t="s">
        <v>89</v>
      </c>
      <c r="C16" s="27" t="s">
        <v>155</v>
      </c>
      <c r="D16" s="27" t="s">
        <v>198</v>
      </c>
      <c r="E16" s="27" t="s">
        <v>107</v>
      </c>
    </row>
    <row r="17" spans="2:5" ht="15.5">
      <c r="B17" s="27" t="s">
        <v>197</v>
      </c>
      <c r="C17" s="27">
        <v>986.95</v>
      </c>
      <c r="D17" s="120">
        <v>0.5</v>
      </c>
      <c r="E17" s="27">
        <f>C17*(D17+1)</f>
        <v>1480.4250000000002</v>
      </c>
    </row>
  </sheetData>
  <mergeCells count="3">
    <mergeCell ref="A1:V1"/>
    <mergeCell ref="B2:O2"/>
    <mergeCell ref="B14:O14"/>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1A3E3-D015-4D28-9730-F6E77D9B88C1}">
  <sheetPr>
    <tabColor rgb="FF00B050"/>
    <pageSetUpPr fitToPage="1"/>
  </sheetPr>
  <dimension ref="A1:M36"/>
  <sheetViews>
    <sheetView workbookViewId="0">
      <selection activeCell="E15" sqref="E15"/>
    </sheetView>
  </sheetViews>
  <sheetFormatPr defaultColWidth="9.1796875" defaultRowHeight="14"/>
  <cols>
    <col min="1" max="1" width="3.7265625" style="216" customWidth="1"/>
    <col min="2" max="2" width="73.26953125" style="216" customWidth="1"/>
    <col min="3" max="3" width="15" style="216" bestFit="1" customWidth="1"/>
    <col min="4" max="4" width="18.54296875" style="216" customWidth="1"/>
    <col min="5" max="5" width="12.81640625" style="216" customWidth="1"/>
    <col min="6" max="6" width="13.453125" style="216" customWidth="1"/>
    <col min="7" max="8" width="15" style="216" bestFit="1" customWidth="1"/>
    <col min="9" max="9" width="13.453125" style="216" bestFit="1" customWidth="1"/>
    <col min="10" max="10" width="4" style="216" customWidth="1"/>
    <col min="11" max="11" width="16.453125" style="216" customWidth="1"/>
    <col min="12" max="16384" width="9.1796875" style="216"/>
  </cols>
  <sheetData>
    <row r="1" spans="1:13" ht="108.75" customHeight="1">
      <c r="A1" s="317"/>
      <c r="B1" s="317"/>
      <c r="C1" s="317"/>
      <c r="D1" s="317"/>
      <c r="E1" s="317"/>
      <c r="F1" s="317"/>
      <c r="G1" s="317"/>
      <c r="H1" s="317"/>
      <c r="I1" s="317"/>
    </row>
    <row r="2" spans="1:13" s="217" customFormat="1" ht="21">
      <c r="A2" s="318" t="s">
        <v>2675</v>
      </c>
      <c r="B2" s="318"/>
      <c r="C2" s="318"/>
      <c r="D2" s="318"/>
      <c r="E2" s="318"/>
      <c r="F2" s="318"/>
      <c r="G2" s="318"/>
      <c r="H2" s="318"/>
      <c r="I2" s="318"/>
    </row>
    <row r="3" spans="1:13" ht="32.25" customHeight="1">
      <c r="A3" s="218" t="s">
        <v>2688</v>
      </c>
      <c r="B3" s="218" t="s">
        <v>2696</v>
      </c>
      <c r="C3" s="219" t="s">
        <v>2693</v>
      </c>
      <c r="D3" s="219" t="s">
        <v>2689</v>
      </c>
      <c r="E3" s="219" t="s">
        <v>2690</v>
      </c>
      <c r="F3" s="219" t="s">
        <v>7</v>
      </c>
      <c r="G3" s="219" t="s">
        <v>2691</v>
      </c>
      <c r="H3" s="219" t="s">
        <v>2692</v>
      </c>
      <c r="I3" s="219" t="s">
        <v>2694</v>
      </c>
    </row>
    <row r="4" spans="1:13" ht="14.5">
      <c r="A4" s="220">
        <v>1</v>
      </c>
      <c r="B4" s="221" t="s">
        <v>2685</v>
      </c>
      <c r="C4" s="222">
        <v>7</v>
      </c>
      <c r="D4" s="223">
        <v>16</v>
      </c>
      <c r="E4" s="224">
        <v>0.25</v>
      </c>
      <c r="F4" s="225">
        <v>6</v>
      </c>
      <c r="G4" s="222">
        <f>F4*D4*C4</f>
        <v>672</v>
      </c>
      <c r="H4" s="226">
        <f t="shared" ref="H4:H6" si="0">G4*(1-E4)</f>
        <v>504</v>
      </c>
      <c r="I4" s="226">
        <f>(IF(F4=0,D4,H4/F4))*2</f>
        <v>168</v>
      </c>
    </row>
    <row r="5" spans="1:13" ht="14.5">
      <c r="A5" s="220">
        <v>2</v>
      </c>
      <c r="B5" s="227" t="s">
        <v>2686</v>
      </c>
      <c r="C5" s="222">
        <v>120</v>
      </c>
      <c r="D5" s="223">
        <v>16</v>
      </c>
      <c r="E5" s="224">
        <v>0.15</v>
      </c>
      <c r="F5" s="225">
        <v>1</v>
      </c>
      <c r="G5" s="222">
        <f>F5*C5</f>
        <v>120</v>
      </c>
      <c r="H5" s="226">
        <f t="shared" si="0"/>
        <v>102</v>
      </c>
      <c r="I5" s="226">
        <f>(IF(F5=0,D5,H5/F5))*2</f>
        <v>204</v>
      </c>
    </row>
    <row r="6" spans="1:13" ht="14.5">
      <c r="A6" s="220">
        <v>3</v>
      </c>
      <c r="B6" s="221" t="s">
        <v>2687</v>
      </c>
      <c r="C6" s="222">
        <v>7</v>
      </c>
      <c r="D6" s="223">
        <v>16</v>
      </c>
      <c r="E6" s="224">
        <v>0.25</v>
      </c>
      <c r="F6" s="225">
        <v>1</v>
      </c>
      <c r="G6" s="222">
        <f>F6*C6*D6</f>
        <v>112</v>
      </c>
      <c r="H6" s="226">
        <f t="shared" si="0"/>
        <v>84</v>
      </c>
      <c r="I6" s="226">
        <f>(IF(F6=0,D6,H6/F6))*2</f>
        <v>168</v>
      </c>
    </row>
    <row r="7" spans="1:13" ht="14.5">
      <c r="A7" s="220"/>
      <c r="B7" s="227"/>
      <c r="C7" s="225"/>
      <c r="D7" s="222"/>
      <c r="E7" s="224"/>
      <c r="F7" s="225"/>
      <c r="G7" s="222"/>
      <c r="H7" s="226"/>
      <c r="I7" s="226">
        <v>0</v>
      </c>
    </row>
    <row r="8" spans="1:13" ht="14.5">
      <c r="A8" s="220"/>
      <c r="B8" s="227"/>
      <c r="C8" s="225"/>
      <c r="D8" s="226"/>
      <c r="E8" s="228"/>
      <c r="F8" s="225"/>
      <c r="G8" s="222"/>
      <c r="H8" s="226"/>
      <c r="I8" s="226">
        <v>0</v>
      </c>
    </row>
    <row r="9" spans="1:13" ht="14.5">
      <c r="A9" s="220"/>
      <c r="B9" s="227"/>
      <c r="C9" s="225"/>
      <c r="D9" s="229"/>
      <c r="E9" s="228"/>
      <c r="F9" s="225"/>
      <c r="G9" s="222"/>
      <c r="H9" s="226"/>
      <c r="I9" s="226"/>
    </row>
    <row r="10" spans="1:13" ht="14.5">
      <c r="A10" s="220"/>
      <c r="B10" s="230"/>
      <c r="C10" s="225" t="str">
        <f>IF(ISERROR(5*VLOOKUP(B10,cennik,2,0)),"",5*VLOOKUP(B10,cennik,2,0))</f>
        <v/>
      </c>
      <c r="D10" s="222"/>
      <c r="E10" s="224"/>
      <c r="F10" s="225"/>
      <c r="G10" s="222"/>
      <c r="H10" s="226"/>
      <c r="I10" s="226"/>
    </row>
    <row r="11" spans="1:13" ht="14.5">
      <c r="A11" s="220"/>
      <c r="B11" s="220"/>
      <c r="C11" s="225" t="str">
        <f>IF(ISERROR(5*VLOOKUP(B11,cennik,2,0)),"",5*VLOOKUP(B11,cennik,2,0))</f>
        <v/>
      </c>
      <c r="D11" s="222"/>
      <c r="E11" s="224"/>
      <c r="F11" s="225"/>
      <c r="G11" s="222"/>
      <c r="H11" s="226"/>
      <c r="I11" s="226"/>
    </row>
    <row r="12" spans="1:13" s="235" customFormat="1" ht="18.5">
      <c r="A12" s="231"/>
      <c r="B12" s="319" t="s">
        <v>63</v>
      </c>
      <c r="C12" s="321"/>
      <c r="D12" s="232"/>
      <c r="E12" s="233"/>
      <c r="F12" s="323"/>
      <c r="G12" s="325">
        <f>SUM(G4:G11)</f>
        <v>904</v>
      </c>
      <c r="H12" s="325">
        <f>SUM(H4:H11)</f>
        <v>690</v>
      </c>
      <c r="I12" s="234"/>
    </row>
    <row r="13" spans="1:13" s="235" customFormat="1" ht="18.5">
      <c r="A13" s="236"/>
      <c r="B13" s="320"/>
      <c r="C13" s="322"/>
      <c r="D13" s="237"/>
      <c r="E13" s="238"/>
      <c r="F13" s="324"/>
      <c r="G13" s="326"/>
      <c r="H13" s="326"/>
      <c r="I13" s="239"/>
    </row>
    <row r="14" spans="1:13" ht="15" thickBot="1">
      <c r="A14"/>
      <c r="B14"/>
      <c r="C14"/>
      <c r="D14"/>
      <c r="E14"/>
      <c r="F14"/>
      <c r="G14"/>
      <c r="H14"/>
      <c r="I14"/>
    </row>
    <row r="15" spans="1:13" ht="14.5">
      <c r="A15"/>
      <c r="B15" s="240" t="s">
        <v>2677</v>
      </c>
      <c r="C15" s="241">
        <f>SUM(G4:G11)</f>
        <v>904</v>
      </c>
      <c r="D15"/>
      <c r="E15"/>
      <c r="F15"/>
      <c r="G15"/>
      <c r="H15"/>
      <c r="I15"/>
      <c r="J15"/>
      <c r="K15"/>
      <c r="L15"/>
      <c r="M15"/>
    </row>
    <row r="16" spans="1:13" ht="14.5">
      <c r="A16"/>
      <c r="B16" s="242" t="s">
        <v>2678</v>
      </c>
      <c r="C16" s="243">
        <f>SUM(H4:H11)</f>
        <v>690</v>
      </c>
      <c r="D16"/>
      <c r="E16"/>
      <c r="F16" s="138"/>
      <c r="G16"/>
      <c r="H16"/>
      <c r="I16"/>
      <c r="J16"/>
      <c r="K16" s="177"/>
      <c r="L16" s="177"/>
      <c r="M16"/>
    </row>
    <row r="17" spans="1:13" ht="14.5">
      <c r="A17"/>
      <c r="B17" s="242" t="s">
        <v>2679</v>
      </c>
      <c r="C17" s="243">
        <f>C15-C16</f>
        <v>214</v>
      </c>
      <c r="D17"/>
      <c r="E17"/>
      <c r="F17" s="138"/>
      <c r="G17"/>
      <c r="H17"/>
      <c r="I17"/>
      <c r="J17"/>
      <c r="K17"/>
      <c r="L17"/>
      <c r="M17"/>
    </row>
    <row r="18" spans="1:13" ht="14.5">
      <c r="A18"/>
      <c r="B18" s="244" t="s">
        <v>2680</v>
      </c>
      <c r="C18" s="245">
        <v>0</v>
      </c>
      <c r="D18"/>
      <c r="E18"/>
      <c r="F18"/>
      <c r="G18"/>
      <c r="H18"/>
      <c r="I18"/>
      <c r="J18"/>
      <c r="K18"/>
      <c r="L18"/>
      <c r="M18"/>
    </row>
    <row r="19" spans="1:13" ht="19" thickBot="1">
      <c r="A19"/>
      <c r="B19" s="246" t="s">
        <v>2695</v>
      </c>
      <c r="C19" s="247">
        <f>C18+C16</f>
        <v>690</v>
      </c>
      <c r="D19"/>
      <c r="E19"/>
      <c r="F19"/>
      <c r="G19"/>
      <c r="H19"/>
      <c r="I19"/>
      <c r="J19"/>
      <c r="K19"/>
      <c r="L19"/>
      <c r="M19"/>
    </row>
    <row r="20" spans="1:13" ht="14.5">
      <c r="A20"/>
      <c r="B20"/>
      <c r="C20"/>
      <c r="D20"/>
      <c r="E20"/>
      <c r="F20"/>
      <c r="G20"/>
      <c r="H20"/>
      <c r="I20"/>
      <c r="J20"/>
      <c r="K20"/>
      <c r="L20"/>
      <c r="M20"/>
    </row>
    <row r="21" spans="1:13" ht="14.5">
      <c r="A21"/>
      <c r="B21" s="252" t="s">
        <v>2682</v>
      </c>
      <c r="C21"/>
      <c r="D21"/>
      <c r="E21" s="248"/>
      <c r="F21" s="248"/>
      <c r="G21" s="248"/>
      <c r="H21" s="248"/>
      <c r="I21"/>
    </row>
    <row r="22" spans="1:13" ht="14.5">
      <c r="A22"/>
      <c r="C22"/>
      <c r="D22"/>
      <c r="E22" s="248"/>
      <c r="F22" s="248"/>
      <c r="G22" s="248"/>
      <c r="H22" s="248"/>
      <c r="I22"/>
    </row>
    <row r="23" spans="1:13" ht="14.5">
      <c r="A23"/>
      <c r="B23" s="249" t="s">
        <v>2683</v>
      </c>
      <c r="C23"/>
      <c r="D23"/>
      <c r="E23" s="248"/>
      <c r="F23" s="248"/>
      <c r="G23" s="248"/>
      <c r="H23" s="248"/>
      <c r="I23"/>
    </row>
    <row r="24" spans="1:13" ht="14.5">
      <c r="A24"/>
      <c r="B24" s="249" t="s">
        <v>2684</v>
      </c>
      <c r="C24"/>
      <c r="D24"/>
      <c r="E24"/>
      <c r="F24"/>
      <c r="G24"/>
      <c r="H24"/>
      <c r="I24"/>
    </row>
    <row r="25" spans="1:13" ht="14.5">
      <c r="A25"/>
      <c r="B25"/>
      <c r="C25"/>
      <c r="D25"/>
      <c r="F25"/>
      <c r="G25"/>
      <c r="H25"/>
      <c r="I25"/>
    </row>
    <row r="26" spans="1:13" ht="14.5">
      <c r="A26"/>
      <c r="B26"/>
      <c r="C26"/>
      <c r="D26"/>
      <c r="F26"/>
      <c r="G26"/>
      <c r="H26"/>
      <c r="I26"/>
    </row>
    <row r="32" spans="1:13">
      <c r="F32" s="250"/>
      <c r="G32" s="251"/>
    </row>
    <row r="33" spans="6:7">
      <c r="F33" s="250"/>
      <c r="G33" s="251"/>
    </row>
    <row r="34" spans="6:7">
      <c r="F34" s="250"/>
      <c r="G34" s="251"/>
    </row>
    <row r="35" spans="6:7">
      <c r="F35" s="250"/>
      <c r="G35" s="251"/>
    </row>
    <row r="36" spans="6:7">
      <c r="F36" s="250"/>
      <c r="G36" s="251"/>
    </row>
  </sheetData>
  <mergeCells count="7">
    <mergeCell ref="A1:I1"/>
    <mergeCell ref="A2:I2"/>
    <mergeCell ref="B12:B13"/>
    <mergeCell ref="C12:C13"/>
    <mergeCell ref="F12:F13"/>
    <mergeCell ref="G12:G13"/>
    <mergeCell ref="H12:H13"/>
  </mergeCells>
  <conditionalFormatting sqref="E4:E11">
    <cfRule type="cellIs" dxfId="6" priority="1" operator="greaterThan">
      <formula>0</formula>
    </cfRule>
  </conditionalFormatting>
  <dataValidations count="1">
    <dataValidation type="list" errorStyle="warning" allowBlank="1" showInputMessage="1" showErrorMessage="1" errorTitle="Pozor" error="Tento kurz nie je v cenniku!" sqref="B4:B11" xr:uid="{E70194C5-B490-4299-9DC9-671823A62EBE}">
      <formula1>kurzy</formula1>
    </dataValidation>
  </dataValidations>
  <pageMargins left="0.70866141732283472" right="0.70866141732283472" top="0.74803149606299213" bottom="0.74803149606299213" header="0.31496062992125984" footer="0.31496062992125984"/>
  <pageSetup paperSize="9" scale="71" orientation="landscape" r:id="rId1"/>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A98AE-3F15-47C8-9DBF-41E8F81EAEEC}">
  <sheetPr>
    <tabColor rgb="FF00B050"/>
    <pageSetUpPr fitToPage="1"/>
  </sheetPr>
  <dimension ref="A1:M38"/>
  <sheetViews>
    <sheetView workbookViewId="0">
      <selection activeCell="B21" sqref="B21:B24"/>
    </sheetView>
  </sheetViews>
  <sheetFormatPr defaultColWidth="9.1796875" defaultRowHeight="14"/>
  <cols>
    <col min="1" max="1" width="3.7265625" style="216" customWidth="1"/>
    <col min="2" max="2" width="73.26953125" style="216" customWidth="1"/>
    <col min="3" max="3" width="15" style="216" bestFit="1" customWidth="1"/>
    <col min="4" max="4" width="18.54296875" style="216" customWidth="1"/>
    <col min="5" max="5" width="12.81640625" style="216" customWidth="1"/>
    <col min="6" max="6" width="13.453125" style="216" customWidth="1"/>
    <col min="7" max="8" width="15" style="216" bestFit="1" customWidth="1"/>
    <col min="9" max="9" width="13.453125" style="216" bestFit="1" customWidth="1"/>
    <col min="10" max="10" width="4" style="216" customWidth="1"/>
    <col min="11" max="11" width="10.453125" style="216" bestFit="1" customWidth="1"/>
    <col min="12" max="12" width="9.1796875" style="216"/>
    <col min="13" max="13" width="10.453125" style="216" bestFit="1" customWidth="1"/>
    <col min="14" max="16384" width="9.1796875" style="216"/>
  </cols>
  <sheetData>
    <row r="1" spans="1:13" ht="108.75" customHeight="1">
      <c r="A1" s="317"/>
      <c r="B1" s="317"/>
      <c r="C1" s="317"/>
      <c r="D1" s="317"/>
      <c r="E1" s="317"/>
      <c r="F1" s="317"/>
      <c r="G1" s="317"/>
      <c r="H1" s="317"/>
      <c r="I1" s="317"/>
    </row>
    <row r="2" spans="1:13" s="217" customFormat="1" ht="21">
      <c r="A2" s="318" t="s">
        <v>2675</v>
      </c>
      <c r="B2" s="318"/>
      <c r="C2" s="318"/>
      <c r="D2" s="318"/>
      <c r="E2" s="318"/>
      <c r="F2" s="318"/>
      <c r="G2" s="318"/>
      <c r="H2" s="318"/>
      <c r="I2" s="318"/>
    </row>
    <row r="3" spans="1:13" ht="32.25" customHeight="1">
      <c r="A3" s="219" t="s">
        <v>2688</v>
      </c>
      <c r="B3" s="330" t="s">
        <v>2697</v>
      </c>
      <c r="C3" s="331"/>
      <c r="D3" s="331"/>
      <c r="E3" s="331"/>
      <c r="F3" s="331"/>
      <c r="G3" s="331"/>
      <c r="H3" s="332"/>
      <c r="I3" s="219" t="s">
        <v>2709</v>
      </c>
    </row>
    <row r="4" spans="1:13" ht="14.5">
      <c r="A4" s="220">
        <v>1</v>
      </c>
      <c r="B4" s="333" t="s">
        <v>2698</v>
      </c>
      <c r="C4" s="334"/>
      <c r="D4" s="334"/>
      <c r="E4" s="334"/>
      <c r="F4" s="334"/>
      <c r="G4" s="334"/>
      <c r="H4" s="335"/>
      <c r="I4" s="253">
        <v>527.5</v>
      </c>
      <c r="K4"/>
      <c r="L4"/>
      <c r="M4"/>
    </row>
    <row r="5" spans="1:13" ht="14.5">
      <c r="A5" s="220">
        <v>2</v>
      </c>
      <c r="B5" s="327" t="s">
        <v>2699</v>
      </c>
      <c r="C5" s="328"/>
      <c r="D5" s="328"/>
      <c r="E5" s="328"/>
      <c r="F5" s="328"/>
      <c r="G5" s="328"/>
      <c r="H5" s="329"/>
      <c r="I5" s="253">
        <v>211</v>
      </c>
      <c r="K5"/>
      <c r="L5"/>
      <c r="M5"/>
    </row>
    <row r="6" spans="1:13" ht="14.5">
      <c r="A6" s="220">
        <v>3</v>
      </c>
      <c r="B6" s="327" t="s">
        <v>2700</v>
      </c>
      <c r="C6" s="328"/>
      <c r="D6" s="328"/>
      <c r="E6" s="328"/>
      <c r="F6" s="328"/>
      <c r="G6" s="328"/>
      <c r="H6" s="329"/>
      <c r="I6" s="253">
        <v>211</v>
      </c>
      <c r="K6"/>
      <c r="L6"/>
      <c r="M6"/>
    </row>
    <row r="7" spans="1:13" ht="14.5">
      <c r="A7" s="220">
        <v>4</v>
      </c>
      <c r="B7" s="327" t="s">
        <v>2701</v>
      </c>
      <c r="C7" s="328"/>
      <c r="D7" s="328"/>
      <c r="E7" s="328"/>
      <c r="F7" s="328"/>
      <c r="G7" s="328"/>
      <c r="H7" s="329"/>
      <c r="I7" s="253">
        <v>590.79999999999995</v>
      </c>
      <c r="K7"/>
      <c r="L7"/>
      <c r="M7"/>
    </row>
    <row r="8" spans="1:13" ht="14.5">
      <c r="A8" s="220">
        <v>5</v>
      </c>
      <c r="B8" s="337" t="s">
        <v>2702</v>
      </c>
      <c r="C8" s="338"/>
      <c r="D8" s="338"/>
      <c r="E8" s="338"/>
      <c r="F8" s="338"/>
      <c r="G8" s="338"/>
      <c r="H8" s="339"/>
      <c r="I8" s="253">
        <v>527.5</v>
      </c>
      <c r="K8"/>
      <c r="L8"/>
      <c r="M8"/>
    </row>
    <row r="9" spans="1:13" ht="14.5">
      <c r="A9" s="220">
        <v>6</v>
      </c>
      <c r="B9" s="327" t="s">
        <v>2703</v>
      </c>
      <c r="C9" s="328"/>
      <c r="D9" s="328"/>
      <c r="E9" s="328"/>
      <c r="F9" s="328"/>
      <c r="G9" s="328"/>
      <c r="H9" s="329"/>
      <c r="I9" s="253" t="s">
        <v>2704</v>
      </c>
      <c r="K9"/>
      <c r="L9"/>
      <c r="M9"/>
    </row>
    <row r="10" spans="1:13" ht="14.5">
      <c r="A10" s="220">
        <v>7</v>
      </c>
      <c r="B10" s="327" t="s">
        <v>2705</v>
      </c>
      <c r="C10" s="328"/>
      <c r="D10" s="328"/>
      <c r="E10" s="328"/>
      <c r="F10" s="328"/>
      <c r="G10" s="328"/>
      <c r="H10" s="329"/>
      <c r="I10" s="253" t="s">
        <v>2704</v>
      </c>
    </row>
    <row r="11" spans="1:13" ht="14.5">
      <c r="A11" s="220"/>
      <c r="B11" s="340" t="str">
        <f>IF(ISERROR(5*VLOOKUP(#REF!,cennik,2,0)),"",5*VLOOKUP(#REF!,cennik,2,0))</f>
        <v/>
      </c>
      <c r="C11" s="341"/>
      <c r="D11" s="341"/>
      <c r="E11" s="341"/>
      <c r="F11" s="341"/>
      <c r="G11" s="341"/>
      <c r="H11" s="342"/>
      <c r="I11" s="226"/>
    </row>
    <row r="12" spans="1:13" s="235" customFormat="1" ht="18.5">
      <c r="A12" s="231"/>
      <c r="B12" s="319" t="s">
        <v>2676</v>
      </c>
      <c r="C12" s="336">
        <f>SUM(I4:I10)</f>
        <v>2067.8000000000002</v>
      </c>
      <c r="D12" s="232"/>
      <c r="E12" s="233"/>
      <c r="F12" s="323"/>
      <c r="G12" s="325"/>
      <c r="H12" s="325"/>
      <c r="I12" s="234"/>
    </row>
    <row r="13" spans="1:13" s="235" customFormat="1" ht="18.5">
      <c r="A13" s="236"/>
      <c r="B13" s="320"/>
      <c r="C13" s="322"/>
      <c r="D13" s="237"/>
      <c r="E13" s="238"/>
      <c r="F13" s="324"/>
      <c r="G13" s="326"/>
      <c r="H13" s="326"/>
      <c r="I13" s="239"/>
    </row>
    <row r="14" spans="1:13" ht="15" thickBot="1">
      <c r="A14"/>
      <c r="B14"/>
      <c r="C14"/>
      <c r="D14"/>
      <c r="E14"/>
      <c r="F14"/>
      <c r="G14"/>
      <c r="H14"/>
      <c r="I14"/>
    </row>
    <row r="15" spans="1:13" ht="14.5">
      <c r="A15"/>
      <c r="B15" s="240" t="s">
        <v>2706</v>
      </c>
      <c r="C15" s="241">
        <f>C12</f>
        <v>2067.8000000000002</v>
      </c>
      <c r="D15"/>
      <c r="E15"/>
      <c r="F15"/>
      <c r="G15"/>
      <c r="H15"/>
      <c r="I15"/>
    </row>
    <row r="16" spans="1:13" ht="14.5">
      <c r="A16"/>
      <c r="B16" s="242" t="s">
        <v>2707</v>
      </c>
      <c r="C16" s="243">
        <v>980</v>
      </c>
      <c r="D16"/>
      <c r="E16"/>
      <c r="F16"/>
      <c r="G16"/>
      <c r="H16"/>
      <c r="I16"/>
    </row>
    <row r="17" spans="1:9" ht="14.5">
      <c r="A17"/>
      <c r="B17" s="242" t="s">
        <v>2679</v>
      </c>
      <c r="C17" s="243">
        <f>C15-C16</f>
        <v>1087.8000000000002</v>
      </c>
      <c r="D17"/>
      <c r="E17"/>
      <c r="F17"/>
      <c r="G17"/>
      <c r="H17"/>
      <c r="I17"/>
    </row>
    <row r="18" spans="1:9" ht="14.5">
      <c r="A18"/>
      <c r="B18" s="244" t="s">
        <v>2708</v>
      </c>
      <c r="C18" s="245">
        <v>0</v>
      </c>
      <c r="D18"/>
      <c r="E18"/>
      <c r="F18"/>
      <c r="G18"/>
      <c r="H18"/>
      <c r="I18"/>
    </row>
    <row r="19" spans="1:9" ht="19" thickBot="1">
      <c r="A19"/>
      <c r="B19" s="246" t="s">
        <v>2681</v>
      </c>
      <c r="C19" s="247">
        <f>C18+C16</f>
        <v>980</v>
      </c>
      <c r="D19"/>
      <c r="E19"/>
      <c r="F19"/>
      <c r="G19"/>
      <c r="H19"/>
      <c r="I19"/>
    </row>
    <row r="20" spans="1:9" ht="14.5">
      <c r="A20"/>
      <c r="B20"/>
      <c r="C20"/>
      <c r="D20"/>
      <c r="E20" s="254"/>
      <c r="F20" s="254"/>
      <c r="G20" s="254"/>
      <c r="H20" s="254"/>
      <c r="I20"/>
    </row>
    <row r="21" spans="1:9" ht="14.5">
      <c r="A21"/>
      <c r="B21" s="252" t="s">
        <v>2682</v>
      </c>
      <c r="C21"/>
      <c r="D21"/>
      <c r="E21" s="248"/>
      <c r="F21" s="248"/>
      <c r="G21" s="248"/>
      <c r="H21" s="248"/>
      <c r="I21"/>
    </row>
    <row r="22" spans="1:9" ht="14.5">
      <c r="A22"/>
      <c r="C22"/>
      <c r="D22"/>
      <c r="E22" s="248"/>
      <c r="F22" s="248"/>
      <c r="G22" s="248"/>
      <c r="H22" s="248"/>
      <c r="I22"/>
    </row>
    <row r="23" spans="1:9" ht="14.5">
      <c r="A23"/>
      <c r="B23" s="249" t="s">
        <v>2683</v>
      </c>
      <c r="C23"/>
      <c r="D23"/>
      <c r="E23" s="248"/>
      <c r="F23" s="248"/>
      <c r="G23" s="248"/>
      <c r="H23" s="248"/>
      <c r="I23"/>
    </row>
    <row r="24" spans="1:9" ht="14.5">
      <c r="A24"/>
      <c r="B24" s="249" t="s">
        <v>2684</v>
      </c>
      <c r="C24"/>
      <c r="D24"/>
      <c r="E24" s="248"/>
      <c r="F24" s="248"/>
      <c r="G24" s="248"/>
      <c r="H24" s="248"/>
      <c r="I24"/>
    </row>
    <row r="25" spans="1:9" ht="14.5">
      <c r="A25"/>
      <c r="B25" s="249"/>
      <c r="C25"/>
      <c r="D25"/>
      <c r="E25" s="248"/>
      <c r="F25" s="248"/>
      <c r="G25" s="248"/>
      <c r="H25" s="248"/>
      <c r="I25"/>
    </row>
    <row r="26" spans="1:9" ht="14.5">
      <c r="A26"/>
      <c r="B26" s="249"/>
      <c r="C26"/>
      <c r="D26"/>
      <c r="E26"/>
      <c r="F26"/>
      <c r="G26"/>
      <c r="H26"/>
      <c r="I26"/>
    </row>
    <row r="27" spans="1:9" ht="14.5">
      <c r="A27"/>
      <c r="B27"/>
      <c r="C27"/>
      <c r="D27"/>
      <c r="F27"/>
      <c r="G27"/>
      <c r="H27"/>
      <c r="I27"/>
    </row>
    <row r="28" spans="1:9" ht="14.5">
      <c r="A28"/>
      <c r="B28"/>
      <c r="C28"/>
      <c r="D28"/>
      <c r="F28"/>
      <c r="G28"/>
      <c r="H28"/>
      <c r="I28"/>
    </row>
    <row r="34" spans="6:7">
      <c r="F34" s="250"/>
      <c r="G34" s="251"/>
    </row>
    <row r="35" spans="6:7">
      <c r="F35" s="250"/>
      <c r="G35" s="251"/>
    </row>
    <row r="36" spans="6:7">
      <c r="F36" s="250"/>
      <c r="G36" s="251"/>
    </row>
    <row r="37" spans="6:7">
      <c r="F37" s="250"/>
      <c r="G37" s="251"/>
    </row>
    <row r="38" spans="6:7">
      <c r="F38" s="250"/>
      <c r="G38" s="251"/>
    </row>
  </sheetData>
  <mergeCells count="16">
    <mergeCell ref="B7:H7"/>
    <mergeCell ref="B8:H8"/>
    <mergeCell ref="B9:H9"/>
    <mergeCell ref="B10:H10"/>
    <mergeCell ref="B11:H11"/>
    <mergeCell ref="B12:B13"/>
    <mergeCell ref="C12:C13"/>
    <mergeCell ref="F12:F13"/>
    <mergeCell ref="G12:G13"/>
    <mergeCell ref="H12:H13"/>
    <mergeCell ref="B6:H6"/>
    <mergeCell ref="A1:I1"/>
    <mergeCell ref="A2:I2"/>
    <mergeCell ref="B3:H3"/>
    <mergeCell ref="B4:H4"/>
    <mergeCell ref="B5:H5"/>
  </mergeCells>
  <dataValidations count="1">
    <dataValidation type="list" errorStyle="warning" allowBlank="1" showInputMessage="1" showErrorMessage="1" errorTitle="Pozor" error="Tento kurz nie je v cenniku!" sqref="B4:B10" xr:uid="{40F71898-D71A-4574-B48F-4C95C516E232}">
      <formula1>kurzy</formula1>
    </dataValidation>
  </dataValidations>
  <pageMargins left="0.70866141732283472" right="0.70866141732283472" top="0.74803149606299213" bottom="0.74803149606299213" header="0.31496062992125984" footer="0.31496062992125984"/>
  <pageSetup paperSize="9" scale="71"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191B2-49E1-4E8F-97D6-7943294C3F08}">
  <sheetPr codeName="Hárok45">
    <tabColor theme="1"/>
  </sheetPr>
  <dimension ref="A1:T21"/>
  <sheetViews>
    <sheetView workbookViewId="0">
      <selection sqref="A1:S1"/>
    </sheetView>
  </sheetViews>
  <sheetFormatPr defaultRowHeight="14.5"/>
  <sheetData>
    <row r="1" spans="1:20" ht="81" customHeight="1" thickBot="1">
      <c r="A1" s="277"/>
      <c r="B1" s="269"/>
      <c r="C1" s="269"/>
      <c r="D1" s="269"/>
      <c r="E1" s="269"/>
      <c r="F1" s="269"/>
      <c r="G1" s="269"/>
      <c r="H1" s="269"/>
      <c r="I1" s="269"/>
      <c r="J1" s="269"/>
      <c r="K1" s="269"/>
      <c r="L1" s="269"/>
      <c r="M1" s="269"/>
      <c r="N1" s="269"/>
      <c r="O1" s="269"/>
      <c r="P1" s="269"/>
      <c r="Q1" s="269"/>
      <c r="R1" s="269"/>
      <c r="S1" s="269"/>
      <c r="T1" s="27"/>
    </row>
    <row r="2" spans="1:20" ht="19" thickBot="1">
      <c r="A2" s="27"/>
      <c r="B2" s="270" t="s">
        <v>224</v>
      </c>
      <c r="C2" s="271"/>
      <c r="D2" s="271"/>
      <c r="E2" s="271"/>
      <c r="F2" s="271"/>
      <c r="G2" s="271"/>
      <c r="H2" s="271"/>
      <c r="I2" s="271"/>
      <c r="J2" s="271"/>
      <c r="K2" s="271"/>
      <c r="L2" s="272"/>
      <c r="M2" s="27"/>
      <c r="N2" s="27"/>
      <c r="O2" s="27"/>
      <c r="P2" s="27"/>
      <c r="Q2" s="27"/>
      <c r="R2" s="27"/>
      <c r="S2" s="27"/>
      <c r="T2" s="27"/>
    </row>
    <row r="3" spans="1:20" ht="15.5">
      <c r="A3" s="27"/>
      <c r="B3" s="27"/>
      <c r="C3" s="27"/>
      <c r="D3" s="27"/>
      <c r="E3" s="27"/>
      <c r="F3" s="27"/>
      <c r="G3" s="27"/>
      <c r="H3" s="27"/>
      <c r="I3" s="27"/>
      <c r="J3" s="27"/>
      <c r="K3" s="27"/>
      <c r="L3" s="27"/>
      <c r="M3" s="27"/>
      <c r="N3" s="27"/>
      <c r="O3" s="27"/>
      <c r="P3" s="27"/>
      <c r="Q3" s="27"/>
      <c r="R3" s="27"/>
      <c r="S3" s="27"/>
      <c r="T3" s="27"/>
    </row>
    <row r="4" spans="1:20" ht="15.5">
      <c r="A4" s="27"/>
      <c r="B4" s="25" t="s">
        <v>3</v>
      </c>
      <c r="C4" s="26">
        <v>3</v>
      </c>
      <c r="D4" s="26">
        <v>7</v>
      </c>
      <c r="E4" s="26">
        <v>30</v>
      </c>
      <c r="F4" s="26">
        <v>60</v>
      </c>
      <c r="G4" s="27"/>
      <c r="H4" s="27"/>
      <c r="I4" s="28" t="s">
        <v>3</v>
      </c>
      <c r="J4" s="29">
        <v>3</v>
      </c>
      <c r="K4" s="29">
        <v>7</v>
      </c>
      <c r="L4" s="29">
        <v>30</v>
      </c>
      <c r="M4" s="29">
        <v>60</v>
      </c>
      <c r="N4" s="27"/>
      <c r="O4" s="27"/>
      <c r="P4" s="30" t="s">
        <v>3</v>
      </c>
      <c r="Q4" s="31">
        <v>3</v>
      </c>
      <c r="R4" s="31">
        <v>7</v>
      </c>
      <c r="S4" s="31">
        <v>30</v>
      </c>
      <c r="T4" s="31">
        <v>60</v>
      </c>
    </row>
    <row r="5" spans="1:20" ht="15.5">
      <c r="A5" s="27"/>
      <c r="B5" s="25" t="s">
        <v>2</v>
      </c>
      <c r="C5" s="26">
        <v>4</v>
      </c>
      <c r="D5" s="26">
        <v>6</v>
      </c>
      <c r="E5" s="26">
        <v>40</v>
      </c>
      <c r="F5" s="26">
        <v>40</v>
      </c>
      <c r="G5" s="27"/>
      <c r="H5" s="27"/>
      <c r="I5" s="28" t="s">
        <v>2</v>
      </c>
      <c r="J5" s="29">
        <v>4</v>
      </c>
      <c r="K5" s="29">
        <v>6</v>
      </c>
      <c r="L5" s="29">
        <v>40</v>
      </c>
      <c r="M5" s="29">
        <v>40</v>
      </c>
      <c r="N5" s="27"/>
      <c r="O5" s="27"/>
      <c r="P5" s="30" t="s">
        <v>2</v>
      </c>
      <c r="Q5" s="31">
        <v>4</v>
      </c>
      <c r="R5" s="31">
        <v>6</v>
      </c>
      <c r="S5" s="31">
        <v>40</v>
      </c>
      <c r="T5" s="31">
        <v>40</v>
      </c>
    </row>
    <row r="6" spans="1:20" ht="15.5">
      <c r="A6" s="27"/>
      <c r="B6" s="25" t="s">
        <v>1</v>
      </c>
      <c r="C6" s="26">
        <v>5</v>
      </c>
      <c r="D6" s="26">
        <v>5</v>
      </c>
      <c r="E6" s="26">
        <v>50</v>
      </c>
      <c r="F6" s="26">
        <v>20</v>
      </c>
      <c r="G6" s="27"/>
      <c r="H6" s="27"/>
      <c r="I6" s="28" t="s">
        <v>1</v>
      </c>
      <c r="J6" s="29">
        <v>5</v>
      </c>
      <c r="K6" s="29">
        <v>5</v>
      </c>
      <c r="L6" s="29">
        <v>50</v>
      </c>
      <c r="M6" s="29">
        <v>20</v>
      </c>
      <c r="N6" s="27"/>
      <c r="O6" s="27"/>
      <c r="P6" s="30" t="s">
        <v>1</v>
      </c>
      <c r="Q6" s="31">
        <v>5</v>
      </c>
      <c r="R6" s="31">
        <v>5</v>
      </c>
      <c r="S6" s="31">
        <v>50</v>
      </c>
      <c r="T6" s="31">
        <v>20</v>
      </c>
    </row>
    <row r="7" spans="1:20" ht="15.5">
      <c r="A7" s="27"/>
      <c r="B7" s="25" t="s">
        <v>42</v>
      </c>
      <c r="C7" s="26">
        <v>6</v>
      </c>
      <c r="D7" s="26">
        <v>4</v>
      </c>
      <c r="E7" s="26">
        <v>60</v>
      </c>
      <c r="F7" s="26">
        <v>0</v>
      </c>
      <c r="G7" s="27"/>
      <c r="H7" s="27"/>
      <c r="I7" s="28" t="s">
        <v>42</v>
      </c>
      <c r="J7" s="29">
        <v>6</v>
      </c>
      <c r="K7" s="29">
        <v>4</v>
      </c>
      <c r="L7" s="29">
        <v>60</v>
      </c>
      <c r="M7" s="29">
        <v>0</v>
      </c>
      <c r="N7" s="27"/>
      <c r="O7" s="27"/>
      <c r="P7" s="30" t="s">
        <v>42</v>
      </c>
      <c r="Q7" s="31">
        <v>6</v>
      </c>
      <c r="R7" s="31">
        <v>4</v>
      </c>
      <c r="S7" s="31">
        <v>60</v>
      </c>
      <c r="T7" s="31">
        <v>0</v>
      </c>
    </row>
    <row r="8" spans="1:20" ht="15.5">
      <c r="A8" s="27"/>
      <c r="B8" s="27"/>
      <c r="C8" s="27"/>
      <c r="D8" s="27"/>
      <c r="E8" s="27"/>
      <c r="F8" s="27"/>
      <c r="G8" s="27"/>
      <c r="H8" s="27"/>
      <c r="I8" s="27"/>
      <c r="J8" s="27"/>
      <c r="K8" s="27"/>
      <c r="L8" s="27"/>
      <c r="M8" s="27"/>
      <c r="N8" s="27"/>
      <c r="O8" s="27"/>
      <c r="P8" s="27"/>
      <c r="Q8" s="27"/>
      <c r="R8" s="27"/>
      <c r="S8" s="27"/>
      <c r="T8" s="27"/>
    </row>
    <row r="9" spans="1:20" ht="15.5">
      <c r="A9" s="27"/>
      <c r="B9" s="27"/>
      <c r="C9" s="27"/>
      <c r="D9" s="27"/>
      <c r="E9" s="27"/>
      <c r="F9" s="27"/>
      <c r="G9" s="27"/>
      <c r="H9" s="27"/>
      <c r="I9" s="27"/>
      <c r="J9" s="27"/>
      <c r="K9" s="27"/>
      <c r="L9" s="27"/>
      <c r="M9" s="27"/>
      <c r="N9" s="27"/>
      <c r="O9" s="27"/>
      <c r="P9" s="27"/>
      <c r="Q9" s="27"/>
      <c r="R9" s="27"/>
      <c r="S9" s="27"/>
      <c r="T9" s="27"/>
    </row>
    <row r="10" spans="1:20" ht="15.5">
      <c r="A10" s="27"/>
      <c r="B10" s="32" t="s">
        <v>5</v>
      </c>
      <c r="C10" s="33">
        <v>1</v>
      </c>
      <c r="D10" s="33">
        <v>9</v>
      </c>
      <c r="E10" s="33">
        <v>10</v>
      </c>
      <c r="F10" s="33">
        <v>100</v>
      </c>
      <c r="G10" s="27"/>
      <c r="H10" s="27"/>
      <c r="I10" s="34" t="s">
        <v>5</v>
      </c>
      <c r="J10" s="35">
        <v>1</v>
      </c>
      <c r="K10" s="35">
        <v>9</v>
      </c>
      <c r="L10" s="35">
        <v>10</v>
      </c>
      <c r="M10" s="35">
        <v>100</v>
      </c>
      <c r="N10" s="27"/>
      <c r="O10" s="27"/>
      <c r="P10" s="36" t="s">
        <v>5</v>
      </c>
      <c r="Q10" s="37">
        <v>1</v>
      </c>
      <c r="R10" s="37">
        <v>9</v>
      </c>
      <c r="S10" s="37">
        <v>10</v>
      </c>
      <c r="T10" s="37">
        <v>100</v>
      </c>
    </row>
    <row r="11" spans="1:20" ht="15.5">
      <c r="A11" s="27"/>
      <c r="B11" s="32" t="s">
        <v>4</v>
      </c>
      <c r="C11" s="33">
        <v>2</v>
      </c>
      <c r="D11" s="33">
        <v>8</v>
      </c>
      <c r="E11" s="33">
        <v>20</v>
      </c>
      <c r="F11" s="33">
        <v>80</v>
      </c>
      <c r="G11" s="27"/>
      <c r="H11" s="27"/>
      <c r="I11" s="34" t="s">
        <v>4</v>
      </c>
      <c r="J11" s="35">
        <v>2</v>
      </c>
      <c r="K11" s="35">
        <v>8</v>
      </c>
      <c r="L11" s="35">
        <v>20</v>
      </c>
      <c r="M11" s="35">
        <v>80</v>
      </c>
      <c r="N11" s="27"/>
      <c r="O11" s="27"/>
      <c r="P11" s="36" t="s">
        <v>4</v>
      </c>
      <c r="Q11" s="37">
        <v>2</v>
      </c>
      <c r="R11" s="37">
        <v>8</v>
      </c>
      <c r="S11" s="37">
        <v>20</v>
      </c>
      <c r="T11" s="37">
        <v>80</v>
      </c>
    </row>
    <row r="12" spans="1:20" ht="15.5">
      <c r="A12" s="27"/>
      <c r="B12" s="32" t="s">
        <v>3</v>
      </c>
      <c r="C12" s="33">
        <v>3</v>
      </c>
      <c r="D12" s="33">
        <v>7</v>
      </c>
      <c r="E12" s="33">
        <v>30</v>
      </c>
      <c r="F12" s="33">
        <v>60</v>
      </c>
      <c r="G12" s="27"/>
      <c r="H12" s="27"/>
      <c r="I12" s="34" t="s">
        <v>3</v>
      </c>
      <c r="J12" s="35">
        <v>3</v>
      </c>
      <c r="K12" s="35">
        <v>7</v>
      </c>
      <c r="L12" s="35">
        <v>30</v>
      </c>
      <c r="M12" s="35">
        <v>60</v>
      </c>
      <c r="N12" s="27"/>
      <c r="O12" s="27"/>
      <c r="P12" s="36" t="s">
        <v>3</v>
      </c>
      <c r="Q12" s="37">
        <v>3</v>
      </c>
      <c r="R12" s="37">
        <v>7</v>
      </c>
      <c r="S12" s="37">
        <v>30</v>
      </c>
      <c r="T12" s="37">
        <v>60</v>
      </c>
    </row>
    <row r="13" spans="1:20" ht="15.5">
      <c r="A13" s="27"/>
      <c r="B13" s="32" t="s">
        <v>2</v>
      </c>
      <c r="C13" s="33">
        <v>4</v>
      </c>
      <c r="D13" s="33">
        <v>6</v>
      </c>
      <c r="E13" s="33">
        <v>40</v>
      </c>
      <c r="F13" s="33">
        <v>40</v>
      </c>
      <c r="G13" s="27"/>
      <c r="H13" s="27"/>
      <c r="I13" s="34" t="s">
        <v>2</v>
      </c>
      <c r="J13" s="35">
        <v>4</v>
      </c>
      <c r="K13" s="35">
        <v>6</v>
      </c>
      <c r="L13" s="35">
        <v>40</v>
      </c>
      <c r="M13" s="35">
        <v>40</v>
      </c>
      <c r="N13" s="27"/>
      <c r="O13" s="27"/>
      <c r="P13" s="36" t="s">
        <v>2</v>
      </c>
      <c r="Q13" s="37">
        <v>4</v>
      </c>
      <c r="R13" s="37">
        <v>6</v>
      </c>
      <c r="S13" s="37">
        <v>40</v>
      </c>
      <c r="T13" s="37">
        <v>40</v>
      </c>
    </row>
    <row r="14" spans="1:20" ht="15.5">
      <c r="A14" s="27"/>
      <c r="B14" s="32" t="s">
        <v>1</v>
      </c>
      <c r="C14" s="33">
        <v>5</v>
      </c>
      <c r="D14" s="33">
        <v>5</v>
      </c>
      <c r="E14" s="33">
        <v>50</v>
      </c>
      <c r="F14" s="33">
        <v>20</v>
      </c>
      <c r="G14" s="27"/>
      <c r="H14" s="27"/>
      <c r="I14" s="34" t="s">
        <v>1</v>
      </c>
      <c r="J14" s="35">
        <v>5</v>
      </c>
      <c r="K14" s="35">
        <v>5</v>
      </c>
      <c r="L14" s="35">
        <v>50</v>
      </c>
      <c r="M14" s="35">
        <v>20</v>
      </c>
      <c r="N14" s="27"/>
      <c r="O14" s="27"/>
      <c r="P14" s="36" t="s">
        <v>1</v>
      </c>
      <c r="Q14" s="37">
        <v>5</v>
      </c>
      <c r="R14" s="37">
        <v>5</v>
      </c>
      <c r="S14" s="37">
        <v>50</v>
      </c>
      <c r="T14" s="37">
        <v>20</v>
      </c>
    </row>
    <row r="15" spans="1:20" ht="15.5">
      <c r="A15" s="27"/>
      <c r="B15" s="32" t="s">
        <v>42</v>
      </c>
      <c r="C15" s="33">
        <v>6</v>
      </c>
      <c r="D15" s="33">
        <v>4</v>
      </c>
      <c r="E15" s="33">
        <v>60</v>
      </c>
      <c r="F15" s="33">
        <v>0</v>
      </c>
      <c r="G15" s="27"/>
      <c r="H15" s="27"/>
      <c r="I15" s="34" t="s">
        <v>42</v>
      </c>
      <c r="J15" s="35">
        <v>6</v>
      </c>
      <c r="K15" s="35">
        <v>4</v>
      </c>
      <c r="L15" s="35">
        <v>60</v>
      </c>
      <c r="M15" s="35">
        <v>0</v>
      </c>
      <c r="N15" s="27"/>
      <c r="O15" s="27"/>
      <c r="P15" s="36" t="s">
        <v>42</v>
      </c>
      <c r="Q15" s="37">
        <v>6</v>
      </c>
      <c r="R15" s="37">
        <v>4</v>
      </c>
      <c r="S15" s="37">
        <v>60</v>
      </c>
      <c r="T15" s="37">
        <v>0</v>
      </c>
    </row>
    <row r="16" spans="1:20" ht="15.5">
      <c r="A16" s="27"/>
      <c r="B16" s="27"/>
      <c r="C16" s="27"/>
      <c r="D16" s="27"/>
      <c r="E16" s="27"/>
      <c r="F16" s="27"/>
      <c r="G16" s="27"/>
      <c r="H16" s="27"/>
      <c r="I16" s="27"/>
      <c r="J16" s="27"/>
      <c r="K16" s="27"/>
      <c r="L16" s="27"/>
      <c r="M16" s="27"/>
      <c r="N16" s="27"/>
      <c r="O16" s="27"/>
      <c r="P16" s="27"/>
      <c r="Q16" s="27"/>
      <c r="R16" s="27"/>
      <c r="S16" s="27"/>
      <c r="T16" s="27"/>
    </row>
    <row r="17" spans="1:20" ht="15.5">
      <c r="A17" s="27"/>
      <c r="B17" s="27"/>
      <c r="C17" s="27"/>
      <c r="D17" s="27"/>
      <c r="E17" s="27"/>
      <c r="F17" s="27"/>
      <c r="G17" s="27"/>
      <c r="H17" s="27"/>
      <c r="I17" s="27"/>
      <c r="J17" s="27"/>
      <c r="K17" s="27"/>
      <c r="L17" s="27"/>
      <c r="M17" s="27"/>
      <c r="N17" s="27"/>
      <c r="O17" s="27"/>
      <c r="P17" s="27"/>
      <c r="Q17" s="27"/>
      <c r="R17" s="27"/>
      <c r="S17" s="27"/>
      <c r="T17" s="27"/>
    </row>
    <row r="18" spans="1:20" ht="15.5">
      <c r="A18" s="27"/>
      <c r="B18" s="27"/>
      <c r="C18" s="27"/>
      <c r="D18" s="27"/>
      <c r="E18" s="27"/>
      <c r="F18" s="27"/>
      <c r="G18" s="27"/>
      <c r="H18" s="27"/>
      <c r="I18" s="27"/>
      <c r="J18" s="27"/>
      <c r="K18" s="27"/>
      <c r="L18" s="27"/>
      <c r="M18" s="27"/>
      <c r="N18" s="27"/>
      <c r="O18" s="27"/>
      <c r="P18" s="27"/>
      <c r="Q18" s="27"/>
      <c r="R18" s="27"/>
      <c r="S18" s="27"/>
      <c r="T18" s="27"/>
    </row>
    <row r="19" spans="1:20" ht="15.5">
      <c r="A19" s="27"/>
      <c r="B19" s="27"/>
      <c r="C19" s="27"/>
      <c r="D19" s="27"/>
      <c r="E19" s="27"/>
      <c r="F19" s="27"/>
      <c r="G19" s="27"/>
      <c r="H19" s="27"/>
      <c r="I19" s="27"/>
      <c r="J19" s="27"/>
      <c r="K19" s="27"/>
      <c r="L19" s="27"/>
      <c r="M19" s="27"/>
      <c r="N19" s="27"/>
      <c r="O19" s="27"/>
      <c r="P19" s="27"/>
      <c r="Q19" s="27"/>
      <c r="R19" s="27"/>
      <c r="S19" s="27"/>
      <c r="T19" s="27"/>
    </row>
    <row r="20" spans="1:20" ht="15.5">
      <c r="A20" s="27"/>
      <c r="B20" s="27"/>
      <c r="C20" s="27"/>
      <c r="D20" s="27"/>
      <c r="E20" s="27"/>
      <c r="F20" s="27"/>
      <c r="G20" s="27"/>
      <c r="H20" s="27"/>
      <c r="I20" s="27"/>
      <c r="J20" s="27"/>
      <c r="K20" s="27"/>
      <c r="L20" s="27"/>
      <c r="M20" s="27"/>
      <c r="N20" s="27"/>
      <c r="O20" s="27"/>
      <c r="P20" s="27"/>
      <c r="Q20" s="27"/>
      <c r="R20" s="27"/>
      <c r="S20" s="27"/>
      <c r="T20" s="27"/>
    </row>
    <row r="21" spans="1:20" ht="15.5">
      <c r="A21" s="27"/>
      <c r="B21" s="27"/>
      <c r="C21" s="27"/>
      <c r="D21" s="27"/>
      <c r="E21" s="27"/>
      <c r="F21" s="27"/>
      <c r="G21" s="27"/>
      <c r="H21" s="27"/>
      <c r="I21" s="27"/>
      <c r="J21" s="27"/>
      <c r="K21" s="27"/>
      <c r="L21" s="27"/>
      <c r="M21" s="27"/>
      <c r="N21" s="27"/>
      <c r="O21" s="27"/>
      <c r="P21" s="27"/>
      <c r="Q21" s="27"/>
      <c r="R21" s="27"/>
      <c r="S21" s="27"/>
      <c r="T21" s="27"/>
    </row>
  </sheetData>
  <mergeCells count="2">
    <mergeCell ref="A1:S1"/>
    <mergeCell ref="B2:L2"/>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85B55-0EB9-4FA1-9C4E-7D2C54D49891}">
  <sheetPr codeName="Hárok60">
    <tabColor theme="1"/>
  </sheetPr>
  <dimension ref="A1:G44"/>
  <sheetViews>
    <sheetView workbookViewId="0"/>
  </sheetViews>
  <sheetFormatPr defaultRowHeight="14.5"/>
  <cols>
    <col min="1" max="1" width="38.81640625" bestFit="1" customWidth="1"/>
    <col min="2" max="2" width="12.6328125" bestFit="1" customWidth="1"/>
    <col min="3" max="3" width="12.1796875" bestFit="1" customWidth="1"/>
    <col min="4" max="4" width="13.7265625" bestFit="1" customWidth="1"/>
    <col min="5" max="5" width="14.6328125" bestFit="1" customWidth="1"/>
    <col min="6" max="6" width="13.36328125" bestFit="1" customWidth="1"/>
    <col min="7" max="7" width="13.26953125" customWidth="1"/>
    <col min="8" max="8" width="12.36328125" bestFit="1" customWidth="1"/>
    <col min="10" max="10" width="11.08984375" bestFit="1" customWidth="1"/>
  </cols>
  <sheetData>
    <row r="1" spans="1:6">
      <c r="A1" t="s">
        <v>270</v>
      </c>
      <c r="B1" t="s">
        <v>271</v>
      </c>
      <c r="C1" t="s">
        <v>272</v>
      </c>
      <c r="D1" t="s">
        <v>273</v>
      </c>
      <c r="E1" t="s">
        <v>274</v>
      </c>
      <c r="F1" t="s">
        <v>275</v>
      </c>
    </row>
    <row r="2" spans="1:6">
      <c r="A2" t="s">
        <v>276</v>
      </c>
      <c r="B2" t="s">
        <v>277</v>
      </c>
      <c r="C2" t="s">
        <v>278</v>
      </c>
      <c r="D2" t="s">
        <v>279</v>
      </c>
      <c r="E2" t="s">
        <v>280</v>
      </c>
      <c r="F2" s="124">
        <v>44741</v>
      </c>
    </row>
    <row r="3" spans="1:6">
      <c r="A3" t="s">
        <v>281</v>
      </c>
      <c r="B3" t="s">
        <v>282</v>
      </c>
      <c r="C3" t="s">
        <v>283</v>
      </c>
      <c r="D3" t="s">
        <v>284</v>
      </c>
      <c r="E3" t="s">
        <v>285</v>
      </c>
      <c r="F3" s="124">
        <v>44748</v>
      </c>
    </row>
    <row r="4" spans="1:6">
      <c r="A4" t="s">
        <v>286</v>
      </c>
      <c r="B4" t="s">
        <v>287</v>
      </c>
      <c r="C4" t="s">
        <v>288</v>
      </c>
      <c r="D4" t="s">
        <v>289</v>
      </c>
      <c r="E4" t="s">
        <v>290</v>
      </c>
      <c r="F4" s="124">
        <v>44753</v>
      </c>
    </row>
    <row r="5" spans="1:6">
      <c r="A5" t="s">
        <v>291</v>
      </c>
      <c r="B5" t="s">
        <v>293</v>
      </c>
      <c r="C5" t="s">
        <v>294</v>
      </c>
      <c r="D5" t="s">
        <v>295</v>
      </c>
      <c r="E5" t="s">
        <v>292</v>
      </c>
      <c r="F5" s="124">
        <v>44736</v>
      </c>
    </row>
    <row r="6" spans="1:6">
      <c r="A6" t="s">
        <v>296</v>
      </c>
      <c r="B6" t="s">
        <v>297</v>
      </c>
      <c r="C6" t="s">
        <v>298</v>
      </c>
      <c r="D6" t="s">
        <v>299</v>
      </c>
      <c r="E6" s="125">
        <v>0</v>
      </c>
      <c r="F6" s="124">
        <v>44740</v>
      </c>
    </row>
    <row r="7" spans="1:6">
      <c r="A7" t="s">
        <v>300</v>
      </c>
      <c r="B7" t="s">
        <v>301</v>
      </c>
      <c r="C7" t="s">
        <v>302</v>
      </c>
      <c r="D7" t="s">
        <v>303</v>
      </c>
      <c r="E7" t="s">
        <v>292</v>
      </c>
      <c r="F7" s="124">
        <v>44740</v>
      </c>
    </row>
    <row r="8" spans="1:6">
      <c r="A8" t="s">
        <v>304</v>
      </c>
      <c r="B8" t="s">
        <v>305</v>
      </c>
      <c r="C8" t="s">
        <v>306</v>
      </c>
      <c r="D8" t="s">
        <v>307</v>
      </c>
      <c r="E8" t="s">
        <v>308</v>
      </c>
      <c r="F8" s="124">
        <v>44728</v>
      </c>
    </row>
    <row r="9" spans="1:6">
      <c r="A9" t="s">
        <v>309</v>
      </c>
      <c r="B9" t="s">
        <v>310</v>
      </c>
      <c r="C9" t="s">
        <v>311</v>
      </c>
      <c r="D9" t="s">
        <v>312</v>
      </c>
      <c r="E9" t="s">
        <v>313</v>
      </c>
      <c r="F9" s="124">
        <v>44652</v>
      </c>
    </row>
    <row r="10" spans="1:6">
      <c r="A10" t="s">
        <v>314</v>
      </c>
      <c r="B10" t="s">
        <v>315</v>
      </c>
      <c r="C10" t="s">
        <v>316</v>
      </c>
      <c r="D10" t="s">
        <v>317</v>
      </c>
      <c r="E10" t="s">
        <v>318</v>
      </c>
      <c r="F10" s="124">
        <v>44649</v>
      </c>
    </row>
    <row r="11" spans="1:6">
      <c r="A11" t="s">
        <v>319</v>
      </c>
      <c r="B11" t="s">
        <v>320</v>
      </c>
      <c r="C11" t="s">
        <v>321</v>
      </c>
      <c r="D11" t="s">
        <v>322</v>
      </c>
      <c r="E11" t="s">
        <v>323</v>
      </c>
      <c r="F11" s="124">
        <v>44741</v>
      </c>
    </row>
    <row r="12" spans="1:6">
      <c r="A12" t="s">
        <v>324</v>
      </c>
      <c r="B12" t="s">
        <v>325</v>
      </c>
      <c r="C12" t="s">
        <v>326</v>
      </c>
      <c r="D12" t="s">
        <v>327</v>
      </c>
      <c r="E12" t="s">
        <v>328</v>
      </c>
      <c r="F12" s="124">
        <v>44652</v>
      </c>
    </row>
    <row r="13" spans="1:6">
      <c r="A13" t="s">
        <v>329</v>
      </c>
      <c r="B13" t="s">
        <v>330</v>
      </c>
      <c r="C13" t="s">
        <v>331</v>
      </c>
      <c r="D13" t="s">
        <v>332</v>
      </c>
      <c r="E13" t="s">
        <v>333</v>
      </c>
      <c r="F13" s="124">
        <v>44776</v>
      </c>
    </row>
    <row r="14" spans="1:6">
      <c r="A14" t="s">
        <v>334</v>
      </c>
      <c r="B14" t="s">
        <v>335</v>
      </c>
      <c r="C14" t="s">
        <v>336</v>
      </c>
      <c r="D14" t="s">
        <v>337</v>
      </c>
      <c r="E14" t="s">
        <v>338</v>
      </c>
      <c r="F14" s="124">
        <v>44652</v>
      </c>
    </row>
    <row r="15" spans="1:6">
      <c r="A15" t="s">
        <v>339</v>
      </c>
      <c r="B15" t="s">
        <v>340</v>
      </c>
      <c r="C15" t="s">
        <v>341</v>
      </c>
      <c r="D15" t="s">
        <v>342</v>
      </c>
      <c r="E15" t="s">
        <v>343</v>
      </c>
      <c r="F15" s="124">
        <v>44652</v>
      </c>
    </row>
    <row r="16" spans="1:6">
      <c r="A16" t="s">
        <v>344</v>
      </c>
      <c r="B16" t="s">
        <v>345</v>
      </c>
      <c r="C16" t="s">
        <v>346</v>
      </c>
      <c r="D16" t="s">
        <v>347</v>
      </c>
      <c r="E16" t="s">
        <v>292</v>
      </c>
      <c r="F16" s="124">
        <v>44744</v>
      </c>
    </row>
    <row r="17" spans="1:7">
      <c r="A17" t="s">
        <v>348</v>
      </c>
      <c r="B17" t="s">
        <v>349</v>
      </c>
      <c r="C17" t="s">
        <v>350</v>
      </c>
      <c r="D17" t="s">
        <v>351</v>
      </c>
      <c r="E17" t="s">
        <v>352</v>
      </c>
      <c r="F17" s="124">
        <v>44748</v>
      </c>
    </row>
    <row r="18" spans="1:7">
      <c r="A18" t="s">
        <v>353</v>
      </c>
      <c r="B18" t="s">
        <v>354</v>
      </c>
      <c r="C18" t="s">
        <v>355</v>
      </c>
      <c r="D18" t="s">
        <v>356</v>
      </c>
      <c r="E18" t="s">
        <v>292</v>
      </c>
      <c r="F18" s="124">
        <v>44652</v>
      </c>
    </row>
    <row r="19" spans="1:7">
      <c r="A19" t="s">
        <v>357</v>
      </c>
      <c r="B19" t="s">
        <v>358</v>
      </c>
      <c r="C19" t="s">
        <v>359</v>
      </c>
      <c r="D19" t="s">
        <v>360</v>
      </c>
      <c r="E19" t="s">
        <v>361</v>
      </c>
      <c r="F19" s="124">
        <v>44644</v>
      </c>
    </row>
    <row r="25" spans="1:7">
      <c r="A25" t="s">
        <v>270</v>
      </c>
      <c r="B25" t="s">
        <v>271</v>
      </c>
      <c r="C25" t="s">
        <v>272</v>
      </c>
      <c r="D25" t="s">
        <v>273</v>
      </c>
      <c r="E25" t="s">
        <v>274</v>
      </c>
      <c r="F25" t="s">
        <v>275</v>
      </c>
    </row>
    <row r="26" spans="1:7">
      <c r="A26" t="s">
        <v>276</v>
      </c>
      <c r="B26">
        <v>730775000</v>
      </c>
      <c r="C26" s="126">
        <v>143529000</v>
      </c>
      <c r="D26" s="126">
        <v>1633442000</v>
      </c>
      <c r="E26">
        <v>49984000</v>
      </c>
      <c r="F26" s="124">
        <v>44741</v>
      </c>
      <c r="G26" s="126"/>
    </row>
    <row r="27" spans="1:7">
      <c r="A27" t="s">
        <v>281</v>
      </c>
      <c r="B27">
        <v>543096000</v>
      </c>
      <c r="C27" s="126">
        <v>70695000</v>
      </c>
      <c r="D27" s="126">
        <v>920085000</v>
      </c>
      <c r="E27">
        <v>21964000</v>
      </c>
      <c r="F27" s="124">
        <v>44748</v>
      </c>
      <c r="G27" s="126"/>
    </row>
    <row r="28" spans="1:7">
      <c r="A28" t="s">
        <v>286</v>
      </c>
      <c r="B28">
        <v>178793668</v>
      </c>
      <c r="C28" s="126">
        <v>5163385</v>
      </c>
      <c r="D28" s="126">
        <v>114644565</v>
      </c>
      <c r="E28">
        <v>947567</v>
      </c>
      <c r="F28" s="124">
        <v>44753</v>
      </c>
      <c r="G28" s="126"/>
    </row>
    <row r="29" spans="1:7">
      <c r="A29" t="s">
        <v>291</v>
      </c>
      <c r="B29">
        <v>46726618</v>
      </c>
      <c r="C29" s="126">
        <v>1399168</v>
      </c>
      <c r="D29" s="126">
        <v>158548045</v>
      </c>
      <c r="F29" s="124">
        <v>44736</v>
      </c>
      <c r="G29" s="126"/>
    </row>
    <row r="30" spans="1:7">
      <c r="A30" t="s">
        <v>296</v>
      </c>
      <c r="B30">
        <v>46027572</v>
      </c>
      <c r="C30" s="126">
        <v>-2280779</v>
      </c>
      <c r="D30" s="126">
        <v>159692637</v>
      </c>
      <c r="E30">
        <v>0</v>
      </c>
      <c r="F30" s="124">
        <v>44740</v>
      </c>
      <c r="G30" s="126"/>
    </row>
    <row r="31" spans="1:7">
      <c r="A31" t="s">
        <v>300</v>
      </c>
      <c r="B31">
        <v>44536725</v>
      </c>
      <c r="C31" s="126">
        <v>-12488432</v>
      </c>
      <c r="D31" s="126">
        <v>43787711</v>
      </c>
      <c r="F31" s="124">
        <v>44740</v>
      </c>
      <c r="G31" s="126"/>
    </row>
    <row r="32" spans="1:7">
      <c r="A32" t="s">
        <v>304</v>
      </c>
      <c r="B32">
        <v>41424200</v>
      </c>
      <c r="C32" s="126">
        <v>711625</v>
      </c>
      <c r="D32" s="126">
        <v>20551124</v>
      </c>
      <c r="E32">
        <v>133198</v>
      </c>
      <c r="F32" s="124">
        <v>44728</v>
      </c>
      <c r="G32" s="126"/>
    </row>
    <row r="33" spans="1:7">
      <c r="A33" t="s">
        <v>309</v>
      </c>
      <c r="B33">
        <v>38259767</v>
      </c>
      <c r="C33" s="126">
        <v>584925</v>
      </c>
      <c r="D33" s="126">
        <v>38618770</v>
      </c>
      <c r="E33">
        <v>146031</v>
      </c>
      <c r="F33" s="124">
        <v>44652</v>
      </c>
      <c r="G33" s="126"/>
    </row>
    <row r="34" spans="1:7">
      <c r="A34" t="s">
        <v>314</v>
      </c>
      <c r="B34">
        <v>37338907</v>
      </c>
      <c r="C34" s="126">
        <v>5337179</v>
      </c>
      <c r="D34" s="126">
        <v>34967338</v>
      </c>
      <c r="E34">
        <v>1990994</v>
      </c>
      <c r="F34" s="124">
        <v>44649</v>
      </c>
      <c r="G34" s="126"/>
    </row>
    <row r="35" spans="1:7">
      <c r="A35" t="s">
        <v>319</v>
      </c>
      <c r="B35">
        <v>32919927</v>
      </c>
      <c r="C35" s="126">
        <v>2710247</v>
      </c>
      <c r="D35" s="126">
        <v>10700666</v>
      </c>
      <c r="E35">
        <v>692577</v>
      </c>
      <c r="F35" s="124">
        <v>44741</v>
      </c>
      <c r="G35" s="126"/>
    </row>
    <row r="36" spans="1:7">
      <c r="A36" t="s">
        <v>324</v>
      </c>
      <c r="B36">
        <v>18993858</v>
      </c>
      <c r="C36" s="126">
        <v>581822</v>
      </c>
      <c r="D36" s="126">
        <v>17125045</v>
      </c>
      <c r="E36">
        <v>21443</v>
      </c>
      <c r="F36" s="124">
        <v>44652</v>
      </c>
      <c r="G36" s="126"/>
    </row>
    <row r="37" spans="1:7">
      <c r="A37" t="s">
        <v>329</v>
      </c>
      <c r="B37">
        <v>18737749</v>
      </c>
      <c r="C37" s="126">
        <v>312858</v>
      </c>
      <c r="D37" s="126">
        <v>12141408</v>
      </c>
      <c r="E37">
        <v>61251</v>
      </c>
      <c r="F37" s="124">
        <v>44776</v>
      </c>
      <c r="G37" s="126"/>
    </row>
    <row r="38" spans="1:7">
      <c r="A38" t="s">
        <v>334</v>
      </c>
      <c r="B38">
        <v>13029373</v>
      </c>
      <c r="C38" s="126">
        <v>2578036</v>
      </c>
      <c r="D38" s="126">
        <v>6188082</v>
      </c>
      <c r="E38">
        <v>638406</v>
      </c>
      <c r="F38" s="124">
        <v>44652</v>
      </c>
      <c r="G38" s="126"/>
    </row>
    <row r="39" spans="1:7">
      <c r="A39" t="s">
        <v>339</v>
      </c>
      <c r="B39">
        <v>11512193</v>
      </c>
      <c r="C39" s="126">
        <v>801353</v>
      </c>
      <c r="D39" s="126">
        <v>11230158</v>
      </c>
      <c r="E39">
        <v>263727</v>
      </c>
      <c r="F39" s="124">
        <v>44652</v>
      </c>
      <c r="G39" s="126"/>
    </row>
    <row r="40" spans="1:7">
      <c r="A40" t="s">
        <v>344</v>
      </c>
      <c r="B40">
        <v>8607879</v>
      </c>
      <c r="C40" s="126">
        <v>592125</v>
      </c>
      <c r="D40" s="126">
        <v>3683548</v>
      </c>
      <c r="F40" s="124">
        <v>44744</v>
      </c>
      <c r="G40" s="126"/>
    </row>
    <row r="41" spans="1:7">
      <c r="A41" t="s">
        <v>348</v>
      </c>
      <c r="B41">
        <v>7919114</v>
      </c>
      <c r="C41" s="126">
        <v>1440797</v>
      </c>
      <c r="D41" s="126">
        <v>11234358</v>
      </c>
      <c r="E41">
        <v>834296</v>
      </c>
      <c r="F41" s="124">
        <v>44748</v>
      </c>
      <c r="G41" s="126"/>
    </row>
    <row r="42" spans="1:7">
      <c r="A42" t="s">
        <v>353</v>
      </c>
      <c r="B42">
        <v>7435033</v>
      </c>
      <c r="C42" s="126">
        <v>506583</v>
      </c>
      <c r="D42" s="126">
        <v>14069970</v>
      </c>
      <c r="F42" s="124">
        <v>44652</v>
      </c>
      <c r="G42" s="126"/>
    </row>
    <row r="43" spans="1:7">
      <c r="A43" t="s">
        <v>357</v>
      </c>
      <c r="B43">
        <v>6975163</v>
      </c>
      <c r="C43" s="126">
        <v>2595</v>
      </c>
      <c r="D43" s="126">
        <v>1620014</v>
      </c>
      <c r="E43">
        <v>5453</v>
      </c>
      <c r="F43" s="124">
        <v>44644</v>
      </c>
      <c r="G43" s="126"/>
    </row>
    <row r="44" spans="1:7">
      <c r="C44" s="127"/>
      <c r="D44" s="12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E84F1-5A18-4321-AAF4-6B81C724B493}">
  <sheetPr codeName="Hárok33">
    <tabColor theme="1"/>
  </sheetPr>
  <dimension ref="A21:O75"/>
  <sheetViews>
    <sheetView workbookViewId="0"/>
  </sheetViews>
  <sheetFormatPr defaultRowHeight="14.5"/>
  <sheetData>
    <row r="21" spans="1:15">
      <c r="A21" t="s">
        <v>204</v>
      </c>
      <c r="B21" t="s">
        <v>150</v>
      </c>
      <c r="N21" t="s">
        <v>204</v>
      </c>
      <c r="O21" t="s">
        <v>150</v>
      </c>
    </row>
    <row r="22" spans="1:15">
      <c r="A22">
        <v>2015</v>
      </c>
      <c r="B22">
        <v>69.739999999999995</v>
      </c>
      <c r="N22">
        <v>2015</v>
      </c>
      <c r="O22">
        <v>707</v>
      </c>
    </row>
    <row r="23" spans="1:15">
      <c r="A23">
        <v>2016</v>
      </c>
      <c r="B23">
        <v>61.23</v>
      </c>
      <c r="N23">
        <v>2016</v>
      </c>
      <c r="O23">
        <v>702</v>
      </c>
    </row>
    <row r="24" spans="1:15">
      <c r="A24">
        <v>2017</v>
      </c>
      <c r="B24">
        <v>66.64</v>
      </c>
      <c r="N24">
        <v>2017</v>
      </c>
      <c r="O24">
        <v>684</v>
      </c>
    </row>
    <row r="25" spans="1:15">
      <c r="A25">
        <v>2018</v>
      </c>
      <c r="B25">
        <v>106</v>
      </c>
      <c r="N25">
        <v>2018</v>
      </c>
      <c r="O25">
        <v>696</v>
      </c>
    </row>
    <row r="26" spans="1:15">
      <c r="A26">
        <v>2019</v>
      </c>
      <c r="B26">
        <v>112</v>
      </c>
      <c r="N26">
        <v>2019</v>
      </c>
      <c r="O26">
        <v>715</v>
      </c>
    </row>
    <row r="27" spans="1:15">
      <c r="A27">
        <v>2020</v>
      </c>
      <c r="B27">
        <v>95.51</v>
      </c>
      <c r="N27">
        <v>2020</v>
      </c>
      <c r="O27">
        <v>709</v>
      </c>
    </row>
    <row r="28" spans="1:15">
      <c r="A28">
        <v>2021</v>
      </c>
      <c r="B28">
        <v>144</v>
      </c>
      <c r="N28">
        <v>2021</v>
      </c>
      <c r="O28">
        <v>731</v>
      </c>
    </row>
    <row r="68" spans="1:2">
      <c r="A68" t="s">
        <v>204</v>
      </c>
      <c r="B68" t="s">
        <v>150</v>
      </c>
    </row>
    <row r="69" spans="1:2">
      <c r="A69">
        <v>2015</v>
      </c>
      <c r="B69">
        <v>727</v>
      </c>
    </row>
    <row r="70" spans="1:2">
      <c r="A70">
        <v>2016</v>
      </c>
      <c r="B70">
        <v>726</v>
      </c>
    </row>
    <row r="71" spans="1:2">
      <c r="A71">
        <v>2017</v>
      </c>
      <c r="B71">
        <v>705</v>
      </c>
    </row>
    <row r="72" spans="1:2">
      <c r="A72">
        <v>2018</v>
      </c>
      <c r="B72">
        <v>740</v>
      </c>
    </row>
    <row r="73" spans="1:2">
      <c r="A73">
        <v>2019</v>
      </c>
      <c r="B73">
        <v>753</v>
      </c>
    </row>
    <row r="74" spans="1:2">
      <c r="A74">
        <v>2020</v>
      </c>
      <c r="B74">
        <v>763</v>
      </c>
    </row>
    <row r="75" spans="1:2">
      <c r="A75">
        <v>2021</v>
      </c>
      <c r="B75">
        <v>803</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5DD34-D560-4B47-AF4E-AB1EB63535C1}">
  <sheetPr codeName="Hárok37">
    <tabColor theme="1"/>
  </sheetPr>
  <dimension ref="A30:P68"/>
  <sheetViews>
    <sheetView workbookViewId="0"/>
  </sheetViews>
  <sheetFormatPr defaultRowHeight="14.5"/>
  <cols>
    <col min="1" max="1" width="25.453125" bestFit="1" customWidth="1"/>
    <col min="2" max="2" width="18.6328125" customWidth="1"/>
    <col min="3" max="3" width="10.6328125" bestFit="1" customWidth="1"/>
    <col min="15" max="15" width="33.90625" bestFit="1" customWidth="1"/>
  </cols>
  <sheetData>
    <row r="30" spans="1:16">
      <c r="A30" t="s">
        <v>2465</v>
      </c>
      <c r="B30" t="s">
        <v>69</v>
      </c>
      <c r="O30" t="s">
        <v>2473</v>
      </c>
      <c r="P30" t="s">
        <v>69</v>
      </c>
    </row>
    <row r="31" spans="1:16">
      <c r="A31" t="s">
        <v>2464</v>
      </c>
      <c r="B31">
        <v>850</v>
      </c>
      <c r="O31" t="s">
        <v>2474</v>
      </c>
      <c r="P31">
        <v>864</v>
      </c>
    </row>
    <row r="32" spans="1:16">
      <c r="A32" t="s">
        <v>2466</v>
      </c>
      <c r="B32">
        <v>274</v>
      </c>
      <c r="O32" t="s">
        <v>2475</v>
      </c>
      <c r="P32">
        <v>2.2799999999999998</v>
      </c>
    </row>
    <row r="33" spans="1:16">
      <c r="A33" t="s">
        <v>2467</v>
      </c>
      <c r="B33">
        <v>65.400000000000006</v>
      </c>
      <c r="O33" t="s">
        <v>2476</v>
      </c>
      <c r="P33">
        <v>173</v>
      </c>
    </row>
    <row r="34" spans="1:16">
      <c r="A34" t="s">
        <v>2468</v>
      </c>
      <c r="B34">
        <v>28.43</v>
      </c>
      <c r="O34" t="s">
        <v>2477</v>
      </c>
      <c r="P34">
        <v>57</v>
      </c>
    </row>
    <row r="35" spans="1:16">
      <c r="A35" t="s">
        <v>2469</v>
      </c>
      <c r="B35">
        <v>21.95</v>
      </c>
      <c r="O35" t="s">
        <v>2478</v>
      </c>
      <c r="P35">
        <v>196</v>
      </c>
    </row>
    <row r="36" spans="1:16">
      <c r="A36" t="s">
        <v>2470</v>
      </c>
      <c r="B36">
        <v>23.84</v>
      </c>
      <c r="O36" t="s">
        <v>2479</v>
      </c>
      <c r="P36">
        <v>182</v>
      </c>
    </row>
    <row r="37" spans="1:16">
      <c r="A37" t="s">
        <v>2471</v>
      </c>
      <c r="B37">
        <v>335</v>
      </c>
      <c r="O37" t="s">
        <v>2480</v>
      </c>
      <c r="P37">
        <v>169</v>
      </c>
    </row>
    <row r="38" spans="1:16">
      <c r="A38" t="s">
        <v>2472</v>
      </c>
      <c r="B38">
        <v>34.81</v>
      </c>
    </row>
    <row r="61" spans="1:3">
      <c r="A61" t="s">
        <v>204</v>
      </c>
      <c r="B61" t="s">
        <v>2481</v>
      </c>
      <c r="C61" t="s">
        <v>2482</v>
      </c>
    </row>
    <row r="62" spans="1:3">
      <c r="A62">
        <v>2015</v>
      </c>
      <c r="B62">
        <v>26.69</v>
      </c>
      <c r="C62">
        <v>35.340000000000003</v>
      </c>
    </row>
    <row r="63" spans="1:3">
      <c r="A63">
        <v>2016</v>
      </c>
      <c r="B63">
        <v>24.86</v>
      </c>
      <c r="C63">
        <v>35.200000000000003</v>
      </c>
    </row>
    <row r="64" spans="1:3">
      <c r="A64">
        <v>2017</v>
      </c>
      <c r="B64">
        <v>35.950000000000003</v>
      </c>
      <c r="C64">
        <v>44.33</v>
      </c>
    </row>
    <row r="65" spans="1:3">
      <c r="A65">
        <v>2018</v>
      </c>
      <c r="B65">
        <v>38.4</v>
      </c>
      <c r="C65">
        <v>43.73</v>
      </c>
    </row>
    <row r="66" spans="1:3">
      <c r="A66">
        <v>2019</v>
      </c>
      <c r="B66">
        <v>39.6</v>
      </c>
      <c r="C66">
        <v>48.44</v>
      </c>
    </row>
    <row r="67" spans="1:3">
      <c r="A67">
        <v>2020</v>
      </c>
      <c r="B67">
        <v>40.46</v>
      </c>
      <c r="C67">
        <v>51.41</v>
      </c>
    </row>
    <row r="68" spans="1:3">
      <c r="A68">
        <v>2021</v>
      </c>
      <c r="B68">
        <v>41.87</v>
      </c>
      <c r="C68">
        <v>49.98</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39741-33B6-48C9-A8B6-DC8F77811A7C}">
  <sheetPr codeName="Hárok49">
    <tabColor rgb="FF00B050"/>
  </sheetPr>
  <dimension ref="A1:S26"/>
  <sheetViews>
    <sheetView workbookViewId="0">
      <selection sqref="A1:S1"/>
    </sheetView>
  </sheetViews>
  <sheetFormatPr defaultRowHeight="14.5"/>
  <cols>
    <col min="1" max="1" width="14.1796875" bestFit="1" customWidth="1"/>
    <col min="2" max="2" width="16.1796875" bestFit="1" customWidth="1"/>
    <col min="3" max="3" width="12.90625" bestFit="1" customWidth="1"/>
    <col min="4" max="4" width="15.1796875" bestFit="1" customWidth="1"/>
    <col min="5" max="5" width="8" customWidth="1"/>
    <col min="6" max="6" width="16.1796875" bestFit="1" customWidth="1"/>
    <col min="7" max="7" width="14.81640625" bestFit="1" customWidth="1"/>
    <col min="8" max="8" width="4.90625" customWidth="1"/>
    <col min="9" max="9" width="16.08984375" bestFit="1" customWidth="1"/>
    <col min="10" max="10" width="12.54296875" bestFit="1" customWidth="1"/>
    <col min="11" max="11" width="9.08984375" customWidth="1"/>
    <col min="12" max="12" width="19.54296875" bestFit="1" customWidth="1"/>
    <col min="13" max="13" width="7.453125" bestFit="1" customWidth="1"/>
  </cols>
  <sheetData>
    <row r="1" spans="1:19" ht="81" customHeight="1" thickBot="1">
      <c r="A1" s="277"/>
      <c r="B1" s="269"/>
      <c r="C1" s="269"/>
      <c r="D1" s="269"/>
      <c r="E1" s="269"/>
      <c r="F1" s="269"/>
      <c r="G1" s="269"/>
      <c r="H1" s="269"/>
      <c r="I1" s="269"/>
      <c r="J1" s="269"/>
      <c r="K1" s="269"/>
      <c r="L1" s="269"/>
      <c r="M1" s="269"/>
      <c r="N1" s="269"/>
      <c r="O1" s="269"/>
      <c r="P1" s="269"/>
      <c r="Q1" s="269"/>
      <c r="R1" s="269"/>
      <c r="S1" s="269"/>
    </row>
    <row r="2" spans="1:19" ht="19" thickBot="1">
      <c r="A2" s="27"/>
      <c r="B2" s="270" t="s">
        <v>258</v>
      </c>
      <c r="C2" s="271"/>
      <c r="D2" s="271"/>
      <c r="E2" s="271"/>
      <c r="F2" s="271"/>
      <c r="G2" s="271"/>
      <c r="H2" s="271"/>
      <c r="I2" s="271"/>
      <c r="J2" s="271"/>
      <c r="K2" s="271"/>
      <c r="L2" s="272"/>
      <c r="M2" s="27"/>
      <c r="N2" s="27"/>
      <c r="O2" s="27"/>
      <c r="P2" s="27"/>
      <c r="Q2" s="27"/>
      <c r="R2" s="27"/>
      <c r="S2" s="27"/>
    </row>
    <row r="3" spans="1:19" ht="15.5">
      <c r="A3" s="27"/>
      <c r="B3" s="27"/>
      <c r="C3" s="27"/>
      <c r="D3" s="27"/>
      <c r="E3" s="27"/>
      <c r="F3" s="27"/>
      <c r="G3" s="27"/>
      <c r="H3" s="27"/>
      <c r="I3" s="27"/>
      <c r="J3" s="27"/>
      <c r="K3" s="27"/>
      <c r="L3" s="27"/>
      <c r="M3" s="27"/>
      <c r="N3" s="27"/>
      <c r="O3" s="27"/>
      <c r="P3" s="27"/>
      <c r="Q3" s="27"/>
      <c r="R3" s="27"/>
      <c r="S3" s="27"/>
    </row>
    <row r="4" spans="1:19" ht="15.5">
      <c r="A4" s="27"/>
      <c r="B4" s="27"/>
      <c r="C4" s="27"/>
      <c r="D4" s="27"/>
      <c r="E4" s="27"/>
      <c r="F4" s="27"/>
      <c r="G4" s="27"/>
      <c r="H4" s="27"/>
      <c r="I4" s="27"/>
      <c r="J4" s="27"/>
      <c r="K4" s="27"/>
      <c r="L4" s="27"/>
      <c r="M4" s="27"/>
      <c r="N4" s="27"/>
      <c r="O4" s="27"/>
      <c r="P4" s="27"/>
      <c r="Q4" s="27"/>
      <c r="R4" s="27"/>
      <c r="S4" s="27"/>
    </row>
    <row r="5" spans="1:19" ht="16" thickBot="1">
      <c r="A5" s="27"/>
      <c r="B5" s="74" t="s">
        <v>260</v>
      </c>
      <c r="C5" s="75" t="s">
        <v>64</v>
      </c>
      <c r="D5" s="75" t="s">
        <v>65</v>
      </c>
      <c r="E5" s="27"/>
      <c r="F5" s="74" t="s">
        <v>260</v>
      </c>
      <c r="G5" s="75" t="s">
        <v>196</v>
      </c>
      <c r="H5" s="27"/>
      <c r="I5" s="74" t="s">
        <v>260</v>
      </c>
      <c r="J5" s="75" t="s">
        <v>262</v>
      </c>
      <c r="K5" s="27"/>
      <c r="L5" s="74" t="s">
        <v>260</v>
      </c>
      <c r="M5" s="75" t="s">
        <v>261</v>
      </c>
      <c r="N5" s="27"/>
      <c r="O5" s="27"/>
      <c r="P5" s="27"/>
      <c r="Q5" s="27"/>
      <c r="R5" s="27"/>
      <c r="S5" s="27"/>
    </row>
    <row r="6" spans="1:19" ht="15.5">
      <c r="A6" s="27"/>
      <c r="B6" s="27" t="s">
        <v>225</v>
      </c>
      <c r="C6" s="27" t="s">
        <v>244</v>
      </c>
      <c r="D6" s="27"/>
      <c r="E6" s="27"/>
      <c r="F6" s="27" t="s">
        <v>225</v>
      </c>
      <c r="G6" s="123"/>
      <c r="H6" s="27"/>
      <c r="I6" s="27" t="s">
        <v>226</v>
      </c>
      <c r="J6" s="27"/>
      <c r="K6" s="27"/>
      <c r="L6" s="27" t="s">
        <v>225</v>
      </c>
      <c r="M6" s="27"/>
      <c r="N6" s="27"/>
      <c r="O6" s="27"/>
      <c r="P6" s="27"/>
      <c r="Q6" s="27"/>
      <c r="R6" s="27"/>
      <c r="S6" s="27"/>
    </row>
    <row r="7" spans="1:19" ht="15.5">
      <c r="A7" s="27"/>
      <c r="B7" s="27" t="s">
        <v>227</v>
      </c>
      <c r="C7" s="27" t="s">
        <v>246</v>
      </c>
      <c r="D7" s="27"/>
      <c r="E7" s="27"/>
      <c r="F7" s="27" t="s">
        <v>227</v>
      </c>
      <c r="G7" s="123"/>
      <c r="H7" s="27"/>
      <c r="I7" s="27" t="s">
        <v>228</v>
      </c>
      <c r="J7" s="27"/>
      <c r="K7" s="27"/>
      <c r="L7" s="27" t="s">
        <v>227</v>
      </c>
      <c r="M7" s="27"/>
      <c r="N7" s="27"/>
      <c r="O7" s="27"/>
      <c r="P7" s="27"/>
      <c r="Q7" s="27"/>
      <c r="R7" s="27"/>
      <c r="S7" s="27"/>
    </row>
    <row r="8" spans="1:19" ht="15.5">
      <c r="A8" s="27"/>
      <c r="B8" s="27" t="s">
        <v>229</v>
      </c>
      <c r="C8" s="27" t="s">
        <v>248</v>
      </c>
      <c r="D8" s="27"/>
      <c r="E8" s="27"/>
      <c r="F8" s="27" t="s">
        <v>229</v>
      </c>
      <c r="G8" s="123"/>
      <c r="H8" s="27"/>
      <c r="I8" s="27" t="s">
        <v>230</v>
      </c>
      <c r="J8" s="27"/>
      <c r="K8" s="27"/>
      <c r="L8" s="27" t="s">
        <v>229</v>
      </c>
      <c r="M8" s="27"/>
      <c r="N8" s="27"/>
      <c r="O8" s="27"/>
      <c r="P8" s="27"/>
      <c r="Q8" s="27"/>
      <c r="R8" s="27"/>
      <c r="S8" s="27"/>
    </row>
    <row r="9" spans="1:19" ht="15.5">
      <c r="A9" s="27"/>
      <c r="B9" s="27" t="s">
        <v>231</v>
      </c>
      <c r="C9" s="27" t="s">
        <v>250</v>
      </c>
      <c r="D9" s="27"/>
      <c r="E9" s="27"/>
      <c r="F9" s="27" t="s">
        <v>231</v>
      </c>
      <c r="G9" s="123"/>
      <c r="H9" s="27"/>
      <c r="I9" s="27" t="s">
        <v>231</v>
      </c>
      <c r="J9" s="27"/>
      <c r="K9" s="27"/>
      <c r="L9" s="27" t="s">
        <v>232</v>
      </c>
      <c r="M9" s="27"/>
      <c r="N9" s="27"/>
      <c r="O9" s="27"/>
      <c r="P9" s="27"/>
      <c r="Q9" s="27"/>
      <c r="R9" s="27"/>
      <c r="S9" s="27"/>
    </row>
    <row r="10" spans="1:19" ht="15.5">
      <c r="A10" s="27"/>
      <c r="B10" s="27" t="s">
        <v>233</v>
      </c>
      <c r="C10" s="27" t="s">
        <v>251</v>
      </c>
      <c r="D10" s="27"/>
      <c r="E10" s="27"/>
      <c r="F10" s="27" t="s">
        <v>233</v>
      </c>
      <c r="G10" s="123"/>
      <c r="H10" s="27"/>
      <c r="I10" s="27" t="s">
        <v>233</v>
      </c>
      <c r="J10" s="27"/>
      <c r="K10" s="27"/>
      <c r="L10" s="27" t="s">
        <v>233</v>
      </c>
      <c r="M10" s="27"/>
      <c r="N10" s="27"/>
      <c r="O10" s="27"/>
      <c r="P10" s="27"/>
      <c r="Q10" s="27"/>
      <c r="R10" s="27"/>
      <c r="S10" s="27"/>
    </row>
    <row r="11" spans="1:19" ht="15.5">
      <c r="A11" s="27"/>
      <c r="B11" s="27" t="s">
        <v>234</v>
      </c>
      <c r="C11" s="27" t="s">
        <v>253</v>
      </c>
      <c r="D11" s="27"/>
      <c r="E11" s="27"/>
      <c r="F11" s="27" t="s">
        <v>234</v>
      </c>
      <c r="G11" s="123"/>
      <c r="H11" s="27"/>
      <c r="I11" s="27" t="s">
        <v>235</v>
      </c>
      <c r="J11" s="27"/>
      <c r="K11" s="27"/>
      <c r="L11" s="27" t="s">
        <v>234</v>
      </c>
      <c r="M11" s="27"/>
      <c r="N11" s="27"/>
      <c r="O11" s="27"/>
      <c r="P11" s="27"/>
      <c r="Q11" s="27"/>
      <c r="R11" s="27"/>
      <c r="S11" s="27"/>
    </row>
    <row r="12" spans="1:19" ht="15.5">
      <c r="A12" s="27"/>
      <c r="B12" s="27" t="s">
        <v>236</v>
      </c>
      <c r="C12" s="27" t="s">
        <v>250</v>
      </c>
      <c r="D12" s="27"/>
      <c r="E12" s="27"/>
      <c r="F12" s="27" t="s">
        <v>236</v>
      </c>
      <c r="G12" s="123"/>
      <c r="H12" s="27"/>
      <c r="I12" s="27" t="s">
        <v>237</v>
      </c>
      <c r="J12" s="27"/>
      <c r="K12" s="27"/>
      <c r="L12" s="27" t="s">
        <v>236</v>
      </c>
      <c r="M12" s="27"/>
      <c r="N12" s="27"/>
      <c r="O12" s="27"/>
      <c r="P12" s="27"/>
      <c r="Q12" s="27"/>
      <c r="R12" s="27"/>
      <c r="S12" s="27"/>
    </row>
    <row r="13" spans="1:19" ht="15.5">
      <c r="A13" s="27"/>
      <c r="B13" s="27" t="s">
        <v>238</v>
      </c>
      <c r="C13" s="27" t="s">
        <v>255</v>
      </c>
      <c r="D13" s="27"/>
      <c r="E13" s="27"/>
      <c r="F13" s="27" t="s">
        <v>238</v>
      </c>
      <c r="G13" s="123"/>
      <c r="H13" s="27"/>
      <c r="I13" s="27" t="s">
        <v>239</v>
      </c>
      <c r="J13" s="27"/>
      <c r="K13" s="27"/>
      <c r="L13" s="27" t="s">
        <v>238</v>
      </c>
      <c r="M13" s="27"/>
      <c r="N13" s="27"/>
      <c r="O13" s="27"/>
      <c r="P13" s="27"/>
      <c r="Q13" s="27"/>
      <c r="R13" s="27"/>
      <c r="S13" s="27"/>
    </row>
    <row r="14" spans="1:19" ht="15.5">
      <c r="A14" s="27"/>
      <c r="B14" s="27" t="s">
        <v>240</v>
      </c>
      <c r="C14" s="27" t="s">
        <v>257</v>
      </c>
      <c r="D14" s="27"/>
      <c r="E14" s="27"/>
      <c r="F14" s="27" t="s">
        <v>240</v>
      </c>
      <c r="G14" s="123"/>
      <c r="H14" s="27"/>
      <c r="I14" s="27" t="s">
        <v>241</v>
      </c>
      <c r="J14" s="27"/>
      <c r="K14" s="27"/>
      <c r="L14" s="27" t="s">
        <v>242</v>
      </c>
      <c r="M14" s="27"/>
      <c r="N14" s="27"/>
      <c r="O14" s="27"/>
      <c r="P14" s="27"/>
      <c r="Q14" s="27"/>
      <c r="R14" s="27"/>
      <c r="S14" s="27"/>
    </row>
    <row r="15" spans="1:19" ht="15.5">
      <c r="A15" s="27"/>
      <c r="E15" s="27"/>
      <c r="F15" s="27"/>
      <c r="G15" s="27"/>
      <c r="H15" s="27"/>
      <c r="I15" s="27"/>
      <c r="J15" s="27"/>
      <c r="K15" s="27"/>
      <c r="L15" s="27"/>
      <c r="M15" s="27"/>
      <c r="N15" s="27"/>
      <c r="O15" s="27"/>
      <c r="P15" s="27"/>
      <c r="Q15" s="27"/>
      <c r="R15" s="27"/>
      <c r="S15" s="27"/>
    </row>
    <row r="16" spans="1:19" ht="15.5">
      <c r="A16" s="27"/>
      <c r="B16" s="27"/>
      <c r="C16" s="27"/>
      <c r="D16" s="27"/>
      <c r="E16" s="27"/>
      <c r="F16" s="27"/>
      <c r="G16" s="27"/>
      <c r="H16" s="27"/>
      <c r="I16" s="27"/>
      <c r="J16" s="27"/>
      <c r="K16" s="27"/>
      <c r="L16" s="27"/>
      <c r="M16" s="27"/>
      <c r="N16" s="27"/>
      <c r="O16" s="27"/>
      <c r="P16" s="27"/>
      <c r="Q16" s="27"/>
      <c r="R16" s="27"/>
      <c r="S16" s="27"/>
    </row>
    <row r="17" spans="1:19" ht="16" thickBot="1">
      <c r="A17" s="27"/>
      <c r="B17" s="75" t="s">
        <v>64</v>
      </c>
      <c r="C17" s="75" t="s">
        <v>65</v>
      </c>
      <c r="D17" s="74" t="s">
        <v>260</v>
      </c>
      <c r="E17" s="27"/>
      <c r="F17" s="74" t="s">
        <v>217</v>
      </c>
      <c r="G17" s="75" t="s">
        <v>243</v>
      </c>
      <c r="H17" s="27"/>
      <c r="I17" s="74" t="s">
        <v>68</v>
      </c>
      <c r="J17" s="75" t="s">
        <v>43</v>
      </c>
      <c r="K17" s="27"/>
      <c r="L17" s="27"/>
      <c r="M17" s="27"/>
      <c r="N17" s="27"/>
      <c r="O17" s="27"/>
      <c r="P17" s="27"/>
      <c r="Q17" s="27"/>
      <c r="R17" s="27"/>
      <c r="S17" s="27"/>
    </row>
    <row r="18" spans="1:19" ht="15.5">
      <c r="A18" s="27"/>
      <c r="B18" s="27" t="s">
        <v>244</v>
      </c>
      <c r="C18" s="27" t="s">
        <v>186</v>
      </c>
      <c r="D18" s="27"/>
      <c r="E18" s="27"/>
      <c r="F18" s="27" t="s">
        <v>245</v>
      </c>
      <c r="G18" s="27" t="s">
        <v>266</v>
      </c>
      <c r="H18" s="27"/>
      <c r="I18" s="73">
        <v>43519</v>
      </c>
      <c r="J18" s="27">
        <v>2</v>
      </c>
      <c r="K18" s="27"/>
      <c r="L18" s="27"/>
      <c r="M18" s="27"/>
      <c r="N18" s="27"/>
      <c r="O18" s="27"/>
      <c r="P18" s="27"/>
      <c r="Q18" s="27"/>
      <c r="R18" s="27"/>
      <c r="S18" s="27"/>
    </row>
    <row r="19" spans="1:19" ht="15.5">
      <c r="A19" s="27"/>
      <c r="B19" s="27" t="s">
        <v>246</v>
      </c>
      <c r="C19" s="27" t="s">
        <v>186</v>
      </c>
      <c r="D19" s="27"/>
      <c r="E19" s="27"/>
      <c r="F19" s="27" t="s">
        <v>247</v>
      </c>
      <c r="G19" s="27" t="s">
        <v>267</v>
      </c>
      <c r="H19" s="27"/>
      <c r="I19" s="73">
        <v>43567</v>
      </c>
      <c r="J19" s="27">
        <v>4</v>
      </c>
      <c r="K19" s="27"/>
      <c r="L19" s="27"/>
      <c r="M19" s="27"/>
      <c r="N19" s="27"/>
      <c r="O19" s="27"/>
      <c r="P19" s="27"/>
      <c r="Q19" s="27"/>
      <c r="R19" s="27"/>
      <c r="S19" s="27"/>
    </row>
    <row r="20" spans="1:19" ht="15.5">
      <c r="A20" s="27"/>
      <c r="B20" s="27" t="s">
        <v>248</v>
      </c>
      <c r="C20" s="27" t="s">
        <v>186</v>
      </c>
      <c r="D20" s="27"/>
      <c r="E20" s="27"/>
      <c r="F20" s="27" t="s">
        <v>249</v>
      </c>
      <c r="G20" s="27" t="s">
        <v>268</v>
      </c>
      <c r="H20" s="27"/>
      <c r="I20" s="73">
        <v>43700</v>
      </c>
      <c r="J20" s="27">
        <v>8</v>
      </c>
      <c r="K20" s="27"/>
      <c r="L20" s="27"/>
      <c r="M20" s="27"/>
      <c r="N20" s="27"/>
      <c r="O20" s="27"/>
      <c r="P20" s="27"/>
      <c r="Q20" s="27"/>
      <c r="R20" s="27"/>
      <c r="S20" s="27"/>
    </row>
    <row r="21" spans="1:19" ht="15.5">
      <c r="A21" s="27"/>
      <c r="B21" s="27" t="s">
        <v>250</v>
      </c>
      <c r="C21" s="27" t="s">
        <v>186</v>
      </c>
      <c r="D21" s="27"/>
      <c r="E21" s="27"/>
      <c r="F21" s="27" t="s">
        <v>249</v>
      </c>
      <c r="G21" s="27" t="s">
        <v>268</v>
      </c>
      <c r="H21" s="27"/>
      <c r="I21" s="73">
        <v>43957</v>
      </c>
      <c r="J21" s="27">
        <v>5</v>
      </c>
      <c r="K21" s="27"/>
      <c r="L21" s="27"/>
      <c r="M21" s="27"/>
      <c r="N21" s="27"/>
      <c r="O21" s="27"/>
      <c r="P21" s="27"/>
      <c r="Q21" s="27"/>
      <c r="R21" s="27"/>
      <c r="S21" s="27"/>
    </row>
    <row r="22" spans="1:19" ht="15.5">
      <c r="A22" s="27"/>
      <c r="B22" s="27" t="s">
        <v>251</v>
      </c>
      <c r="C22" s="27" t="s">
        <v>186</v>
      </c>
      <c r="D22" s="27"/>
      <c r="E22" s="27"/>
      <c r="F22" s="27" t="s">
        <v>252</v>
      </c>
      <c r="G22" s="27" t="s">
        <v>267</v>
      </c>
      <c r="H22" s="27"/>
      <c r="I22" s="73">
        <v>43894</v>
      </c>
      <c r="J22" s="27">
        <v>3</v>
      </c>
      <c r="K22" s="27"/>
      <c r="L22" s="27"/>
      <c r="M22" s="27"/>
      <c r="N22" s="27"/>
      <c r="O22" s="27"/>
      <c r="P22" s="27"/>
      <c r="Q22" s="27"/>
      <c r="R22" s="27"/>
      <c r="S22" s="27"/>
    </row>
    <row r="23" spans="1:19" ht="15.5">
      <c r="A23" s="27"/>
      <c r="B23" s="27" t="s">
        <v>253</v>
      </c>
      <c r="C23" s="27" t="s">
        <v>186</v>
      </c>
      <c r="D23" s="27"/>
      <c r="E23" s="27"/>
      <c r="F23" s="27" t="s">
        <v>254</v>
      </c>
      <c r="G23" s="27" t="s">
        <v>266</v>
      </c>
      <c r="H23" s="27"/>
      <c r="I23" s="73">
        <v>43548</v>
      </c>
      <c r="J23" s="27">
        <v>3</v>
      </c>
      <c r="K23" s="27"/>
      <c r="L23" s="27"/>
      <c r="M23" s="27"/>
      <c r="N23" s="27"/>
      <c r="O23" s="27"/>
      <c r="P23" s="27"/>
      <c r="Q23" s="27"/>
      <c r="R23" s="27"/>
      <c r="S23" s="27"/>
    </row>
    <row r="24" spans="1:19" ht="15.5">
      <c r="A24" s="27"/>
      <c r="B24" s="27" t="s">
        <v>250</v>
      </c>
      <c r="C24" s="27" t="s">
        <v>186</v>
      </c>
      <c r="D24" s="27"/>
      <c r="E24" s="27"/>
      <c r="F24" s="27" t="s">
        <v>252</v>
      </c>
      <c r="G24" s="27" t="s">
        <v>267</v>
      </c>
      <c r="H24" s="27"/>
      <c r="I24" s="73">
        <v>44235</v>
      </c>
      <c r="J24" s="27">
        <v>2</v>
      </c>
      <c r="K24" s="27"/>
      <c r="L24" s="27"/>
      <c r="M24" s="27"/>
      <c r="N24" s="27"/>
      <c r="O24" s="27"/>
      <c r="P24" s="27"/>
      <c r="Q24" s="27"/>
      <c r="R24" s="27"/>
      <c r="S24" s="27"/>
    </row>
    <row r="25" spans="1:19" ht="15.5">
      <c r="A25" s="27"/>
      <c r="B25" s="27" t="s">
        <v>255</v>
      </c>
      <c r="C25" s="27" t="s">
        <v>186</v>
      </c>
      <c r="D25" s="27"/>
      <c r="E25" s="27"/>
      <c r="F25" s="27" t="s">
        <v>256</v>
      </c>
      <c r="G25" s="27" t="s">
        <v>268</v>
      </c>
      <c r="H25" s="27"/>
      <c r="I25" s="73">
        <v>44033</v>
      </c>
      <c r="J25" s="27">
        <v>7</v>
      </c>
      <c r="K25" s="27"/>
      <c r="L25" s="27"/>
      <c r="M25" s="27"/>
      <c r="N25" s="27"/>
      <c r="O25" s="27"/>
      <c r="P25" s="27"/>
      <c r="Q25" s="27"/>
      <c r="R25" s="27"/>
      <c r="S25" s="27"/>
    </row>
    <row r="26" spans="1:19" ht="15.5">
      <c r="A26" s="27"/>
      <c r="B26" s="27" t="s">
        <v>257</v>
      </c>
      <c r="C26" s="27" t="s">
        <v>186</v>
      </c>
      <c r="D26" s="27"/>
      <c r="E26" s="27"/>
      <c r="F26" s="27" t="s">
        <v>252</v>
      </c>
      <c r="G26" s="27" t="s">
        <v>267</v>
      </c>
      <c r="H26" s="27"/>
      <c r="I26" s="73">
        <v>44132</v>
      </c>
      <c r="J26" s="27">
        <v>10</v>
      </c>
      <c r="K26" s="27"/>
      <c r="L26" s="27"/>
      <c r="M26" s="27"/>
      <c r="N26" s="27"/>
      <c r="O26" s="27"/>
      <c r="P26" s="27"/>
      <c r="Q26" s="27"/>
      <c r="R26" s="27"/>
      <c r="S26" s="27"/>
    </row>
  </sheetData>
  <mergeCells count="2">
    <mergeCell ref="A1:S1"/>
    <mergeCell ref="B2:L2"/>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BB2E3-0B8B-4DDF-A9CE-694EAB1E1522}">
  <sheetPr codeName="Hárok63">
    <tabColor rgb="FF00B050"/>
  </sheetPr>
  <dimension ref="A1:G44"/>
  <sheetViews>
    <sheetView workbookViewId="0"/>
  </sheetViews>
  <sheetFormatPr defaultRowHeight="14.5"/>
  <cols>
    <col min="1" max="1" width="38.81640625" bestFit="1" customWidth="1"/>
    <col min="2" max="2" width="12.6328125" bestFit="1" customWidth="1"/>
    <col min="3" max="3" width="12.1796875" bestFit="1" customWidth="1"/>
    <col min="4" max="4" width="13.7265625" bestFit="1" customWidth="1"/>
    <col min="5" max="5" width="14.6328125" bestFit="1" customWidth="1"/>
    <col min="6" max="6" width="13.36328125" bestFit="1" customWidth="1"/>
    <col min="7" max="7" width="13.26953125" customWidth="1"/>
    <col min="8" max="8" width="12.36328125" bestFit="1" customWidth="1"/>
    <col min="10" max="10" width="11.08984375" bestFit="1" customWidth="1"/>
  </cols>
  <sheetData>
    <row r="1" spans="1:6">
      <c r="A1" t="s">
        <v>270</v>
      </c>
      <c r="B1" t="s">
        <v>271</v>
      </c>
      <c r="C1" t="s">
        <v>272</v>
      </c>
      <c r="D1" t="s">
        <v>273</v>
      </c>
      <c r="E1" t="s">
        <v>274</v>
      </c>
      <c r="F1" t="s">
        <v>275</v>
      </c>
    </row>
    <row r="2" spans="1:6">
      <c r="A2" t="s">
        <v>276</v>
      </c>
      <c r="B2" t="s">
        <v>277</v>
      </c>
      <c r="C2" t="s">
        <v>278</v>
      </c>
      <c r="D2" t="s">
        <v>279</v>
      </c>
      <c r="E2" t="s">
        <v>280</v>
      </c>
      <c r="F2" s="124">
        <v>44741</v>
      </c>
    </row>
    <row r="3" spans="1:6">
      <c r="A3" t="s">
        <v>281</v>
      </c>
      <c r="B3" t="s">
        <v>282</v>
      </c>
      <c r="C3" t="s">
        <v>283</v>
      </c>
      <c r="D3" t="s">
        <v>284</v>
      </c>
      <c r="E3" t="s">
        <v>285</v>
      </c>
      <c r="F3" s="124">
        <v>44748</v>
      </c>
    </row>
    <row r="4" spans="1:6">
      <c r="A4" t="s">
        <v>286</v>
      </c>
      <c r="B4" t="s">
        <v>287</v>
      </c>
      <c r="C4" t="s">
        <v>288</v>
      </c>
      <c r="D4" t="s">
        <v>289</v>
      </c>
      <c r="E4" t="s">
        <v>290</v>
      </c>
      <c r="F4" s="124">
        <v>44753</v>
      </c>
    </row>
    <row r="5" spans="1:6">
      <c r="A5" t="s">
        <v>291</v>
      </c>
      <c r="B5" t="s">
        <v>293</v>
      </c>
      <c r="C5" t="s">
        <v>294</v>
      </c>
      <c r="D5" t="s">
        <v>295</v>
      </c>
      <c r="E5" t="s">
        <v>292</v>
      </c>
      <c r="F5" s="124">
        <v>44736</v>
      </c>
    </row>
    <row r="6" spans="1:6">
      <c r="A6" t="s">
        <v>296</v>
      </c>
      <c r="B6" t="s">
        <v>297</v>
      </c>
      <c r="C6" t="s">
        <v>298</v>
      </c>
      <c r="D6" t="s">
        <v>299</v>
      </c>
      <c r="E6" s="125">
        <v>0</v>
      </c>
      <c r="F6" s="124">
        <v>44740</v>
      </c>
    </row>
    <row r="7" spans="1:6">
      <c r="A7" t="s">
        <v>300</v>
      </c>
      <c r="B7" t="s">
        <v>301</v>
      </c>
      <c r="C7" t="s">
        <v>302</v>
      </c>
      <c r="D7" t="s">
        <v>303</v>
      </c>
      <c r="E7" t="s">
        <v>292</v>
      </c>
      <c r="F7" s="124">
        <v>44740</v>
      </c>
    </row>
    <row r="8" spans="1:6">
      <c r="A8" t="s">
        <v>304</v>
      </c>
      <c r="B8" t="s">
        <v>305</v>
      </c>
      <c r="C8" t="s">
        <v>306</v>
      </c>
      <c r="D8" t="s">
        <v>307</v>
      </c>
      <c r="E8" t="s">
        <v>308</v>
      </c>
      <c r="F8" s="124">
        <v>44728</v>
      </c>
    </row>
    <row r="9" spans="1:6">
      <c r="A9" t="s">
        <v>309</v>
      </c>
      <c r="B9" t="s">
        <v>310</v>
      </c>
      <c r="C9" t="s">
        <v>311</v>
      </c>
      <c r="D9" t="s">
        <v>312</v>
      </c>
      <c r="E9" t="s">
        <v>313</v>
      </c>
      <c r="F9" s="124">
        <v>44652</v>
      </c>
    </row>
    <row r="10" spans="1:6">
      <c r="A10" t="s">
        <v>314</v>
      </c>
      <c r="B10" t="s">
        <v>315</v>
      </c>
      <c r="C10" t="s">
        <v>316</v>
      </c>
      <c r="D10" t="s">
        <v>317</v>
      </c>
      <c r="E10" t="s">
        <v>318</v>
      </c>
      <c r="F10" s="124">
        <v>44649</v>
      </c>
    </row>
    <row r="11" spans="1:6">
      <c r="A11" t="s">
        <v>319</v>
      </c>
      <c r="B11" t="s">
        <v>320</v>
      </c>
      <c r="C11" t="s">
        <v>321</v>
      </c>
      <c r="D11" t="s">
        <v>322</v>
      </c>
      <c r="E11" t="s">
        <v>323</v>
      </c>
      <c r="F11" s="124">
        <v>44741</v>
      </c>
    </row>
    <row r="12" spans="1:6">
      <c r="A12" t="s">
        <v>324</v>
      </c>
      <c r="B12" t="s">
        <v>325</v>
      </c>
      <c r="C12" t="s">
        <v>326</v>
      </c>
      <c r="D12" t="s">
        <v>327</v>
      </c>
      <c r="E12" t="s">
        <v>328</v>
      </c>
      <c r="F12" s="124">
        <v>44652</v>
      </c>
    </row>
    <row r="13" spans="1:6">
      <c r="A13" t="s">
        <v>329</v>
      </c>
      <c r="B13" t="s">
        <v>330</v>
      </c>
      <c r="C13" t="s">
        <v>331</v>
      </c>
      <c r="D13" t="s">
        <v>332</v>
      </c>
      <c r="E13" t="s">
        <v>333</v>
      </c>
      <c r="F13" s="124">
        <v>44776</v>
      </c>
    </row>
    <row r="14" spans="1:6">
      <c r="A14" t="s">
        <v>334</v>
      </c>
      <c r="B14" t="s">
        <v>335</v>
      </c>
      <c r="C14" t="s">
        <v>336</v>
      </c>
      <c r="D14" t="s">
        <v>337</v>
      </c>
      <c r="E14" t="s">
        <v>338</v>
      </c>
      <c r="F14" s="124">
        <v>44652</v>
      </c>
    </row>
    <row r="15" spans="1:6">
      <c r="A15" t="s">
        <v>339</v>
      </c>
      <c r="B15" t="s">
        <v>340</v>
      </c>
      <c r="C15" t="s">
        <v>341</v>
      </c>
      <c r="D15" t="s">
        <v>342</v>
      </c>
      <c r="E15" t="s">
        <v>343</v>
      </c>
      <c r="F15" s="124">
        <v>44652</v>
      </c>
    </row>
    <row r="16" spans="1:6">
      <c r="A16" t="s">
        <v>344</v>
      </c>
      <c r="B16" t="s">
        <v>345</v>
      </c>
      <c r="C16" t="s">
        <v>346</v>
      </c>
      <c r="D16" t="s">
        <v>347</v>
      </c>
      <c r="E16" t="s">
        <v>292</v>
      </c>
      <c r="F16" s="124">
        <v>44744</v>
      </c>
    </row>
    <row r="17" spans="1:7">
      <c r="A17" t="s">
        <v>348</v>
      </c>
      <c r="B17" t="s">
        <v>349</v>
      </c>
      <c r="C17" t="s">
        <v>350</v>
      </c>
      <c r="D17" t="s">
        <v>351</v>
      </c>
      <c r="E17" t="s">
        <v>352</v>
      </c>
      <c r="F17" s="124">
        <v>44748</v>
      </c>
    </row>
    <row r="18" spans="1:7">
      <c r="A18" t="s">
        <v>353</v>
      </c>
      <c r="B18" t="s">
        <v>354</v>
      </c>
      <c r="C18" t="s">
        <v>355</v>
      </c>
      <c r="D18" t="s">
        <v>356</v>
      </c>
      <c r="E18" t="s">
        <v>292</v>
      </c>
      <c r="F18" s="124">
        <v>44652</v>
      </c>
    </row>
    <row r="19" spans="1:7">
      <c r="A19" t="s">
        <v>357</v>
      </c>
      <c r="B19" t="s">
        <v>358</v>
      </c>
      <c r="C19" t="s">
        <v>359</v>
      </c>
      <c r="D19" t="s">
        <v>360</v>
      </c>
      <c r="E19" t="s">
        <v>361</v>
      </c>
      <c r="F19" s="124">
        <v>44644</v>
      </c>
    </row>
    <row r="25" spans="1:7">
      <c r="A25" t="s">
        <v>270</v>
      </c>
      <c r="B25" t="s">
        <v>271</v>
      </c>
      <c r="C25" t="s">
        <v>272</v>
      </c>
      <c r="D25" t="s">
        <v>273</v>
      </c>
      <c r="E25" t="s">
        <v>274</v>
      </c>
      <c r="F25" t="s">
        <v>275</v>
      </c>
    </row>
    <row r="26" spans="1:7">
      <c r="A26" t="s">
        <v>276</v>
      </c>
      <c r="B26">
        <v>730775000</v>
      </c>
      <c r="C26" s="126">
        <v>143529000</v>
      </c>
      <c r="D26" s="126">
        <v>1633442000</v>
      </c>
      <c r="E26">
        <v>49984000</v>
      </c>
      <c r="F26" s="124">
        <v>44741</v>
      </c>
      <c r="G26" s="126"/>
    </row>
    <row r="27" spans="1:7">
      <c r="A27" t="s">
        <v>281</v>
      </c>
      <c r="B27">
        <v>543096000</v>
      </c>
      <c r="C27" s="126">
        <v>70695000</v>
      </c>
      <c r="D27" s="126">
        <v>920085000</v>
      </c>
      <c r="E27">
        <v>21964000</v>
      </c>
      <c r="F27" s="124">
        <v>44748</v>
      </c>
      <c r="G27" s="126"/>
    </row>
    <row r="28" spans="1:7">
      <c r="A28" t="s">
        <v>286</v>
      </c>
      <c r="B28">
        <v>178793668</v>
      </c>
      <c r="C28" s="126">
        <v>5163385</v>
      </c>
      <c r="D28" s="126">
        <v>114644565</v>
      </c>
      <c r="E28">
        <v>947567</v>
      </c>
      <c r="F28" s="124">
        <v>44753</v>
      </c>
      <c r="G28" s="126"/>
    </row>
    <row r="29" spans="1:7">
      <c r="A29" t="s">
        <v>291</v>
      </c>
      <c r="B29">
        <v>46726618</v>
      </c>
      <c r="C29" s="126">
        <v>1399168</v>
      </c>
      <c r="D29" s="126">
        <v>158548045</v>
      </c>
      <c r="F29" s="124">
        <v>44736</v>
      </c>
      <c r="G29" s="126"/>
    </row>
    <row r="30" spans="1:7">
      <c r="A30" t="s">
        <v>296</v>
      </c>
      <c r="B30">
        <v>46027572</v>
      </c>
      <c r="C30" s="126">
        <v>-2280779</v>
      </c>
      <c r="D30" s="126">
        <v>159692637</v>
      </c>
      <c r="E30">
        <v>0</v>
      </c>
      <c r="F30" s="124">
        <v>44740</v>
      </c>
      <c r="G30" s="126"/>
    </row>
    <row r="31" spans="1:7">
      <c r="A31" t="s">
        <v>300</v>
      </c>
      <c r="B31">
        <v>44536725</v>
      </c>
      <c r="C31" s="126">
        <v>-12488432</v>
      </c>
      <c r="D31" s="126">
        <v>43787711</v>
      </c>
      <c r="F31" s="124">
        <v>44740</v>
      </c>
      <c r="G31" s="126"/>
    </row>
    <row r="32" spans="1:7">
      <c r="A32" t="s">
        <v>304</v>
      </c>
      <c r="B32">
        <v>41424200</v>
      </c>
      <c r="C32" s="126">
        <v>711625</v>
      </c>
      <c r="D32" s="126">
        <v>20551124</v>
      </c>
      <c r="E32">
        <v>133198</v>
      </c>
      <c r="F32" s="124">
        <v>44728</v>
      </c>
      <c r="G32" s="126"/>
    </row>
    <row r="33" spans="1:7">
      <c r="A33" t="s">
        <v>309</v>
      </c>
      <c r="B33">
        <v>38259767</v>
      </c>
      <c r="C33" s="126">
        <v>584925</v>
      </c>
      <c r="D33" s="126">
        <v>38618770</v>
      </c>
      <c r="E33">
        <v>146031</v>
      </c>
      <c r="F33" s="124">
        <v>44652</v>
      </c>
      <c r="G33" s="126"/>
    </row>
    <row r="34" spans="1:7">
      <c r="A34" t="s">
        <v>314</v>
      </c>
      <c r="B34">
        <v>37338907</v>
      </c>
      <c r="C34" s="126">
        <v>5337179</v>
      </c>
      <c r="D34" s="126">
        <v>34967338</v>
      </c>
      <c r="E34">
        <v>1990994</v>
      </c>
      <c r="F34" s="124">
        <v>44649</v>
      </c>
      <c r="G34" s="126"/>
    </row>
    <row r="35" spans="1:7">
      <c r="A35" t="s">
        <v>319</v>
      </c>
      <c r="B35">
        <v>32919927</v>
      </c>
      <c r="C35" s="126">
        <v>2710247</v>
      </c>
      <c r="D35" s="126">
        <v>10700666</v>
      </c>
      <c r="E35">
        <v>692577</v>
      </c>
      <c r="F35" s="124">
        <v>44741</v>
      </c>
      <c r="G35" s="126"/>
    </row>
    <row r="36" spans="1:7">
      <c r="A36" t="s">
        <v>324</v>
      </c>
      <c r="B36">
        <v>18993858</v>
      </c>
      <c r="C36" s="126">
        <v>581822</v>
      </c>
      <c r="D36" s="126">
        <v>17125045</v>
      </c>
      <c r="E36">
        <v>21443</v>
      </c>
      <c r="F36" s="124">
        <v>44652</v>
      </c>
      <c r="G36" s="126"/>
    </row>
    <row r="37" spans="1:7">
      <c r="A37" t="s">
        <v>329</v>
      </c>
      <c r="B37">
        <v>18737749</v>
      </c>
      <c r="C37" s="126">
        <v>312858</v>
      </c>
      <c r="D37" s="126">
        <v>12141408</v>
      </c>
      <c r="E37">
        <v>61251</v>
      </c>
      <c r="F37" s="124">
        <v>44776</v>
      </c>
      <c r="G37" s="126"/>
    </row>
    <row r="38" spans="1:7">
      <c r="A38" t="s">
        <v>334</v>
      </c>
      <c r="B38">
        <v>13029373</v>
      </c>
      <c r="C38" s="126">
        <v>2578036</v>
      </c>
      <c r="D38" s="126">
        <v>6188082</v>
      </c>
      <c r="E38">
        <v>638406</v>
      </c>
      <c r="F38" s="124">
        <v>44652</v>
      </c>
      <c r="G38" s="126"/>
    </row>
    <row r="39" spans="1:7">
      <c r="A39" t="s">
        <v>339</v>
      </c>
      <c r="B39">
        <v>11512193</v>
      </c>
      <c r="C39" s="126">
        <v>801353</v>
      </c>
      <c r="D39" s="126">
        <v>11230158</v>
      </c>
      <c r="E39">
        <v>263727</v>
      </c>
      <c r="F39" s="124">
        <v>44652</v>
      </c>
      <c r="G39" s="126"/>
    </row>
    <row r="40" spans="1:7">
      <c r="A40" t="s">
        <v>344</v>
      </c>
      <c r="B40">
        <v>8607879</v>
      </c>
      <c r="C40" s="126">
        <v>592125</v>
      </c>
      <c r="D40" s="126">
        <v>3683548</v>
      </c>
      <c r="F40" s="124">
        <v>44744</v>
      </c>
      <c r="G40" s="126"/>
    </row>
    <row r="41" spans="1:7">
      <c r="A41" t="s">
        <v>348</v>
      </c>
      <c r="B41">
        <v>7919114</v>
      </c>
      <c r="C41" s="126">
        <v>1440797</v>
      </c>
      <c r="D41" s="126">
        <v>11234358</v>
      </c>
      <c r="E41">
        <v>834296</v>
      </c>
      <c r="F41" s="124">
        <v>44748</v>
      </c>
      <c r="G41" s="126"/>
    </row>
    <row r="42" spans="1:7">
      <c r="A42" t="s">
        <v>353</v>
      </c>
      <c r="B42">
        <v>7435033</v>
      </c>
      <c r="C42" s="126">
        <v>506583</v>
      </c>
      <c r="D42" s="126">
        <v>14069970</v>
      </c>
      <c r="F42" s="124">
        <v>44652</v>
      </c>
      <c r="G42" s="126"/>
    </row>
    <row r="43" spans="1:7">
      <c r="A43" t="s">
        <v>357</v>
      </c>
      <c r="B43">
        <v>6975163</v>
      </c>
      <c r="C43" s="126">
        <v>2595</v>
      </c>
      <c r="D43" s="126">
        <v>1620014</v>
      </c>
      <c r="E43">
        <v>5453</v>
      </c>
      <c r="F43" s="124">
        <v>44644</v>
      </c>
      <c r="G43" s="126"/>
    </row>
    <row r="44" spans="1:7">
      <c r="C44" s="127"/>
      <c r="D44" s="12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árok8">
    <tabColor theme="7" tint="-0.249977111117893"/>
  </sheetPr>
  <dimension ref="A1:S69"/>
  <sheetViews>
    <sheetView workbookViewId="0">
      <selection sqref="A1:S1"/>
    </sheetView>
  </sheetViews>
  <sheetFormatPr defaultRowHeight="14.5"/>
  <cols>
    <col min="1" max="1" width="6.36328125" customWidth="1"/>
    <col min="2" max="2" width="13.54296875" customWidth="1"/>
    <col min="3" max="3" width="12.90625" customWidth="1"/>
    <col min="4" max="4" width="16.453125" customWidth="1"/>
    <col min="5" max="5" width="11.90625" bestFit="1" customWidth="1"/>
    <col min="6" max="6" width="12.54296875" bestFit="1" customWidth="1"/>
    <col min="7" max="7" width="16.08984375" bestFit="1" customWidth="1"/>
    <col min="9" max="9" width="19.08984375" bestFit="1" customWidth="1"/>
  </cols>
  <sheetData>
    <row r="1" spans="1:19" ht="81" customHeight="1">
      <c r="A1" s="277"/>
      <c r="B1" s="269"/>
      <c r="C1" s="269"/>
      <c r="D1" s="269"/>
      <c r="E1" s="269"/>
      <c r="F1" s="269"/>
      <c r="G1" s="269"/>
      <c r="H1" s="269"/>
      <c r="I1" s="269"/>
      <c r="J1" s="269"/>
      <c r="K1" s="269"/>
      <c r="L1" s="269"/>
      <c r="M1" s="269"/>
      <c r="N1" s="269"/>
      <c r="O1" s="269"/>
      <c r="P1" s="269"/>
      <c r="Q1" s="269"/>
      <c r="R1" s="269"/>
      <c r="S1" s="269"/>
    </row>
    <row r="2" spans="1:19" ht="16" thickBot="1">
      <c r="A2" s="70"/>
      <c r="B2" s="70"/>
      <c r="C2" s="70"/>
      <c r="D2" s="70"/>
      <c r="E2" s="70"/>
      <c r="F2" s="70"/>
      <c r="G2" s="70"/>
      <c r="H2" s="70"/>
      <c r="I2" s="70"/>
      <c r="J2" s="70"/>
      <c r="K2" s="70"/>
      <c r="L2" s="70"/>
      <c r="M2" s="70"/>
      <c r="N2" s="70"/>
      <c r="O2" s="70"/>
      <c r="P2" s="70"/>
      <c r="Q2" s="70"/>
      <c r="R2" s="70"/>
      <c r="S2" s="70"/>
    </row>
    <row r="3" spans="1:19" ht="19" thickBot="1">
      <c r="A3" s="27"/>
      <c r="B3" s="270" t="s">
        <v>159</v>
      </c>
      <c r="C3" s="271"/>
      <c r="D3" s="271"/>
      <c r="E3" s="271"/>
      <c r="F3" s="271"/>
      <c r="G3" s="271"/>
      <c r="H3" s="271"/>
      <c r="I3" s="271"/>
      <c r="J3" s="271"/>
      <c r="K3" s="271"/>
      <c r="L3" s="272"/>
      <c r="M3" s="27"/>
      <c r="N3" s="27"/>
      <c r="O3" s="27"/>
      <c r="P3" s="27"/>
      <c r="Q3" s="27"/>
      <c r="R3" s="27"/>
      <c r="S3" s="27"/>
    </row>
    <row r="4" spans="1:19" ht="15.5">
      <c r="A4" s="27"/>
      <c r="B4" s="27"/>
      <c r="C4" s="27"/>
      <c r="D4" s="27"/>
      <c r="E4" s="27"/>
      <c r="F4" s="27"/>
      <c r="G4" s="27"/>
      <c r="H4" s="27"/>
      <c r="I4" s="27"/>
      <c r="J4" s="27"/>
      <c r="K4" s="27"/>
      <c r="L4" s="27"/>
      <c r="M4" s="27"/>
      <c r="N4" s="27"/>
      <c r="O4" s="27"/>
      <c r="P4" s="27"/>
      <c r="Q4" s="27"/>
      <c r="R4" s="27"/>
      <c r="S4" s="27"/>
    </row>
    <row r="5" spans="1:19" ht="15.5">
      <c r="A5" s="27"/>
      <c r="B5" s="349" t="s">
        <v>160</v>
      </c>
      <c r="C5" s="350"/>
      <c r="D5" s="350"/>
      <c r="E5" s="350"/>
      <c r="F5" s="350"/>
      <c r="G5" s="27"/>
      <c r="H5" s="27"/>
      <c r="I5" s="27"/>
      <c r="J5" s="27"/>
      <c r="K5" s="27"/>
      <c r="L5" s="27"/>
      <c r="M5" s="27"/>
      <c r="N5" s="27"/>
      <c r="O5" s="27"/>
      <c r="P5" s="27"/>
      <c r="Q5" s="27"/>
      <c r="R5" s="27"/>
      <c r="S5" s="27"/>
    </row>
    <row r="6" spans="1:19" ht="15.5">
      <c r="A6" s="27"/>
      <c r="B6" s="351" t="s">
        <v>161</v>
      </c>
      <c r="C6" s="352"/>
      <c r="D6" s="352"/>
      <c r="E6" s="352"/>
      <c r="F6" s="352"/>
      <c r="G6" s="27"/>
      <c r="H6" s="27"/>
      <c r="I6" s="27"/>
      <c r="J6" s="27"/>
      <c r="K6" s="27"/>
      <c r="L6" s="27"/>
      <c r="M6" s="27"/>
      <c r="N6" s="27"/>
      <c r="O6" s="27"/>
      <c r="P6" s="27"/>
      <c r="Q6" s="27"/>
      <c r="R6" s="27"/>
      <c r="S6" s="27"/>
    </row>
    <row r="7" spans="1:19" ht="15.5">
      <c r="A7" s="27"/>
      <c r="B7" s="353" t="s">
        <v>162</v>
      </c>
      <c r="C7" s="354"/>
      <c r="D7" s="354"/>
      <c r="E7" s="354"/>
      <c r="F7" s="354"/>
      <c r="G7" s="27"/>
      <c r="H7" s="27"/>
      <c r="I7" s="27"/>
      <c r="J7" s="27"/>
      <c r="K7" s="27"/>
      <c r="L7" s="27"/>
      <c r="M7" s="27"/>
      <c r="N7" s="27"/>
      <c r="O7" s="27"/>
      <c r="P7" s="27"/>
      <c r="Q7" s="27"/>
      <c r="R7" s="27"/>
      <c r="S7" s="27"/>
    </row>
    <row r="8" spans="1:19" ht="15.5">
      <c r="A8" s="27"/>
      <c r="B8" s="349" t="s">
        <v>163</v>
      </c>
      <c r="C8" s="350"/>
      <c r="D8" s="350"/>
      <c r="E8" s="350"/>
      <c r="F8" s="350"/>
      <c r="G8" s="27"/>
      <c r="H8" s="27"/>
      <c r="I8" s="27"/>
      <c r="J8" s="27"/>
      <c r="K8" s="27"/>
      <c r="L8" s="27"/>
      <c r="M8" s="27"/>
      <c r="N8" s="27"/>
      <c r="O8" s="27"/>
      <c r="P8" s="27"/>
      <c r="Q8" s="27"/>
      <c r="R8" s="27"/>
      <c r="S8" s="27"/>
    </row>
    <row r="9" spans="1:19" ht="15.5">
      <c r="A9" s="27"/>
      <c r="B9" s="351" t="s">
        <v>164</v>
      </c>
      <c r="C9" s="352"/>
      <c r="D9" s="352"/>
      <c r="E9" s="352"/>
      <c r="F9" s="352"/>
      <c r="G9" s="27"/>
      <c r="H9" s="27"/>
      <c r="I9" s="27"/>
      <c r="J9" s="27"/>
      <c r="K9" s="27"/>
      <c r="L9" s="27"/>
      <c r="M9" s="27"/>
      <c r="N9" s="27"/>
      <c r="O9" s="27"/>
      <c r="P9" s="27"/>
      <c r="Q9" s="27"/>
      <c r="R9" s="27"/>
      <c r="S9" s="27"/>
    </row>
    <row r="10" spans="1:19" ht="15.5">
      <c r="A10" s="27"/>
      <c r="B10" s="27"/>
      <c r="C10" s="27"/>
      <c r="D10" s="27"/>
      <c r="E10" s="27"/>
      <c r="F10" s="27"/>
      <c r="G10" s="27"/>
      <c r="H10" s="27"/>
      <c r="I10" s="27"/>
      <c r="J10" s="27"/>
      <c r="K10" s="27"/>
      <c r="L10" s="27"/>
      <c r="M10" s="27"/>
      <c r="N10" s="27"/>
      <c r="O10" s="27"/>
      <c r="P10" s="27"/>
      <c r="Q10" s="27"/>
      <c r="R10" s="27"/>
      <c r="S10" s="27"/>
    </row>
    <row r="11" spans="1:19" ht="18.5">
      <c r="A11" s="27"/>
      <c r="B11" s="15" t="s">
        <v>154</v>
      </c>
      <c r="C11" s="15" t="s">
        <v>155</v>
      </c>
      <c r="D11" s="15" t="s">
        <v>84</v>
      </c>
      <c r="E11" s="16" t="s">
        <v>156</v>
      </c>
      <c r="F11" s="17" t="s">
        <v>157</v>
      </c>
      <c r="G11" s="16" t="s">
        <v>107</v>
      </c>
      <c r="H11" s="27"/>
      <c r="I11" s="27"/>
      <c r="J11" s="27"/>
      <c r="K11" s="27"/>
      <c r="L11" s="27"/>
      <c r="M11" s="27"/>
      <c r="N11" s="27"/>
      <c r="O11" s="27"/>
      <c r="P11" s="27"/>
      <c r="Q11" s="27"/>
      <c r="R11" s="27"/>
      <c r="S11" s="27"/>
    </row>
    <row r="12" spans="1:19" ht="15.5">
      <c r="A12" s="27"/>
      <c r="B12" s="27" t="s">
        <v>5</v>
      </c>
      <c r="C12" s="97">
        <v>19</v>
      </c>
      <c r="D12" s="97"/>
      <c r="E12" s="97"/>
      <c r="F12" s="131">
        <v>5</v>
      </c>
      <c r="G12" s="97"/>
      <c r="H12" s="27"/>
      <c r="I12" s="27"/>
      <c r="J12" s="27"/>
      <c r="K12" s="27"/>
      <c r="L12" s="27"/>
      <c r="M12" s="27"/>
      <c r="N12" s="27"/>
      <c r="O12" s="27"/>
      <c r="P12" s="27"/>
      <c r="Q12" s="27"/>
      <c r="R12" s="27"/>
      <c r="S12" s="27"/>
    </row>
    <row r="13" spans="1:19" ht="15.5">
      <c r="A13" s="27"/>
      <c r="B13" s="27" t="s">
        <v>4</v>
      </c>
      <c r="C13" s="97">
        <v>150</v>
      </c>
      <c r="D13" s="97"/>
      <c r="E13" s="14"/>
      <c r="F13" s="131">
        <v>2</v>
      </c>
      <c r="G13" s="97"/>
      <c r="H13" s="27"/>
      <c r="I13" s="27"/>
      <c r="J13" s="27"/>
      <c r="K13" s="27"/>
      <c r="L13" s="27"/>
      <c r="M13" s="27"/>
      <c r="N13" s="27"/>
      <c r="O13" s="27"/>
      <c r="P13" s="27"/>
      <c r="Q13" s="27"/>
      <c r="R13" s="27"/>
      <c r="S13" s="27"/>
    </row>
    <row r="14" spans="1:19" ht="15.5">
      <c r="A14" s="27"/>
      <c r="B14" s="27" t="s">
        <v>3</v>
      </c>
      <c r="C14" s="97">
        <v>80</v>
      </c>
      <c r="D14" s="97"/>
      <c r="E14" s="14"/>
      <c r="F14" s="131">
        <v>10</v>
      </c>
      <c r="G14" s="97"/>
      <c r="H14" s="27"/>
      <c r="I14" s="27"/>
      <c r="J14" s="27"/>
      <c r="K14" s="27"/>
      <c r="L14" s="27"/>
      <c r="M14" s="27"/>
      <c r="N14" s="27"/>
      <c r="O14" s="27"/>
      <c r="P14" s="27"/>
      <c r="Q14" s="27"/>
      <c r="R14" s="27"/>
      <c r="S14" s="27"/>
    </row>
    <row r="15" spans="1:19" ht="15.5">
      <c r="A15" s="27"/>
      <c r="B15" s="27" t="s">
        <v>2</v>
      </c>
      <c r="C15" s="97">
        <v>260</v>
      </c>
      <c r="D15" s="97"/>
      <c r="E15" s="14"/>
      <c r="F15" s="131">
        <v>12</v>
      </c>
      <c r="G15" s="97"/>
      <c r="H15" s="27"/>
      <c r="I15" s="27"/>
      <c r="J15" s="27"/>
      <c r="K15" s="27"/>
      <c r="L15" s="27"/>
      <c r="M15" s="27"/>
      <c r="N15" s="27"/>
      <c r="O15" s="27"/>
      <c r="P15" s="27"/>
      <c r="Q15" s="27"/>
      <c r="R15" s="27"/>
      <c r="S15" s="27"/>
    </row>
    <row r="16" spans="1:19" ht="15.5">
      <c r="A16" s="27"/>
      <c r="B16" s="27" t="s">
        <v>1</v>
      </c>
      <c r="C16" s="97">
        <v>100</v>
      </c>
      <c r="D16" s="97"/>
      <c r="E16" s="14"/>
      <c r="F16" s="131">
        <v>14</v>
      </c>
      <c r="G16" s="97"/>
      <c r="H16" s="27"/>
      <c r="I16" s="27"/>
      <c r="J16" s="27"/>
      <c r="K16" s="27"/>
      <c r="L16" s="27"/>
      <c r="M16" s="27"/>
      <c r="N16" s="27"/>
      <c r="O16" s="27"/>
      <c r="P16" s="27"/>
      <c r="Q16" s="27"/>
      <c r="R16" s="27"/>
      <c r="S16" s="27"/>
    </row>
    <row r="17" spans="1:19" ht="19" thickBot="1">
      <c r="A17" s="27"/>
      <c r="B17" s="27"/>
      <c r="C17" s="27"/>
      <c r="D17" s="27"/>
      <c r="E17" s="98"/>
      <c r="F17" s="45"/>
      <c r="G17" s="98"/>
      <c r="H17" s="27"/>
      <c r="I17" s="27"/>
      <c r="J17" s="27"/>
      <c r="K17" s="27"/>
      <c r="L17" s="27"/>
      <c r="M17" s="27"/>
      <c r="N17" s="27"/>
      <c r="O17" s="27"/>
      <c r="P17" s="27"/>
      <c r="Q17" s="27"/>
      <c r="R17" s="27"/>
      <c r="S17" s="27"/>
    </row>
    <row r="18" spans="1:19" ht="16" thickTop="1">
      <c r="A18" s="27"/>
      <c r="B18" s="343" t="s">
        <v>158</v>
      </c>
      <c r="C18" s="345"/>
      <c r="D18" s="27"/>
      <c r="E18" s="27"/>
      <c r="F18" s="343" t="s">
        <v>166</v>
      </c>
      <c r="G18" s="345"/>
      <c r="H18" s="27"/>
      <c r="I18" s="27"/>
      <c r="J18" s="27"/>
      <c r="K18" s="27"/>
      <c r="L18" s="27"/>
      <c r="M18" s="27"/>
      <c r="N18" s="27"/>
      <c r="O18" s="27"/>
      <c r="P18" s="27"/>
      <c r="Q18" s="27"/>
      <c r="R18" s="27"/>
      <c r="S18" s="27"/>
    </row>
    <row r="19" spans="1:19" ht="16" thickBot="1">
      <c r="A19" s="27"/>
      <c r="B19" s="346"/>
      <c r="C19" s="348"/>
      <c r="D19" s="27"/>
      <c r="E19" s="27"/>
      <c r="F19" s="346"/>
      <c r="G19" s="348"/>
      <c r="H19" s="27"/>
      <c r="I19" s="27"/>
      <c r="J19" s="27"/>
      <c r="K19" s="27"/>
      <c r="L19" s="27"/>
      <c r="M19" s="27"/>
      <c r="N19" s="27"/>
      <c r="O19" s="27"/>
      <c r="P19" s="27"/>
      <c r="Q19" s="27"/>
      <c r="R19" s="27"/>
      <c r="S19" s="27"/>
    </row>
    <row r="20" spans="1:19" ht="16.5" thickTop="1" thickBot="1">
      <c r="A20" s="27"/>
      <c r="B20" s="27"/>
      <c r="C20" s="27"/>
      <c r="D20" s="27"/>
      <c r="E20" s="27"/>
      <c r="F20" s="27"/>
      <c r="G20" s="27"/>
      <c r="H20" s="27"/>
      <c r="I20" s="27"/>
      <c r="J20" s="27"/>
      <c r="K20" s="27"/>
      <c r="L20" s="27"/>
      <c r="M20" s="27"/>
      <c r="N20" s="27"/>
      <c r="O20" s="27"/>
      <c r="P20" s="27"/>
      <c r="Q20" s="27"/>
      <c r="R20" s="27"/>
      <c r="S20" s="27"/>
    </row>
    <row r="21" spans="1:19" ht="16" thickTop="1">
      <c r="A21" s="27"/>
      <c r="B21" s="27"/>
      <c r="C21" s="27"/>
      <c r="D21" s="343" t="s">
        <v>167</v>
      </c>
      <c r="E21" s="345"/>
      <c r="F21" s="27"/>
      <c r="G21" s="27"/>
      <c r="H21" s="27"/>
      <c r="I21" s="27"/>
      <c r="J21" s="27"/>
      <c r="K21" s="27"/>
      <c r="L21" s="27"/>
      <c r="M21" s="27"/>
      <c r="N21" s="27"/>
      <c r="O21" s="27"/>
      <c r="P21" s="27"/>
      <c r="Q21" s="27"/>
      <c r="R21" s="27"/>
      <c r="S21" s="27"/>
    </row>
    <row r="22" spans="1:19" ht="16" thickBot="1">
      <c r="A22" s="27"/>
      <c r="B22" s="27"/>
      <c r="C22" s="27"/>
      <c r="D22" s="346"/>
      <c r="E22" s="348"/>
      <c r="F22" s="27"/>
      <c r="G22" s="27"/>
      <c r="H22" s="27"/>
      <c r="I22" s="27"/>
      <c r="J22" s="27"/>
      <c r="K22" s="27"/>
      <c r="L22" s="27"/>
      <c r="M22" s="27"/>
      <c r="N22" s="27"/>
      <c r="O22" s="27"/>
      <c r="P22" s="27"/>
      <c r="Q22" s="27"/>
      <c r="R22" s="27"/>
      <c r="S22" s="27"/>
    </row>
    <row r="23" spans="1:19" ht="16" thickTop="1">
      <c r="A23" s="27"/>
      <c r="B23" s="27"/>
      <c r="C23" s="27"/>
      <c r="D23" s="27"/>
      <c r="E23" s="27"/>
      <c r="F23" s="27"/>
      <c r="G23" s="27"/>
      <c r="H23" s="27"/>
      <c r="I23" s="27"/>
      <c r="J23" s="27"/>
      <c r="K23" s="27"/>
      <c r="L23" s="27"/>
      <c r="M23" s="27"/>
      <c r="N23" s="27"/>
      <c r="O23" s="27"/>
      <c r="P23" s="27"/>
      <c r="Q23" s="27"/>
      <c r="R23" s="27"/>
      <c r="S23" s="27"/>
    </row>
    <row r="24" spans="1:19" ht="15.5">
      <c r="A24" s="27"/>
      <c r="B24" s="27"/>
      <c r="C24" s="27"/>
      <c r="D24" s="27"/>
      <c r="E24" s="27"/>
      <c r="F24" s="27"/>
      <c r="G24" s="27"/>
      <c r="H24" s="27"/>
      <c r="I24" s="27"/>
      <c r="J24" s="27"/>
      <c r="K24" s="27"/>
      <c r="L24" s="27"/>
      <c r="M24" s="27"/>
      <c r="N24" s="27"/>
      <c r="O24" s="27"/>
      <c r="P24" s="27"/>
      <c r="Q24" s="27"/>
      <c r="R24" s="27"/>
      <c r="S24" s="27"/>
    </row>
    <row r="25" spans="1:19" ht="16" thickBot="1">
      <c r="A25" s="27"/>
      <c r="B25" s="27"/>
      <c r="C25" s="27"/>
      <c r="D25" s="27"/>
      <c r="E25" s="27"/>
      <c r="F25" s="27"/>
      <c r="G25" s="27"/>
      <c r="H25" s="27"/>
      <c r="I25" s="27"/>
      <c r="J25" s="27"/>
      <c r="K25" s="27"/>
      <c r="L25" s="27"/>
      <c r="M25" s="27"/>
      <c r="N25" s="27"/>
      <c r="O25" s="27"/>
      <c r="P25" s="27"/>
      <c r="Q25" s="27"/>
      <c r="R25" s="27"/>
      <c r="S25" s="27"/>
    </row>
    <row r="26" spans="1:19" ht="19" thickBot="1">
      <c r="A26" s="27"/>
      <c r="B26" s="270" t="s">
        <v>165</v>
      </c>
      <c r="C26" s="271"/>
      <c r="D26" s="271"/>
      <c r="E26" s="271"/>
      <c r="F26" s="271"/>
      <c r="G26" s="271"/>
      <c r="H26" s="271"/>
      <c r="I26" s="271"/>
      <c r="J26" s="271"/>
      <c r="K26" s="271"/>
      <c r="L26" s="272"/>
      <c r="M26" s="27"/>
      <c r="N26" s="27"/>
      <c r="O26" s="27"/>
      <c r="P26" s="27"/>
      <c r="Q26" s="27"/>
      <c r="R26" s="27"/>
      <c r="S26" s="27"/>
    </row>
    <row r="27" spans="1:19" ht="15.5">
      <c r="A27" s="27"/>
      <c r="B27" s="27"/>
      <c r="C27" s="27"/>
      <c r="D27" s="27"/>
      <c r="E27" s="27"/>
      <c r="F27" s="27"/>
      <c r="G27" s="27"/>
      <c r="H27" s="27"/>
      <c r="I27" s="27"/>
      <c r="J27" s="27"/>
      <c r="K27" s="27"/>
      <c r="L27" s="27"/>
      <c r="M27" s="27"/>
      <c r="N27" s="27"/>
      <c r="O27" s="27"/>
      <c r="P27" s="27"/>
      <c r="Q27" s="27"/>
      <c r="R27" s="27"/>
      <c r="S27" s="27"/>
    </row>
    <row r="28" spans="1:19" ht="18.5">
      <c r="A28" s="27"/>
      <c r="B28" s="18" t="s">
        <v>154</v>
      </c>
      <c r="C28" s="18" t="s">
        <v>155</v>
      </c>
      <c r="D28" s="18" t="s">
        <v>84</v>
      </c>
      <c r="E28" s="19" t="s">
        <v>156</v>
      </c>
      <c r="F28" s="20" t="s">
        <v>157</v>
      </c>
      <c r="G28" s="19" t="s">
        <v>107</v>
      </c>
      <c r="H28" s="27"/>
      <c r="I28" s="27"/>
      <c r="J28" s="27"/>
      <c r="K28" s="27"/>
      <c r="L28" s="27"/>
      <c r="M28" s="27"/>
      <c r="N28" s="27"/>
      <c r="O28" s="27"/>
      <c r="P28" s="27"/>
      <c r="Q28" s="27"/>
      <c r="R28" s="27"/>
      <c r="S28" s="27"/>
    </row>
    <row r="29" spans="1:19" ht="18.5">
      <c r="A29" s="27"/>
      <c r="B29" s="27" t="s">
        <v>5</v>
      </c>
      <c r="C29" s="97">
        <v>50</v>
      </c>
      <c r="D29" s="97" cm="1">
        <f t="array" ref="D29:D33">Stlpec_Cena*1.2</f>
        <v>60</v>
      </c>
      <c r="E29" s="97" cm="1">
        <f t="array" ref="E29:E33">Stlpec_Cena_s_DPH-Stlpec_Cena</f>
        <v>10</v>
      </c>
      <c r="F29" s="44">
        <v>5</v>
      </c>
      <c r="G29" s="97" cm="1">
        <f t="array" ref="G29:G33">Stlpec_Cena_s_DPH*Stlpec_Mnozstvo</f>
        <v>300</v>
      </c>
      <c r="H29" s="27"/>
      <c r="I29" s="27"/>
      <c r="J29" s="27"/>
      <c r="K29" s="27"/>
      <c r="L29" s="27"/>
      <c r="M29" s="27"/>
      <c r="N29" s="27"/>
      <c r="O29" s="27"/>
      <c r="P29" s="27"/>
      <c r="Q29" s="27"/>
      <c r="R29" s="27"/>
      <c r="S29" s="27"/>
    </row>
    <row r="30" spans="1:19" ht="18.5">
      <c r="A30" s="27"/>
      <c r="B30" s="27" t="s">
        <v>4</v>
      </c>
      <c r="C30" s="97">
        <v>150</v>
      </c>
      <c r="D30" s="97">
        <v>180</v>
      </c>
      <c r="E30" s="97">
        <v>30</v>
      </c>
      <c r="F30" s="44">
        <v>2</v>
      </c>
      <c r="G30" s="97">
        <v>360</v>
      </c>
      <c r="H30" s="27"/>
      <c r="I30" s="27"/>
      <c r="J30" s="27"/>
      <c r="K30" s="27"/>
      <c r="L30" s="27"/>
      <c r="M30" s="27"/>
      <c r="N30" s="27"/>
      <c r="O30" s="27"/>
      <c r="P30" s="27"/>
      <c r="Q30" s="27"/>
      <c r="R30" s="27"/>
      <c r="S30" s="27"/>
    </row>
    <row r="31" spans="1:19" ht="18.5">
      <c r="A31" s="27"/>
      <c r="B31" s="27" t="s">
        <v>3</v>
      </c>
      <c r="C31" s="97">
        <v>80</v>
      </c>
      <c r="D31" s="97">
        <v>96</v>
      </c>
      <c r="E31" s="97">
        <v>16</v>
      </c>
      <c r="F31" s="44">
        <v>10</v>
      </c>
      <c r="G31" s="97">
        <v>960</v>
      </c>
      <c r="H31" s="27"/>
      <c r="I31" s="27"/>
      <c r="J31" s="27"/>
      <c r="K31" s="27"/>
      <c r="L31" s="27"/>
      <c r="M31" s="27"/>
      <c r="N31" s="27"/>
      <c r="O31" s="27"/>
      <c r="P31" s="27"/>
      <c r="Q31" s="27"/>
      <c r="R31" s="27"/>
      <c r="S31" s="27"/>
    </row>
    <row r="32" spans="1:19" ht="18.5">
      <c r="A32" s="27"/>
      <c r="B32" s="27" t="s">
        <v>2</v>
      </c>
      <c r="C32" s="97">
        <v>260</v>
      </c>
      <c r="D32" s="97">
        <v>312</v>
      </c>
      <c r="E32" s="97">
        <v>52</v>
      </c>
      <c r="F32" s="44">
        <v>12</v>
      </c>
      <c r="G32" s="97">
        <v>3744</v>
      </c>
      <c r="H32" s="27"/>
      <c r="I32" s="27"/>
      <c r="J32" s="27"/>
      <c r="K32" s="27"/>
      <c r="L32" s="27"/>
      <c r="M32" s="27"/>
      <c r="N32" s="27"/>
      <c r="O32" s="27"/>
      <c r="P32" s="27"/>
      <c r="Q32" s="27"/>
      <c r="R32" s="27"/>
      <c r="S32" s="27"/>
    </row>
    <row r="33" spans="1:19" ht="18.5">
      <c r="A33" s="27"/>
      <c r="B33" s="27" t="s">
        <v>1</v>
      </c>
      <c r="C33" s="97">
        <v>100</v>
      </c>
      <c r="D33" s="97">
        <v>120</v>
      </c>
      <c r="E33" s="97">
        <v>20</v>
      </c>
      <c r="F33" s="44">
        <v>14</v>
      </c>
      <c r="G33" s="97">
        <v>1680</v>
      </c>
      <c r="H33" s="27"/>
      <c r="I33" s="27"/>
      <c r="J33" s="27"/>
      <c r="K33" s="27"/>
      <c r="L33" s="27"/>
      <c r="M33" s="27"/>
      <c r="N33" s="27"/>
      <c r="O33" s="27"/>
      <c r="P33" s="27"/>
      <c r="Q33" s="27"/>
      <c r="R33" s="27"/>
      <c r="S33" s="27"/>
    </row>
    <row r="34" spans="1:19" ht="15.5">
      <c r="A34" s="27"/>
      <c r="B34" s="27"/>
      <c r="C34" s="27"/>
      <c r="D34" s="27"/>
      <c r="E34" s="27"/>
      <c r="F34" s="27"/>
      <c r="G34" s="27"/>
      <c r="H34" s="27"/>
      <c r="I34" s="27"/>
      <c r="J34" s="27"/>
      <c r="K34" s="27"/>
      <c r="L34" s="27"/>
      <c r="M34" s="27"/>
      <c r="N34" s="27"/>
      <c r="O34" s="27"/>
      <c r="P34" s="27"/>
      <c r="Q34" s="27"/>
      <c r="R34" s="27"/>
      <c r="S34" s="27"/>
    </row>
    <row r="35" spans="1:19" ht="15.75" customHeight="1">
      <c r="A35" s="27"/>
      <c r="B35" s="27"/>
      <c r="C35" s="27"/>
      <c r="D35" s="27"/>
      <c r="E35" s="27"/>
      <c r="F35" s="27"/>
      <c r="G35" s="27"/>
      <c r="H35" s="27"/>
      <c r="I35" s="27"/>
      <c r="J35" s="27"/>
      <c r="K35" s="27"/>
      <c r="L35" s="27"/>
      <c r="M35" s="27"/>
      <c r="N35" s="27"/>
      <c r="O35" s="27"/>
      <c r="P35" s="27"/>
      <c r="Q35" s="27"/>
      <c r="R35" s="27"/>
      <c r="S35" s="27"/>
    </row>
    <row r="36" spans="1:19" ht="15.75" customHeight="1">
      <c r="A36" s="27"/>
      <c r="B36" s="27"/>
      <c r="C36" s="27"/>
      <c r="D36" s="27"/>
      <c r="E36" s="27"/>
      <c r="F36" s="27"/>
      <c r="G36" s="27"/>
      <c r="H36" s="27"/>
      <c r="I36" s="27"/>
      <c r="J36" s="27"/>
      <c r="K36" s="27"/>
      <c r="L36" s="27"/>
      <c r="M36" s="27"/>
      <c r="N36" s="27"/>
      <c r="O36" s="27"/>
      <c r="P36" s="27"/>
      <c r="Q36" s="27"/>
      <c r="R36" s="27"/>
      <c r="S36" s="27"/>
    </row>
    <row r="37" spans="1:19" ht="16" thickBot="1">
      <c r="A37" s="27"/>
      <c r="B37" s="27"/>
      <c r="C37" s="27"/>
      <c r="D37" s="27"/>
      <c r="E37" s="27"/>
      <c r="F37" s="27"/>
      <c r="G37" s="27"/>
      <c r="H37" s="27"/>
      <c r="I37" s="27"/>
      <c r="J37" s="27"/>
      <c r="K37" s="27"/>
      <c r="L37" s="27"/>
      <c r="M37" s="27"/>
      <c r="N37" s="27"/>
      <c r="O37" s="27"/>
      <c r="P37" s="27"/>
      <c r="Q37" s="27"/>
      <c r="R37" s="27"/>
      <c r="S37" s="27"/>
    </row>
    <row r="38" spans="1:19" ht="19" thickBot="1">
      <c r="A38" s="27"/>
      <c r="B38" s="270" t="s">
        <v>168</v>
      </c>
      <c r="C38" s="271"/>
      <c r="D38" s="271"/>
      <c r="E38" s="271"/>
      <c r="F38" s="271"/>
      <c r="G38" s="271"/>
      <c r="H38" s="271"/>
      <c r="I38" s="271"/>
      <c r="J38" s="271"/>
      <c r="K38" s="271"/>
      <c r="L38" s="272"/>
      <c r="M38" s="27"/>
      <c r="N38" s="27"/>
      <c r="O38" s="27"/>
      <c r="P38" s="27"/>
      <c r="Q38" s="27"/>
      <c r="R38" s="27"/>
      <c r="S38" s="27"/>
    </row>
    <row r="39" spans="1:19" ht="15.5">
      <c r="A39" s="27"/>
      <c r="B39" s="27"/>
      <c r="C39" s="27"/>
      <c r="D39" s="27"/>
      <c r="E39" s="27"/>
      <c r="F39" s="27"/>
      <c r="G39" s="27"/>
      <c r="H39" s="27"/>
      <c r="I39" s="27"/>
      <c r="J39" s="27"/>
      <c r="K39" s="27"/>
      <c r="L39" s="27"/>
      <c r="M39" s="27"/>
      <c r="N39" s="27"/>
      <c r="O39" s="27"/>
      <c r="P39" s="27"/>
      <c r="Q39" s="27"/>
      <c r="R39" s="27"/>
      <c r="S39" s="27"/>
    </row>
    <row r="40" spans="1:19" ht="15.5">
      <c r="A40" s="27"/>
      <c r="B40" s="27"/>
      <c r="C40" s="27"/>
      <c r="D40" s="27"/>
      <c r="E40" s="27"/>
      <c r="F40" s="27"/>
      <c r="G40" s="27"/>
      <c r="H40" s="27"/>
      <c r="I40" s="27"/>
      <c r="J40" s="27"/>
      <c r="K40" s="27"/>
      <c r="L40" s="27"/>
      <c r="M40" s="27"/>
      <c r="N40" s="27"/>
      <c r="O40" s="27"/>
      <c r="P40" s="27"/>
      <c r="Q40" s="27"/>
      <c r="R40" s="27"/>
      <c r="S40" s="27"/>
    </row>
    <row r="41" spans="1:19" ht="15.5">
      <c r="A41" s="27"/>
      <c r="B41" s="27"/>
      <c r="C41" s="27"/>
      <c r="D41" s="27"/>
      <c r="E41" s="27"/>
      <c r="F41" s="27"/>
      <c r="G41" s="27"/>
      <c r="H41" s="27"/>
      <c r="I41" s="27"/>
      <c r="J41" s="27"/>
      <c r="K41" s="27"/>
      <c r="L41" s="27"/>
      <c r="M41" s="27"/>
      <c r="N41" s="27"/>
      <c r="O41" s="27"/>
      <c r="P41" s="27"/>
      <c r="Q41" s="27"/>
      <c r="R41" s="27"/>
      <c r="S41" s="27"/>
    </row>
    <row r="42" spans="1:19" ht="15.5">
      <c r="A42" s="27"/>
      <c r="B42" s="27"/>
      <c r="C42" s="27"/>
      <c r="D42" s="27"/>
      <c r="E42" s="27"/>
      <c r="F42" s="27"/>
      <c r="G42" s="27"/>
      <c r="H42" s="27"/>
      <c r="I42" s="27"/>
      <c r="J42" s="27"/>
      <c r="K42" s="27"/>
      <c r="L42" s="27"/>
      <c r="M42" s="27"/>
      <c r="N42" s="27"/>
      <c r="O42" s="27"/>
      <c r="P42" s="27"/>
      <c r="Q42" s="27"/>
      <c r="R42" s="27"/>
      <c r="S42" s="27"/>
    </row>
    <row r="43" spans="1:19" ht="15.5">
      <c r="A43" s="27"/>
      <c r="B43" s="27"/>
      <c r="C43" s="27"/>
      <c r="D43" s="27"/>
      <c r="E43" s="27"/>
      <c r="F43" s="27"/>
      <c r="G43" s="27"/>
      <c r="H43" s="277"/>
      <c r="I43" s="269"/>
      <c r="J43" s="27"/>
      <c r="K43" s="27"/>
      <c r="L43" s="27"/>
      <c r="M43" s="27"/>
      <c r="N43" s="27"/>
      <c r="O43" s="27"/>
      <c r="P43" s="27"/>
      <c r="Q43" s="27"/>
      <c r="R43" s="27"/>
      <c r="S43" s="27"/>
    </row>
    <row r="44" spans="1:19" ht="15.5">
      <c r="A44" s="27"/>
      <c r="B44" s="27"/>
      <c r="C44" s="27"/>
      <c r="D44" s="27"/>
      <c r="E44" s="27"/>
      <c r="F44" s="27"/>
      <c r="G44" s="27"/>
      <c r="H44" s="27"/>
      <c r="I44" s="27"/>
      <c r="J44" s="27"/>
      <c r="K44" s="27"/>
      <c r="L44" s="27"/>
      <c r="M44" s="27"/>
      <c r="N44" s="27"/>
      <c r="O44" s="27"/>
      <c r="P44" s="27"/>
      <c r="Q44" s="27"/>
      <c r="R44" s="27"/>
      <c r="S44" s="27"/>
    </row>
    <row r="45" spans="1:19" ht="15.5">
      <c r="A45" s="27"/>
      <c r="B45" s="27"/>
      <c r="C45" s="27"/>
      <c r="D45" s="27"/>
      <c r="E45" s="27"/>
      <c r="F45" s="27"/>
      <c r="G45" s="27"/>
      <c r="H45" s="27"/>
      <c r="I45" s="27"/>
      <c r="J45" s="27"/>
      <c r="K45" s="27"/>
      <c r="L45" s="27"/>
      <c r="M45" s="27"/>
      <c r="N45" s="27"/>
      <c r="O45" s="27"/>
      <c r="P45" s="27"/>
      <c r="Q45" s="27"/>
      <c r="R45" s="27"/>
      <c r="S45" s="27"/>
    </row>
    <row r="46" spans="1:19" ht="15.5">
      <c r="A46" s="27"/>
      <c r="B46" s="27"/>
      <c r="C46" s="27"/>
      <c r="D46" s="27"/>
      <c r="E46" s="27"/>
      <c r="F46" s="27"/>
      <c r="G46" s="27"/>
      <c r="H46" s="27"/>
      <c r="I46" s="27"/>
      <c r="J46" s="27"/>
      <c r="K46" s="27"/>
      <c r="L46" s="27"/>
      <c r="M46" s="27"/>
      <c r="N46" s="27"/>
      <c r="O46" s="27"/>
      <c r="P46" s="27"/>
      <c r="Q46" s="27"/>
      <c r="R46" s="27"/>
      <c r="S46" s="27"/>
    </row>
    <row r="47" spans="1:19" ht="15.5">
      <c r="A47" s="27"/>
      <c r="B47" s="27"/>
      <c r="C47" s="27"/>
      <c r="D47" s="27"/>
      <c r="E47" s="27"/>
      <c r="F47" s="27"/>
      <c r="G47" s="27"/>
      <c r="H47" s="27"/>
      <c r="I47" s="27"/>
      <c r="J47" s="27"/>
      <c r="K47" s="27"/>
      <c r="L47" s="27"/>
      <c r="M47" s="27"/>
      <c r="N47" s="27"/>
      <c r="O47" s="27"/>
      <c r="P47" s="27"/>
      <c r="Q47" s="27"/>
      <c r="R47" s="27"/>
      <c r="S47" s="27"/>
    </row>
    <row r="48" spans="1:19" ht="15.5">
      <c r="A48" s="27"/>
      <c r="B48" s="27"/>
      <c r="C48" s="27"/>
      <c r="D48" s="27"/>
      <c r="E48" s="27"/>
      <c r="F48" s="27"/>
      <c r="G48" s="27"/>
      <c r="H48" s="27"/>
      <c r="I48" s="27"/>
      <c r="J48" s="27"/>
      <c r="K48" s="27"/>
      <c r="L48" s="27"/>
      <c r="M48" s="27"/>
      <c r="N48" s="27"/>
      <c r="O48" s="27"/>
      <c r="P48" s="27"/>
      <c r="Q48" s="27"/>
      <c r="R48" s="27"/>
      <c r="S48" s="27"/>
    </row>
    <row r="49" spans="1:19" ht="16" thickBot="1">
      <c r="A49" s="27"/>
      <c r="B49" s="27"/>
      <c r="C49" s="27"/>
      <c r="D49" s="27"/>
      <c r="E49" s="27"/>
      <c r="F49" s="27"/>
      <c r="G49" s="27"/>
      <c r="H49" s="27"/>
      <c r="I49" s="27"/>
      <c r="J49" s="27"/>
      <c r="K49" s="27"/>
      <c r="L49" s="27"/>
      <c r="M49" s="27"/>
      <c r="N49" s="27"/>
      <c r="O49" s="27"/>
      <c r="P49" s="27"/>
      <c r="Q49" s="27"/>
      <c r="R49" s="27"/>
      <c r="S49" s="27"/>
    </row>
    <row r="50" spans="1:19" ht="19" thickBot="1">
      <c r="A50" s="27"/>
      <c r="B50" s="270" t="s">
        <v>169</v>
      </c>
      <c r="C50" s="271"/>
      <c r="D50" s="271"/>
      <c r="E50" s="271"/>
      <c r="F50" s="271"/>
      <c r="G50" s="271"/>
      <c r="H50" s="271"/>
      <c r="I50" s="271"/>
      <c r="J50" s="271"/>
      <c r="K50" s="271"/>
      <c r="L50" s="272"/>
      <c r="M50" s="27"/>
      <c r="N50" s="27"/>
      <c r="O50" s="27"/>
      <c r="P50" s="27"/>
      <c r="Q50" s="27"/>
      <c r="R50" s="27"/>
      <c r="S50" s="27"/>
    </row>
    <row r="51" spans="1:19" ht="16" thickBot="1">
      <c r="A51" s="27"/>
      <c r="B51" s="27"/>
      <c r="C51" s="27"/>
      <c r="D51" s="27"/>
      <c r="E51" s="27"/>
      <c r="F51" s="27"/>
      <c r="G51" s="27"/>
      <c r="H51" s="27"/>
      <c r="I51" s="27"/>
      <c r="J51" s="27"/>
      <c r="K51" s="27"/>
      <c r="L51" s="27"/>
      <c r="M51" s="27"/>
      <c r="N51" s="27"/>
      <c r="O51" s="27"/>
      <c r="P51" s="27"/>
      <c r="Q51" s="27"/>
      <c r="R51" s="27"/>
      <c r="S51" s="27"/>
    </row>
    <row r="52" spans="1:19" ht="16" thickTop="1">
      <c r="A52" s="27"/>
      <c r="B52" s="343" t="s">
        <v>170</v>
      </c>
      <c r="C52" s="344"/>
      <c r="D52" s="344"/>
      <c r="E52" s="344"/>
      <c r="F52" s="344"/>
      <c r="G52" s="345"/>
      <c r="H52" s="27"/>
      <c r="I52" s="27"/>
      <c r="J52" s="27"/>
      <c r="K52" s="27"/>
      <c r="L52" s="27"/>
      <c r="M52" s="27"/>
      <c r="N52" s="27"/>
      <c r="O52" s="27"/>
      <c r="P52" s="27"/>
      <c r="Q52" s="27"/>
      <c r="R52" s="27"/>
      <c r="S52" s="27"/>
    </row>
    <row r="53" spans="1:19" ht="16" thickBot="1">
      <c r="A53" s="27"/>
      <c r="B53" s="346"/>
      <c r="C53" s="347"/>
      <c r="D53" s="347"/>
      <c r="E53" s="347"/>
      <c r="F53" s="347"/>
      <c r="G53" s="348"/>
      <c r="H53" s="27"/>
      <c r="I53" s="27"/>
      <c r="J53" s="27"/>
      <c r="K53" s="27"/>
      <c r="L53" s="27"/>
      <c r="M53" s="27"/>
      <c r="N53" s="27"/>
      <c r="O53" s="27"/>
      <c r="P53" s="27"/>
      <c r="Q53" s="27"/>
      <c r="R53" s="27"/>
      <c r="S53" s="27"/>
    </row>
    <row r="54" spans="1:19" ht="16" thickTop="1">
      <c r="A54" s="27"/>
      <c r="B54" s="27"/>
      <c r="C54" s="27"/>
      <c r="D54" s="27"/>
      <c r="E54" s="27"/>
      <c r="F54" s="27"/>
      <c r="G54" s="27"/>
      <c r="H54" s="27"/>
      <c r="I54" s="27"/>
      <c r="J54" s="27"/>
      <c r="K54" s="27"/>
      <c r="L54" s="27"/>
      <c r="M54" s="27"/>
      <c r="N54" s="27"/>
      <c r="O54" s="27"/>
      <c r="P54" s="27"/>
      <c r="Q54" s="27"/>
      <c r="R54" s="27"/>
      <c r="S54" s="27"/>
    </row>
    <row r="55" spans="1:19" ht="18.75" customHeight="1">
      <c r="A55" s="27"/>
      <c r="B55" s="18" t="s">
        <v>154</v>
      </c>
      <c r="C55" s="18" t="s">
        <v>155</v>
      </c>
      <c r="D55" s="18" t="s">
        <v>84</v>
      </c>
      <c r="E55" s="19" t="s">
        <v>156</v>
      </c>
      <c r="F55" s="20" t="s">
        <v>157</v>
      </c>
      <c r="G55" s="19" t="s">
        <v>107</v>
      </c>
      <c r="H55" s="27"/>
      <c r="I55" s="27"/>
      <c r="J55" s="99" t="s">
        <v>171</v>
      </c>
      <c r="K55" s="99"/>
      <c r="L55" s="99"/>
      <c r="M55" s="99"/>
      <c r="N55" s="27"/>
      <c r="O55" s="27"/>
      <c r="P55" s="27"/>
      <c r="Q55" s="27"/>
      <c r="R55" s="27"/>
      <c r="S55" s="27"/>
    </row>
    <row r="56" spans="1:19" ht="15" customHeight="1">
      <c r="A56" s="27"/>
      <c r="B56" s="27" t="s">
        <v>5</v>
      </c>
      <c r="C56" s="97">
        <v>50</v>
      </c>
      <c r="D56" s="97">
        <f t="array" ref="D56:D60">S01_Cena*1.2</f>
        <v>60</v>
      </c>
      <c r="E56" s="97">
        <f t="array" ref="E56:E60">S02_Cena_s_DPH-S01_Cena</f>
        <v>10</v>
      </c>
      <c r="F56" s="44">
        <v>5</v>
      </c>
      <c r="G56" s="97"/>
      <c r="H56" s="27"/>
      <c r="I56" s="99" t="s">
        <v>176</v>
      </c>
      <c r="J56" s="27"/>
      <c r="K56" s="27"/>
      <c r="L56" s="27"/>
      <c r="M56" s="27"/>
      <c r="N56" s="27"/>
      <c r="O56" s="27"/>
      <c r="P56" s="27"/>
      <c r="Q56" s="27"/>
      <c r="R56" s="27"/>
      <c r="S56" s="27"/>
    </row>
    <row r="57" spans="1:19" ht="15.75" customHeight="1">
      <c r="A57" s="27"/>
      <c r="B57" s="27" t="s">
        <v>4</v>
      </c>
      <c r="C57" s="97">
        <v>150</v>
      </c>
      <c r="D57" s="14">
        <v>180</v>
      </c>
      <c r="E57" s="14">
        <v>30</v>
      </c>
      <c r="F57" s="44">
        <v>2</v>
      </c>
      <c r="G57" s="97"/>
      <c r="H57" s="27"/>
      <c r="I57" s="100" t="s">
        <v>172</v>
      </c>
      <c r="J57" s="27"/>
      <c r="K57" s="27"/>
      <c r="L57" s="27"/>
      <c r="M57" s="27"/>
      <c r="N57" s="27"/>
      <c r="O57" s="27"/>
      <c r="P57" s="27"/>
      <c r="Q57" s="27"/>
      <c r="R57" s="27"/>
      <c r="S57" s="27"/>
    </row>
    <row r="58" spans="1:19" ht="15.75" customHeight="1">
      <c r="A58" s="27"/>
      <c r="B58" s="27" t="s">
        <v>3</v>
      </c>
      <c r="C58" s="97">
        <v>80</v>
      </c>
      <c r="D58" s="14">
        <v>96</v>
      </c>
      <c r="E58" s="14">
        <v>16</v>
      </c>
      <c r="F58" s="44">
        <v>10</v>
      </c>
      <c r="G58" s="97"/>
      <c r="H58" s="27"/>
      <c r="I58" s="101" t="s">
        <v>173</v>
      </c>
      <c r="J58" s="99"/>
      <c r="K58" s="99"/>
      <c r="L58" s="99"/>
      <c r="M58" s="99"/>
      <c r="N58" s="101"/>
      <c r="O58" s="101"/>
      <c r="P58" s="27"/>
      <c r="Q58" s="27"/>
      <c r="R58" s="27"/>
      <c r="S58" s="27"/>
    </row>
    <row r="59" spans="1:19" ht="15.75" customHeight="1">
      <c r="A59" s="27"/>
      <c r="B59" s="27" t="s">
        <v>2</v>
      </c>
      <c r="C59" s="97">
        <v>260</v>
      </c>
      <c r="D59" s="14">
        <v>312</v>
      </c>
      <c r="E59" s="14">
        <v>52</v>
      </c>
      <c r="F59" s="44">
        <v>12</v>
      </c>
      <c r="G59" s="97"/>
      <c r="H59" s="27"/>
      <c r="I59" s="99" t="s">
        <v>174</v>
      </c>
      <c r="J59" s="102"/>
      <c r="K59" s="27"/>
      <c r="L59" s="27"/>
      <c r="M59" s="27"/>
      <c r="N59" s="27"/>
      <c r="O59" s="27"/>
      <c r="P59" s="27"/>
      <c r="Q59" s="27"/>
      <c r="R59" s="27"/>
      <c r="S59" s="27"/>
    </row>
    <row r="60" spans="1:19" ht="15.75" customHeight="1">
      <c r="A60" s="27"/>
      <c r="B60" s="27" t="s">
        <v>1</v>
      </c>
      <c r="C60" s="97">
        <v>100</v>
      </c>
      <c r="D60" s="14">
        <v>120</v>
      </c>
      <c r="E60" s="14">
        <v>20</v>
      </c>
      <c r="F60" s="44">
        <v>14</v>
      </c>
      <c r="G60" s="97"/>
      <c r="H60" s="27"/>
      <c r="I60" s="100" t="s">
        <v>175</v>
      </c>
      <c r="J60" s="102"/>
      <c r="K60" s="80"/>
      <c r="L60" s="27"/>
      <c r="M60" s="27"/>
      <c r="N60" s="27"/>
      <c r="O60" s="27"/>
      <c r="P60" s="27"/>
      <c r="Q60" s="27"/>
      <c r="R60" s="27"/>
      <c r="S60" s="27"/>
    </row>
    <row r="61" spans="1:19" ht="15.5">
      <c r="A61" s="27"/>
      <c r="B61" s="27"/>
      <c r="C61" s="27"/>
      <c r="D61" s="27"/>
      <c r="E61" s="27"/>
      <c r="F61" s="27"/>
      <c r="G61" s="27"/>
      <c r="H61" s="27"/>
      <c r="I61" s="27"/>
      <c r="J61" s="27"/>
      <c r="K61" s="27"/>
      <c r="L61" s="27"/>
      <c r="M61" s="27"/>
      <c r="N61" s="27"/>
      <c r="O61" s="27"/>
      <c r="P61" s="27"/>
      <c r="Q61" s="27"/>
      <c r="R61" s="27"/>
      <c r="S61" s="27"/>
    </row>
    <row r="62" spans="1:19" ht="15.5">
      <c r="A62" s="27"/>
      <c r="B62" s="27"/>
      <c r="C62" s="27"/>
      <c r="D62" s="27"/>
      <c r="E62" s="27"/>
      <c r="F62" s="27"/>
      <c r="G62" s="27"/>
      <c r="H62" s="27"/>
      <c r="I62" s="27"/>
      <c r="J62" s="27"/>
      <c r="K62" s="27"/>
      <c r="L62" s="27"/>
      <c r="M62" s="27"/>
      <c r="N62" s="27"/>
      <c r="O62" s="27"/>
      <c r="P62" s="27"/>
      <c r="Q62" s="27"/>
      <c r="R62" s="27"/>
      <c r="S62" s="27"/>
    </row>
    <row r="63" spans="1:19" ht="15.5">
      <c r="A63" s="27"/>
      <c r="B63" s="27"/>
      <c r="C63" s="103"/>
      <c r="D63" s="103"/>
      <c r="E63" s="103"/>
      <c r="F63" s="27"/>
      <c r="G63" s="27"/>
      <c r="H63" s="27"/>
      <c r="I63" s="27"/>
      <c r="J63" s="27"/>
      <c r="K63" s="27"/>
      <c r="L63" s="27"/>
      <c r="M63" s="27"/>
      <c r="N63" s="27"/>
      <c r="O63" s="27"/>
      <c r="P63" s="27"/>
      <c r="Q63" s="27"/>
      <c r="R63" s="27"/>
      <c r="S63" s="27"/>
    </row>
    <row r="64" spans="1:19" ht="15.5">
      <c r="A64" s="27"/>
      <c r="B64" s="27"/>
      <c r="C64" s="103"/>
      <c r="D64" s="103"/>
      <c r="E64" s="103"/>
      <c r="F64" s="27"/>
      <c r="G64" s="27"/>
      <c r="H64" s="27"/>
      <c r="I64" s="27"/>
      <c r="J64" s="27"/>
      <c r="K64" s="27"/>
      <c r="L64" s="27"/>
      <c r="M64" s="27"/>
      <c r="N64" s="27"/>
      <c r="O64" s="27"/>
      <c r="P64" s="27"/>
      <c r="Q64" s="27"/>
      <c r="R64" s="27"/>
      <c r="S64" s="27"/>
    </row>
    <row r="65" spans="1:19" ht="15.5">
      <c r="A65" s="27"/>
      <c r="B65" s="27"/>
      <c r="C65" s="103"/>
      <c r="D65" s="103"/>
      <c r="E65" s="103"/>
      <c r="F65" s="27"/>
      <c r="G65" s="27"/>
      <c r="H65" s="27"/>
      <c r="I65" s="27"/>
      <c r="J65" s="27"/>
      <c r="K65" s="27"/>
      <c r="L65" s="27"/>
      <c r="M65" s="27"/>
      <c r="N65" s="27"/>
      <c r="O65" s="27"/>
      <c r="P65" s="27"/>
      <c r="Q65" s="27"/>
      <c r="R65" s="27"/>
      <c r="S65" s="27"/>
    </row>
    <row r="66" spans="1:19" ht="15.5">
      <c r="A66" s="27"/>
      <c r="B66" s="27"/>
      <c r="C66" s="103"/>
      <c r="D66" s="103"/>
      <c r="E66" s="103"/>
      <c r="F66" s="27"/>
      <c r="G66" s="27"/>
      <c r="H66" s="27"/>
      <c r="I66" s="27"/>
      <c r="J66" s="27"/>
      <c r="K66" s="27"/>
      <c r="L66" s="27"/>
      <c r="M66" s="27"/>
      <c r="N66" s="27"/>
      <c r="O66" s="27"/>
      <c r="P66" s="27"/>
      <c r="Q66" s="27"/>
      <c r="R66" s="27"/>
      <c r="S66" s="27"/>
    </row>
    <row r="67" spans="1:19" ht="15.5">
      <c r="A67" s="27"/>
      <c r="B67" s="27"/>
      <c r="C67" s="103"/>
      <c r="D67" s="103"/>
      <c r="E67" s="103"/>
      <c r="F67" s="27"/>
      <c r="G67" s="27"/>
      <c r="H67" s="27"/>
      <c r="I67" s="27"/>
      <c r="J67" s="27"/>
      <c r="K67" s="27"/>
      <c r="L67" s="27"/>
      <c r="M67" s="27"/>
      <c r="N67" s="27"/>
      <c r="O67" s="27"/>
      <c r="P67" s="27"/>
      <c r="Q67" s="27"/>
      <c r="R67" s="27"/>
      <c r="S67" s="27"/>
    </row>
    <row r="68" spans="1:19" ht="15.5">
      <c r="A68" s="27"/>
      <c r="B68" s="27"/>
      <c r="C68" s="103"/>
      <c r="D68" s="103"/>
      <c r="E68" s="103"/>
      <c r="F68" s="27"/>
      <c r="G68" s="27"/>
      <c r="H68" s="27"/>
      <c r="I68" s="27"/>
      <c r="J68" s="27"/>
      <c r="K68" s="27"/>
      <c r="L68" s="27"/>
      <c r="M68" s="27"/>
      <c r="N68" s="27"/>
      <c r="O68" s="27"/>
      <c r="P68" s="27"/>
      <c r="Q68" s="27"/>
      <c r="R68" s="27"/>
      <c r="S68" s="27"/>
    </row>
    <row r="69" spans="1:19" ht="15.5">
      <c r="A69" s="27"/>
      <c r="B69" s="27"/>
      <c r="C69" s="103"/>
      <c r="D69" s="103"/>
      <c r="E69" s="103"/>
      <c r="F69" s="27"/>
      <c r="G69" s="27"/>
      <c r="H69" s="27"/>
      <c r="I69" s="27"/>
      <c r="J69" s="27"/>
      <c r="K69" s="27"/>
      <c r="L69" s="27"/>
      <c r="M69" s="27"/>
      <c r="N69" s="27"/>
      <c r="O69" s="27"/>
      <c r="P69" s="27"/>
      <c r="Q69" s="27"/>
      <c r="R69" s="27"/>
      <c r="S69" s="27"/>
    </row>
  </sheetData>
  <mergeCells count="15">
    <mergeCell ref="B52:G53"/>
    <mergeCell ref="B50:L50"/>
    <mergeCell ref="H43:I43"/>
    <mergeCell ref="A1:S1"/>
    <mergeCell ref="B3:L3"/>
    <mergeCell ref="B18:C19"/>
    <mergeCell ref="B5:F5"/>
    <mergeCell ref="B6:F6"/>
    <mergeCell ref="B7:F7"/>
    <mergeCell ref="B38:L38"/>
    <mergeCell ref="B8:F8"/>
    <mergeCell ref="B9:F9"/>
    <mergeCell ref="B26:L26"/>
    <mergeCell ref="F18:G19"/>
    <mergeCell ref="D21:E22"/>
  </mergeCells>
  <pageMargins left="0.70866141732283472" right="0.70866141732283472" top="0.74803149606299213" bottom="0.74803149606299213" header="0.31496062992125984" footer="0.31496062992125984"/>
  <pageSetup paperSize="9" orientation="portrait" errors="dash"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80D13-02F2-452B-A568-179E66934AD6}">
  <sheetPr codeName="Hárok36">
    <tabColor theme="9" tint="-0.249977111117893"/>
  </sheetPr>
  <dimension ref="B2:K19"/>
  <sheetViews>
    <sheetView workbookViewId="0">
      <selection activeCell="K28" sqref="K28"/>
    </sheetView>
  </sheetViews>
  <sheetFormatPr defaultRowHeight="14.5"/>
  <cols>
    <col min="2" max="2" width="9.453125" bestFit="1" customWidth="1"/>
    <col min="3" max="3" width="10.08984375" bestFit="1" customWidth="1"/>
    <col min="5" max="5" width="10.453125" bestFit="1" customWidth="1"/>
    <col min="7" max="7" width="13.54296875" bestFit="1" customWidth="1"/>
    <col min="8" max="8" width="4.36328125" bestFit="1" customWidth="1"/>
    <col min="9" max="9" width="3.453125" bestFit="1" customWidth="1"/>
    <col min="10" max="10" width="6.453125" bestFit="1" customWidth="1"/>
  </cols>
  <sheetData>
    <row r="2" spans="2:11" ht="15.5">
      <c r="B2" s="27" t="s">
        <v>89</v>
      </c>
      <c r="C2" s="27" t="s">
        <v>65</v>
      </c>
      <c r="D2" s="27" t="s">
        <v>184</v>
      </c>
      <c r="E2" s="27" t="s">
        <v>185</v>
      </c>
      <c r="F2" s="27"/>
      <c r="G2" s="27"/>
      <c r="H2" s="27"/>
      <c r="I2" s="27"/>
      <c r="J2" s="27"/>
    </row>
    <row r="3" spans="2:11" ht="15.5">
      <c r="B3" s="27" t="s">
        <v>106</v>
      </c>
      <c r="C3" s="27" t="s">
        <v>186</v>
      </c>
      <c r="D3" s="27" t="s">
        <v>187</v>
      </c>
      <c r="E3" s="27">
        <v>123</v>
      </c>
      <c r="F3" s="27"/>
      <c r="G3" s="27" t="str">
        <f t="array" ref="G3:G5">Meno</f>
        <v>Adam</v>
      </c>
      <c r="H3" s="27"/>
      <c r="I3" s="27"/>
      <c r="J3" s="27"/>
      <c r="K3" t="str">
        <f t="array" ref="K3:K4">Meno</f>
        <v>Adam</v>
      </c>
    </row>
    <row r="4" spans="2:11" ht="15.5">
      <c r="B4" s="27" t="s">
        <v>153</v>
      </c>
      <c r="C4" s="27" t="s">
        <v>188</v>
      </c>
      <c r="D4" s="27" t="s">
        <v>189</v>
      </c>
      <c r="E4" s="27">
        <v>456</v>
      </c>
      <c r="F4" s="27"/>
      <c r="G4" s="27" t="str">
        <v>Peter</v>
      </c>
      <c r="H4" s="27"/>
      <c r="I4" s="27"/>
      <c r="K4" t="str">
        <v>Peter</v>
      </c>
    </row>
    <row r="5" spans="2:11" ht="15.5">
      <c r="B5" s="27" t="s">
        <v>105</v>
      </c>
      <c r="C5" s="27" t="s">
        <v>190</v>
      </c>
      <c r="D5" s="27" t="s">
        <v>191</v>
      </c>
      <c r="E5" s="27">
        <v>789</v>
      </c>
      <c r="F5" s="27"/>
      <c r="G5" s="27" t="str">
        <v>Eva</v>
      </c>
      <c r="H5" s="27"/>
      <c r="I5" s="27"/>
    </row>
    <row r="6" spans="2:11" ht="15.5">
      <c r="B6" s="27"/>
      <c r="C6" s="27"/>
      <c r="D6" s="27"/>
      <c r="E6" s="27"/>
      <c r="F6" s="27"/>
      <c r="G6" s="27"/>
      <c r="H6" s="27"/>
      <c r="I6" s="27"/>
      <c r="J6" s="27"/>
    </row>
    <row r="7" spans="2:11" ht="15.5">
      <c r="B7" s="27"/>
      <c r="C7" s="27"/>
      <c r="D7" s="27"/>
      <c r="E7" s="27"/>
      <c r="F7" s="27"/>
      <c r="G7" s="27"/>
      <c r="H7" s="27"/>
      <c r="I7" s="27"/>
      <c r="J7" s="27"/>
    </row>
    <row r="8" spans="2:11" ht="15.5">
      <c r="B8" s="27"/>
      <c r="C8" s="27" t="s">
        <v>155</v>
      </c>
      <c r="D8" s="27" t="s">
        <v>192</v>
      </c>
      <c r="E8" s="27" t="s">
        <v>193</v>
      </c>
      <c r="F8" s="27"/>
      <c r="G8" s="27"/>
      <c r="H8" s="27"/>
      <c r="I8" s="27"/>
      <c r="J8" s="27"/>
    </row>
    <row r="9" spans="2:11" ht="15.5">
      <c r="B9" s="27" t="s">
        <v>179</v>
      </c>
      <c r="C9" s="27">
        <v>100</v>
      </c>
      <c r="D9" s="27" t="s">
        <v>92</v>
      </c>
      <c r="E9" s="27" t="s">
        <v>194</v>
      </c>
      <c r="F9" s="27"/>
      <c r="G9" s="27">
        <f t="array" ref="G9:G13">Cena</f>
        <v>100</v>
      </c>
      <c r="H9" s="27"/>
      <c r="I9" s="27"/>
      <c r="J9" s="27"/>
    </row>
    <row r="10" spans="2:11" ht="15.5">
      <c r="B10" s="27" t="s">
        <v>180</v>
      </c>
      <c r="C10" s="27">
        <v>200</v>
      </c>
      <c r="D10" s="27" t="s">
        <v>94</v>
      </c>
      <c r="E10" s="27" t="s">
        <v>194</v>
      </c>
      <c r="F10" s="27"/>
      <c r="G10" s="27">
        <v>200</v>
      </c>
      <c r="H10" s="27"/>
    </row>
    <row r="11" spans="2:11" ht="15.5">
      <c r="B11" s="27" t="s">
        <v>181</v>
      </c>
      <c r="C11" s="27">
        <v>300</v>
      </c>
      <c r="D11" s="27" t="s">
        <v>92</v>
      </c>
      <c r="E11" s="27" t="s">
        <v>194</v>
      </c>
      <c r="F11" s="27"/>
      <c r="G11" s="27">
        <v>300</v>
      </c>
      <c r="H11" s="27"/>
      <c r="I11" s="27"/>
      <c r="J11" s="27"/>
    </row>
    <row r="12" spans="2:11" ht="15.5">
      <c r="B12" s="27" t="s">
        <v>182</v>
      </c>
      <c r="C12" s="27">
        <v>400</v>
      </c>
      <c r="D12" s="27" t="s">
        <v>94</v>
      </c>
      <c r="E12" s="27" t="s">
        <v>194</v>
      </c>
      <c r="F12" s="27"/>
      <c r="G12" s="27">
        <v>400</v>
      </c>
      <c r="H12" s="27"/>
      <c r="I12" s="27"/>
      <c r="J12" s="27"/>
    </row>
    <row r="13" spans="2:11" ht="15.5">
      <c r="B13" s="27" t="s">
        <v>183</v>
      </c>
      <c r="C13" s="27">
        <v>500</v>
      </c>
      <c r="D13" s="27" t="s">
        <v>92</v>
      </c>
      <c r="E13" s="27" t="s">
        <v>194</v>
      </c>
      <c r="F13" s="27"/>
      <c r="G13" s="27">
        <v>500</v>
      </c>
      <c r="H13" s="27"/>
      <c r="I13" s="27"/>
      <c r="J13" s="27"/>
    </row>
    <row r="14" spans="2:11" ht="15.5">
      <c r="B14" s="27"/>
      <c r="C14" s="27"/>
      <c r="D14" s="27"/>
      <c r="E14" s="27"/>
      <c r="F14" s="27"/>
      <c r="H14" s="27"/>
      <c r="I14" s="27"/>
      <c r="J14" s="27"/>
    </row>
    <row r="15" spans="2:11" ht="15.5">
      <c r="B15" s="27"/>
      <c r="C15" s="27"/>
      <c r="D15" s="27"/>
      <c r="E15" s="27"/>
      <c r="F15" s="27"/>
      <c r="H15" s="27"/>
      <c r="I15" s="27"/>
      <c r="J15" s="27"/>
    </row>
    <row r="16" spans="2:11" ht="15.5">
      <c r="B16" s="27"/>
      <c r="C16" s="27"/>
      <c r="D16" s="27"/>
      <c r="E16" s="27"/>
      <c r="F16" s="27"/>
      <c r="G16">
        <f t="array" ref="G16:I16">Produkt3</f>
        <v>300</v>
      </c>
      <c r="H16" s="27" t="str">
        <v>áno</v>
      </c>
      <c r="I16" s="27" t="str">
        <v>ok</v>
      </c>
      <c r="J16" s="27"/>
    </row>
    <row r="17" spans="2:10" ht="15.5">
      <c r="B17" s="27"/>
      <c r="C17" s="27"/>
      <c r="D17" s="27"/>
      <c r="E17" s="27"/>
      <c r="F17" s="27"/>
      <c r="H17" s="27"/>
      <c r="I17" s="27"/>
      <c r="J17" s="27"/>
    </row>
    <row r="19" spans="2:10">
      <c r="G19">
        <f t="array" ref="G19:I19">Produkt5</f>
        <v>500</v>
      </c>
      <c r="H19" t="str">
        <v>áno</v>
      </c>
      <c r="I19" t="str">
        <v>ok</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árok19">
    <tabColor rgb="FFC00000"/>
  </sheetPr>
  <dimension ref="A1:Y811"/>
  <sheetViews>
    <sheetView workbookViewId="0">
      <selection activeCell="J12" sqref="J12"/>
    </sheetView>
  </sheetViews>
  <sheetFormatPr defaultRowHeight="12.5"/>
  <cols>
    <col min="1" max="1" width="9.08984375" style="5"/>
    <col min="2" max="2" width="8.90625" style="5" customWidth="1"/>
    <col min="3" max="3" width="23.36328125" style="5" bestFit="1" customWidth="1"/>
    <col min="4" max="4" width="13.54296875" style="5" bestFit="1" customWidth="1"/>
    <col min="5" max="5" width="26.1796875" style="5" bestFit="1" customWidth="1"/>
    <col min="6" max="6" width="14.1796875" style="5" bestFit="1" customWidth="1"/>
    <col min="7" max="7" width="23.26953125" style="5" bestFit="1" customWidth="1"/>
    <col min="8" max="8" width="14.1796875" style="5" bestFit="1" customWidth="1"/>
    <col min="9" max="9" width="19.90625" style="5" customWidth="1"/>
    <col min="10" max="10" width="17.453125" style="5" bestFit="1" customWidth="1"/>
    <col min="11" max="11" width="32.90625" style="5" bestFit="1" customWidth="1"/>
    <col min="12" max="12" width="12.90625" style="5" bestFit="1" customWidth="1"/>
    <col min="13" max="14" width="9.08984375" style="5"/>
    <col min="15" max="15" width="18.81640625" style="5" customWidth="1"/>
    <col min="16" max="261" width="9.08984375" style="5"/>
    <col min="262" max="262" width="19" style="5" bestFit="1" customWidth="1"/>
    <col min="263" max="263" width="7.36328125" style="5" bestFit="1" customWidth="1"/>
    <col min="264" max="265" width="9.08984375" style="5"/>
    <col min="266" max="266" width="27" style="5" bestFit="1" customWidth="1"/>
    <col min="267" max="517" width="9.08984375" style="5"/>
    <col min="518" max="518" width="19" style="5" bestFit="1" customWidth="1"/>
    <col min="519" max="519" width="7.36328125" style="5" bestFit="1" customWidth="1"/>
    <col min="520" max="521" width="9.08984375" style="5"/>
    <col min="522" max="522" width="27" style="5" bestFit="1" customWidth="1"/>
    <col min="523" max="773" width="9.08984375" style="5"/>
    <col min="774" max="774" width="19" style="5" bestFit="1" customWidth="1"/>
    <col min="775" max="775" width="7.36328125" style="5" bestFit="1" customWidth="1"/>
    <col min="776" max="777" width="9.08984375" style="5"/>
    <col min="778" max="778" width="27" style="5" bestFit="1" customWidth="1"/>
    <col min="779" max="1029" width="9.08984375" style="5"/>
    <col min="1030" max="1030" width="19" style="5" bestFit="1" customWidth="1"/>
    <col min="1031" max="1031" width="7.36328125" style="5" bestFit="1" customWidth="1"/>
    <col min="1032" max="1033" width="9.08984375" style="5"/>
    <col min="1034" max="1034" width="27" style="5" bestFit="1" customWidth="1"/>
    <col min="1035" max="1285" width="9.08984375" style="5"/>
    <col min="1286" max="1286" width="19" style="5" bestFit="1" customWidth="1"/>
    <col min="1287" max="1287" width="7.36328125" style="5" bestFit="1" customWidth="1"/>
    <col min="1288" max="1289" width="9.08984375" style="5"/>
    <col min="1290" max="1290" width="27" style="5" bestFit="1" customWidth="1"/>
    <col min="1291" max="1541" width="9.08984375" style="5"/>
    <col min="1542" max="1542" width="19" style="5" bestFit="1" customWidth="1"/>
    <col min="1543" max="1543" width="7.36328125" style="5" bestFit="1" customWidth="1"/>
    <col min="1544" max="1545" width="9.08984375" style="5"/>
    <col min="1546" max="1546" width="27" style="5" bestFit="1" customWidth="1"/>
    <col min="1547" max="1797" width="9.08984375" style="5"/>
    <col min="1798" max="1798" width="19" style="5" bestFit="1" customWidth="1"/>
    <col min="1799" max="1799" width="7.36328125" style="5" bestFit="1" customWidth="1"/>
    <col min="1800" max="1801" width="9.08984375" style="5"/>
    <col min="1802" max="1802" width="27" style="5" bestFit="1" customWidth="1"/>
    <col min="1803" max="2053" width="9.08984375" style="5"/>
    <col min="2054" max="2054" width="19" style="5" bestFit="1" customWidth="1"/>
    <col min="2055" max="2055" width="7.36328125" style="5" bestFit="1" customWidth="1"/>
    <col min="2056" max="2057" width="9.08984375" style="5"/>
    <col min="2058" max="2058" width="27" style="5" bestFit="1" customWidth="1"/>
    <col min="2059" max="2309" width="9.08984375" style="5"/>
    <col min="2310" max="2310" width="19" style="5" bestFit="1" customWidth="1"/>
    <col min="2311" max="2311" width="7.36328125" style="5" bestFit="1" customWidth="1"/>
    <col min="2312" max="2313" width="9.08984375" style="5"/>
    <col min="2314" max="2314" width="27" style="5" bestFit="1" customWidth="1"/>
    <col min="2315" max="2565" width="9.08984375" style="5"/>
    <col min="2566" max="2566" width="19" style="5" bestFit="1" customWidth="1"/>
    <col min="2567" max="2567" width="7.36328125" style="5" bestFit="1" customWidth="1"/>
    <col min="2568" max="2569" width="9.08984375" style="5"/>
    <col min="2570" max="2570" width="27" style="5" bestFit="1" customWidth="1"/>
    <col min="2571" max="2821" width="9.08984375" style="5"/>
    <col min="2822" max="2822" width="19" style="5" bestFit="1" customWidth="1"/>
    <col min="2823" max="2823" width="7.36328125" style="5" bestFit="1" customWidth="1"/>
    <col min="2824" max="2825" width="9.08984375" style="5"/>
    <col min="2826" max="2826" width="27" style="5" bestFit="1" customWidth="1"/>
    <col min="2827" max="3077" width="9.08984375" style="5"/>
    <col min="3078" max="3078" width="19" style="5" bestFit="1" customWidth="1"/>
    <col min="3079" max="3079" width="7.36328125" style="5" bestFit="1" customWidth="1"/>
    <col min="3080" max="3081" width="9.08984375" style="5"/>
    <col min="3082" max="3082" width="27" style="5" bestFit="1" customWidth="1"/>
    <col min="3083" max="3333" width="9.08984375" style="5"/>
    <col min="3334" max="3334" width="19" style="5" bestFit="1" customWidth="1"/>
    <col min="3335" max="3335" width="7.36328125" style="5" bestFit="1" customWidth="1"/>
    <col min="3336" max="3337" width="9.08984375" style="5"/>
    <col min="3338" max="3338" width="27" style="5" bestFit="1" customWidth="1"/>
    <col min="3339" max="3589" width="9.08984375" style="5"/>
    <col min="3590" max="3590" width="19" style="5" bestFit="1" customWidth="1"/>
    <col min="3591" max="3591" width="7.36328125" style="5" bestFit="1" customWidth="1"/>
    <col min="3592" max="3593" width="9.08984375" style="5"/>
    <col min="3594" max="3594" width="27" style="5" bestFit="1" customWidth="1"/>
    <col min="3595" max="3845" width="9.08984375" style="5"/>
    <col min="3846" max="3846" width="19" style="5" bestFit="1" customWidth="1"/>
    <col min="3847" max="3847" width="7.36328125" style="5" bestFit="1" customWidth="1"/>
    <col min="3848" max="3849" width="9.08984375" style="5"/>
    <col min="3850" max="3850" width="27" style="5" bestFit="1" customWidth="1"/>
    <col min="3851" max="4101" width="9.08984375" style="5"/>
    <col min="4102" max="4102" width="19" style="5" bestFit="1" customWidth="1"/>
    <col min="4103" max="4103" width="7.36328125" style="5" bestFit="1" customWidth="1"/>
    <col min="4104" max="4105" width="9.08984375" style="5"/>
    <col min="4106" max="4106" width="27" style="5" bestFit="1" customWidth="1"/>
    <col min="4107" max="4357" width="9.08984375" style="5"/>
    <col min="4358" max="4358" width="19" style="5" bestFit="1" customWidth="1"/>
    <col min="4359" max="4359" width="7.36328125" style="5" bestFit="1" customWidth="1"/>
    <col min="4360" max="4361" width="9.08984375" style="5"/>
    <col min="4362" max="4362" width="27" style="5" bestFit="1" customWidth="1"/>
    <col min="4363" max="4613" width="9.08984375" style="5"/>
    <col min="4614" max="4614" width="19" style="5" bestFit="1" customWidth="1"/>
    <col min="4615" max="4615" width="7.36328125" style="5" bestFit="1" customWidth="1"/>
    <col min="4616" max="4617" width="9.08984375" style="5"/>
    <col min="4618" max="4618" width="27" style="5" bestFit="1" customWidth="1"/>
    <col min="4619" max="4869" width="9.08984375" style="5"/>
    <col min="4870" max="4870" width="19" style="5" bestFit="1" customWidth="1"/>
    <col min="4871" max="4871" width="7.36328125" style="5" bestFit="1" customWidth="1"/>
    <col min="4872" max="4873" width="9.08984375" style="5"/>
    <col min="4874" max="4874" width="27" style="5" bestFit="1" customWidth="1"/>
    <col min="4875" max="5125" width="9.08984375" style="5"/>
    <col min="5126" max="5126" width="19" style="5" bestFit="1" customWidth="1"/>
    <col min="5127" max="5127" width="7.36328125" style="5" bestFit="1" customWidth="1"/>
    <col min="5128" max="5129" width="9.08984375" style="5"/>
    <col min="5130" max="5130" width="27" style="5" bestFit="1" customWidth="1"/>
    <col min="5131" max="5381" width="9.08984375" style="5"/>
    <col min="5382" max="5382" width="19" style="5" bestFit="1" customWidth="1"/>
    <col min="5383" max="5383" width="7.36328125" style="5" bestFit="1" customWidth="1"/>
    <col min="5384" max="5385" width="9.08984375" style="5"/>
    <col min="5386" max="5386" width="27" style="5" bestFit="1" customWidth="1"/>
    <col min="5387" max="5637" width="9.08984375" style="5"/>
    <col min="5638" max="5638" width="19" style="5" bestFit="1" customWidth="1"/>
    <col min="5639" max="5639" width="7.36328125" style="5" bestFit="1" customWidth="1"/>
    <col min="5640" max="5641" width="9.08984375" style="5"/>
    <col min="5642" max="5642" width="27" style="5" bestFit="1" customWidth="1"/>
    <col min="5643" max="5893" width="9.08984375" style="5"/>
    <col min="5894" max="5894" width="19" style="5" bestFit="1" customWidth="1"/>
    <col min="5895" max="5895" width="7.36328125" style="5" bestFit="1" customWidth="1"/>
    <col min="5896" max="5897" width="9.08984375" style="5"/>
    <col min="5898" max="5898" width="27" style="5" bestFit="1" customWidth="1"/>
    <col min="5899" max="6149" width="9.08984375" style="5"/>
    <col min="6150" max="6150" width="19" style="5" bestFit="1" customWidth="1"/>
    <col min="6151" max="6151" width="7.36328125" style="5" bestFit="1" customWidth="1"/>
    <col min="6152" max="6153" width="9.08984375" style="5"/>
    <col min="6154" max="6154" width="27" style="5" bestFit="1" customWidth="1"/>
    <col min="6155" max="6405" width="9.08984375" style="5"/>
    <col min="6406" max="6406" width="19" style="5" bestFit="1" customWidth="1"/>
    <col min="6407" max="6407" width="7.36328125" style="5" bestFit="1" customWidth="1"/>
    <col min="6408" max="6409" width="9.08984375" style="5"/>
    <col min="6410" max="6410" width="27" style="5" bestFit="1" customWidth="1"/>
    <col min="6411" max="6661" width="9.08984375" style="5"/>
    <col min="6662" max="6662" width="19" style="5" bestFit="1" customWidth="1"/>
    <col min="6663" max="6663" width="7.36328125" style="5" bestFit="1" customWidth="1"/>
    <col min="6664" max="6665" width="9.08984375" style="5"/>
    <col min="6666" max="6666" width="27" style="5" bestFit="1" customWidth="1"/>
    <col min="6667" max="6917" width="9.08984375" style="5"/>
    <col min="6918" max="6918" width="19" style="5" bestFit="1" customWidth="1"/>
    <col min="6919" max="6919" width="7.36328125" style="5" bestFit="1" customWidth="1"/>
    <col min="6920" max="6921" width="9.08984375" style="5"/>
    <col min="6922" max="6922" width="27" style="5" bestFit="1" customWidth="1"/>
    <col min="6923" max="7173" width="9.08984375" style="5"/>
    <col min="7174" max="7174" width="19" style="5" bestFit="1" customWidth="1"/>
    <col min="7175" max="7175" width="7.36328125" style="5" bestFit="1" customWidth="1"/>
    <col min="7176" max="7177" width="9.08984375" style="5"/>
    <col min="7178" max="7178" width="27" style="5" bestFit="1" customWidth="1"/>
    <col min="7179" max="7429" width="9.08984375" style="5"/>
    <col min="7430" max="7430" width="19" style="5" bestFit="1" customWidth="1"/>
    <col min="7431" max="7431" width="7.36328125" style="5" bestFit="1" customWidth="1"/>
    <col min="7432" max="7433" width="9.08984375" style="5"/>
    <col min="7434" max="7434" width="27" style="5" bestFit="1" customWidth="1"/>
    <col min="7435" max="7685" width="9.08984375" style="5"/>
    <col min="7686" max="7686" width="19" style="5" bestFit="1" customWidth="1"/>
    <col min="7687" max="7687" width="7.36328125" style="5" bestFit="1" customWidth="1"/>
    <col min="7688" max="7689" width="9.08984375" style="5"/>
    <col min="7690" max="7690" width="27" style="5" bestFit="1" customWidth="1"/>
    <col min="7691" max="7941" width="9.08984375" style="5"/>
    <col min="7942" max="7942" width="19" style="5" bestFit="1" customWidth="1"/>
    <col min="7943" max="7943" width="7.36328125" style="5" bestFit="1" customWidth="1"/>
    <col min="7944" max="7945" width="9.08984375" style="5"/>
    <col min="7946" max="7946" width="27" style="5" bestFit="1" customWidth="1"/>
    <col min="7947" max="8197" width="9.08984375" style="5"/>
    <col min="8198" max="8198" width="19" style="5" bestFit="1" customWidth="1"/>
    <col min="8199" max="8199" width="7.36328125" style="5" bestFit="1" customWidth="1"/>
    <col min="8200" max="8201" width="9.08984375" style="5"/>
    <col min="8202" max="8202" width="27" style="5" bestFit="1" customWidth="1"/>
    <col min="8203" max="8453" width="9.08984375" style="5"/>
    <col min="8454" max="8454" width="19" style="5" bestFit="1" customWidth="1"/>
    <col min="8455" max="8455" width="7.36328125" style="5" bestFit="1" customWidth="1"/>
    <col min="8456" max="8457" width="9.08984375" style="5"/>
    <col min="8458" max="8458" width="27" style="5" bestFit="1" customWidth="1"/>
    <col min="8459" max="8709" width="9.08984375" style="5"/>
    <col min="8710" max="8710" width="19" style="5" bestFit="1" customWidth="1"/>
    <col min="8711" max="8711" width="7.36328125" style="5" bestFit="1" customWidth="1"/>
    <col min="8712" max="8713" width="9.08984375" style="5"/>
    <col min="8714" max="8714" width="27" style="5" bestFit="1" customWidth="1"/>
    <col min="8715" max="8965" width="9.08984375" style="5"/>
    <col min="8966" max="8966" width="19" style="5" bestFit="1" customWidth="1"/>
    <col min="8967" max="8967" width="7.36328125" style="5" bestFit="1" customWidth="1"/>
    <col min="8968" max="8969" width="9.08984375" style="5"/>
    <col min="8970" max="8970" width="27" style="5" bestFit="1" customWidth="1"/>
    <col min="8971" max="9221" width="9.08984375" style="5"/>
    <col min="9222" max="9222" width="19" style="5" bestFit="1" customWidth="1"/>
    <col min="9223" max="9223" width="7.36328125" style="5" bestFit="1" customWidth="1"/>
    <col min="9224" max="9225" width="9.08984375" style="5"/>
    <col min="9226" max="9226" width="27" style="5" bestFit="1" customWidth="1"/>
    <col min="9227" max="9477" width="9.08984375" style="5"/>
    <col min="9478" max="9478" width="19" style="5" bestFit="1" customWidth="1"/>
    <col min="9479" max="9479" width="7.36328125" style="5" bestFit="1" customWidth="1"/>
    <col min="9480" max="9481" width="9.08984375" style="5"/>
    <col min="9482" max="9482" width="27" style="5" bestFit="1" customWidth="1"/>
    <col min="9483" max="9733" width="9.08984375" style="5"/>
    <col min="9734" max="9734" width="19" style="5" bestFit="1" customWidth="1"/>
    <col min="9735" max="9735" width="7.36328125" style="5" bestFit="1" customWidth="1"/>
    <col min="9736" max="9737" width="9.08984375" style="5"/>
    <col min="9738" max="9738" width="27" style="5" bestFit="1" customWidth="1"/>
    <col min="9739" max="9989" width="9.08984375" style="5"/>
    <col min="9990" max="9990" width="19" style="5" bestFit="1" customWidth="1"/>
    <col min="9991" max="9991" width="7.36328125" style="5" bestFit="1" customWidth="1"/>
    <col min="9992" max="9993" width="9.08984375" style="5"/>
    <col min="9994" max="9994" width="27" style="5" bestFit="1" customWidth="1"/>
    <col min="9995" max="10245" width="9.08984375" style="5"/>
    <col min="10246" max="10246" width="19" style="5" bestFit="1" customWidth="1"/>
    <col min="10247" max="10247" width="7.36328125" style="5" bestFit="1" customWidth="1"/>
    <col min="10248" max="10249" width="9.08984375" style="5"/>
    <col min="10250" max="10250" width="27" style="5" bestFit="1" customWidth="1"/>
    <col min="10251" max="10501" width="9.08984375" style="5"/>
    <col min="10502" max="10502" width="19" style="5" bestFit="1" customWidth="1"/>
    <col min="10503" max="10503" width="7.36328125" style="5" bestFit="1" customWidth="1"/>
    <col min="10504" max="10505" width="9.08984375" style="5"/>
    <col min="10506" max="10506" width="27" style="5" bestFit="1" customWidth="1"/>
    <col min="10507" max="10757" width="9.08984375" style="5"/>
    <col min="10758" max="10758" width="19" style="5" bestFit="1" customWidth="1"/>
    <col min="10759" max="10759" width="7.36328125" style="5" bestFit="1" customWidth="1"/>
    <col min="10760" max="10761" width="9.08984375" style="5"/>
    <col min="10762" max="10762" width="27" style="5" bestFit="1" customWidth="1"/>
    <col min="10763" max="11013" width="9.08984375" style="5"/>
    <col min="11014" max="11014" width="19" style="5" bestFit="1" customWidth="1"/>
    <col min="11015" max="11015" width="7.36328125" style="5" bestFit="1" customWidth="1"/>
    <col min="11016" max="11017" width="9.08984375" style="5"/>
    <col min="11018" max="11018" width="27" style="5" bestFit="1" customWidth="1"/>
    <col min="11019" max="11269" width="9.08984375" style="5"/>
    <col min="11270" max="11270" width="19" style="5" bestFit="1" customWidth="1"/>
    <col min="11271" max="11271" width="7.36328125" style="5" bestFit="1" customWidth="1"/>
    <col min="11272" max="11273" width="9.08984375" style="5"/>
    <col min="11274" max="11274" width="27" style="5" bestFit="1" customWidth="1"/>
    <col min="11275" max="11525" width="9.08984375" style="5"/>
    <col min="11526" max="11526" width="19" style="5" bestFit="1" customWidth="1"/>
    <col min="11527" max="11527" width="7.36328125" style="5" bestFit="1" customWidth="1"/>
    <col min="11528" max="11529" width="9.08984375" style="5"/>
    <col min="11530" max="11530" width="27" style="5" bestFit="1" customWidth="1"/>
    <col min="11531" max="11781" width="9.08984375" style="5"/>
    <col min="11782" max="11782" width="19" style="5" bestFit="1" customWidth="1"/>
    <col min="11783" max="11783" width="7.36328125" style="5" bestFit="1" customWidth="1"/>
    <col min="11784" max="11785" width="9.08984375" style="5"/>
    <col min="11786" max="11786" width="27" style="5" bestFit="1" customWidth="1"/>
    <col min="11787" max="12037" width="9.08984375" style="5"/>
    <col min="12038" max="12038" width="19" style="5" bestFit="1" customWidth="1"/>
    <col min="12039" max="12039" width="7.36328125" style="5" bestFit="1" customWidth="1"/>
    <col min="12040" max="12041" width="9.08984375" style="5"/>
    <col min="12042" max="12042" width="27" style="5" bestFit="1" customWidth="1"/>
    <col min="12043" max="12293" width="9.08984375" style="5"/>
    <col min="12294" max="12294" width="19" style="5" bestFit="1" customWidth="1"/>
    <col min="12295" max="12295" width="7.36328125" style="5" bestFit="1" customWidth="1"/>
    <col min="12296" max="12297" width="9.08984375" style="5"/>
    <col min="12298" max="12298" width="27" style="5" bestFit="1" customWidth="1"/>
    <col min="12299" max="12549" width="9.08984375" style="5"/>
    <col min="12550" max="12550" width="19" style="5" bestFit="1" customWidth="1"/>
    <col min="12551" max="12551" width="7.36328125" style="5" bestFit="1" customWidth="1"/>
    <col min="12552" max="12553" width="9.08984375" style="5"/>
    <col min="12554" max="12554" width="27" style="5" bestFit="1" customWidth="1"/>
    <col min="12555" max="12805" width="9.08984375" style="5"/>
    <col min="12806" max="12806" width="19" style="5" bestFit="1" customWidth="1"/>
    <col min="12807" max="12807" width="7.36328125" style="5" bestFit="1" customWidth="1"/>
    <col min="12808" max="12809" width="9.08984375" style="5"/>
    <col min="12810" max="12810" width="27" style="5" bestFit="1" customWidth="1"/>
    <col min="12811" max="13061" width="9.08984375" style="5"/>
    <col min="13062" max="13062" width="19" style="5" bestFit="1" customWidth="1"/>
    <col min="13063" max="13063" width="7.36328125" style="5" bestFit="1" customWidth="1"/>
    <col min="13064" max="13065" width="9.08984375" style="5"/>
    <col min="13066" max="13066" width="27" style="5" bestFit="1" customWidth="1"/>
    <col min="13067" max="13317" width="9.08984375" style="5"/>
    <col min="13318" max="13318" width="19" style="5" bestFit="1" customWidth="1"/>
    <col min="13319" max="13319" width="7.36328125" style="5" bestFit="1" customWidth="1"/>
    <col min="13320" max="13321" width="9.08984375" style="5"/>
    <col min="13322" max="13322" width="27" style="5" bestFit="1" customWidth="1"/>
    <col min="13323" max="13573" width="9.08984375" style="5"/>
    <col min="13574" max="13574" width="19" style="5" bestFit="1" customWidth="1"/>
    <col min="13575" max="13575" width="7.36328125" style="5" bestFit="1" customWidth="1"/>
    <col min="13576" max="13577" width="9.08984375" style="5"/>
    <col min="13578" max="13578" width="27" style="5" bestFit="1" customWidth="1"/>
    <col min="13579" max="13829" width="9.08984375" style="5"/>
    <col min="13830" max="13830" width="19" style="5" bestFit="1" customWidth="1"/>
    <col min="13831" max="13831" width="7.36328125" style="5" bestFit="1" customWidth="1"/>
    <col min="13832" max="13833" width="9.08984375" style="5"/>
    <col min="13834" max="13834" width="27" style="5" bestFit="1" customWidth="1"/>
    <col min="13835" max="14085" width="9.08984375" style="5"/>
    <col min="14086" max="14086" width="19" style="5" bestFit="1" customWidth="1"/>
    <col min="14087" max="14087" width="7.36328125" style="5" bestFit="1" customWidth="1"/>
    <col min="14088" max="14089" width="9.08984375" style="5"/>
    <col min="14090" max="14090" width="27" style="5" bestFit="1" customWidth="1"/>
    <col min="14091" max="14341" width="9.08984375" style="5"/>
    <col min="14342" max="14342" width="19" style="5" bestFit="1" customWidth="1"/>
    <col min="14343" max="14343" width="7.36328125" style="5" bestFit="1" customWidth="1"/>
    <col min="14344" max="14345" width="9.08984375" style="5"/>
    <col min="14346" max="14346" width="27" style="5" bestFit="1" customWidth="1"/>
    <col min="14347" max="14597" width="9.08984375" style="5"/>
    <col min="14598" max="14598" width="19" style="5" bestFit="1" customWidth="1"/>
    <col min="14599" max="14599" width="7.36328125" style="5" bestFit="1" customWidth="1"/>
    <col min="14600" max="14601" width="9.08984375" style="5"/>
    <col min="14602" max="14602" width="27" style="5" bestFit="1" customWidth="1"/>
    <col min="14603" max="14853" width="9.08984375" style="5"/>
    <col min="14854" max="14854" width="19" style="5" bestFit="1" customWidth="1"/>
    <col min="14855" max="14855" width="7.36328125" style="5" bestFit="1" customWidth="1"/>
    <col min="14856" max="14857" width="9.08984375" style="5"/>
    <col min="14858" max="14858" width="27" style="5" bestFit="1" customWidth="1"/>
    <col min="14859" max="15109" width="9.08984375" style="5"/>
    <col min="15110" max="15110" width="19" style="5" bestFit="1" customWidth="1"/>
    <col min="15111" max="15111" width="7.36328125" style="5" bestFit="1" customWidth="1"/>
    <col min="15112" max="15113" width="9.08984375" style="5"/>
    <col min="15114" max="15114" width="27" style="5" bestFit="1" customWidth="1"/>
    <col min="15115" max="15365" width="9.08984375" style="5"/>
    <col min="15366" max="15366" width="19" style="5" bestFit="1" customWidth="1"/>
    <col min="15367" max="15367" width="7.36328125" style="5" bestFit="1" customWidth="1"/>
    <col min="15368" max="15369" width="9.08984375" style="5"/>
    <col min="15370" max="15370" width="27" style="5" bestFit="1" customWidth="1"/>
    <col min="15371" max="15621" width="9.08984375" style="5"/>
    <col min="15622" max="15622" width="19" style="5" bestFit="1" customWidth="1"/>
    <col min="15623" max="15623" width="7.36328125" style="5" bestFit="1" customWidth="1"/>
    <col min="15624" max="15625" width="9.08984375" style="5"/>
    <col min="15626" max="15626" width="27" style="5" bestFit="1" customWidth="1"/>
    <col min="15627" max="15877" width="9.08984375" style="5"/>
    <col min="15878" max="15878" width="19" style="5" bestFit="1" customWidth="1"/>
    <col min="15879" max="15879" width="7.36328125" style="5" bestFit="1" customWidth="1"/>
    <col min="15880" max="15881" width="9.08984375" style="5"/>
    <col min="15882" max="15882" width="27" style="5" bestFit="1" customWidth="1"/>
    <col min="15883" max="16133" width="9.08984375" style="5"/>
    <col min="16134" max="16134" width="19" style="5" bestFit="1" customWidth="1"/>
    <col min="16135" max="16135" width="7.36328125" style="5" bestFit="1" customWidth="1"/>
    <col min="16136" max="16137" width="9.08984375" style="5"/>
    <col min="16138" max="16138" width="27" style="5" bestFit="1" customWidth="1"/>
    <col min="16139" max="16384" width="9.08984375" style="5"/>
  </cols>
  <sheetData>
    <row r="1" spans="1:25" customFormat="1" ht="81" customHeight="1" thickBot="1">
      <c r="A1" s="277"/>
      <c r="B1" s="269"/>
      <c r="C1" s="269"/>
      <c r="D1" s="269"/>
      <c r="E1" s="269"/>
      <c r="F1" s="269"/>
      <c r="G1" s="269"/>
      <c r="H1" s="269"/>
      <c r="I1" s="269"/>
      <c r="J1" s="269"/>
      <c r="K1" s="269"/>
      <c r="L1" s="269"/>
      <c r="M1" s="269"/>
      <c r="N1" s="269"/>
      <c r="O1" s="269"/>
      <c r="P1" s="269"/>
      <c r="Q1" s="269"/>
      <c r="R1" s="269"/>
      <c r="S1" s="269"/>
      <c r="T1" s="269"/>
      <c r="U1" s="269"/>
      <c r="V1" s="269"/>
    </row>
    <row r="2" spans="1:25" ht="19" thickBot="1">
      <c r="A2" s="42"/>
      <c r="B2" s="270" t="s">
        <v>136</v>
      </c>
      <c r="C2" s="271"/>
      <c r="D2" s="271"/>
      <c r="E2" s="271"/>
      <c r="F2" s="271"/>
      <c r="G2" s="271"/>
      <c r="H2" s="271"/>
      <c r="I2" s="271"/>
      <c r="J2" s="271"/>
      <c r="K2" s="271"/>
      <c r="L2" s="271"/>
      <c r="M2" s="271"/>
      <c r="N2" s="271"/>
      <c r="O2" s="272"/>
      <c r="P2" s="42"/>
      <c r="Q2" s="42"/>
      <c r="R2" s="42"/>
      <c r="S2" s="42"/>
      <c r="T2" s="42"/>
      <c r="U2" s="42"/>
      <c r="V2" s="42"/>
    </row>
    <row r="3" spans="1:25" ht="19" thickBot="1">
      <c r="A3" s="42"/>
      <c r="B3" s="46"/>
      <c r="C3" s="42"/>
      <c r="D3" s="42"/>
      <c r="E3" s="42"/>
      <c r="F3" s="42"/>
      <c r="G3" s="42"/>
      <c r="H3" s="42"/>
      <c r="I3" s="42"/>
      <c r="J3" s="42"/>
      <c r="K3" s="42"/>
      <c r="L3" s="42"/>
      <c r="M3" s="42"/>
      <c r="N3" s="42"/>
      <c r="O3" s="42"/>
      <c r="P3" s="42"/>
      <c r="Q3" s="42"/>
      <c r="R3" s="42"/>
      <c r="S3" s="42"/>
      <c r="T3" s="42"/>
      <c r="U3" s="42"/>
      <c r="V3" s="42"/>
    </row>
    <row r="4" spans="1:25" ht="18.75" customHeight="1" thickTop="1">
      <c r="A4" s="42"/>
      <c r="B4" s="46"/>
      <c r="C4" s="367" t="s">
        <v>137</v>
      </c>
      <c r="D4" s="368"/>
      <c r="E4" s="368"/>
      <c r="F4" s="368"/>
      <c r="G4" s="368"/>
      <c r="H4" s="368"/>
      <c r="I4" s="369"/>
      <c r="J4" s="42"/>
      <c r="K4" s="42"/>
      <c r="L4" s="42"/>
      <c r="M4" s="42"/>
      <c r="N4" s="42"/>
      <c r="O4" s="42"/>
      <c r="P4" s="42"/>
      <c r="Q4" s="42"/>
      <c r="R4" s="42"/>
      <c r="S4" s="42"/>
      <c r="T4" s="42"/>
      <c r="U4" s="42"/>
      <c r="V4" s="42"/>
    </row>
    <row r="5" spans="1:25" ht="18.75" customHeight="1">
      <c r="A5" s="42"/>
      <c r="B5" s="46"/>
      <c r="C5" s="370" t="s">
        <v>138</v>
      </c>
      <c r="D5" s="371"/>
      <c r="E5" s="371"/>
      <c r="F5" s="371"/>
      <c r="G5" s="371"/>
      <c r="H5" s="371"/>
      <c r="I5" s="372"/>
      <c r="J5" s="42"/>
      <c r="K5" s="42"/>
      <c r="L5" s="42"/>
      <c r="M5" s="42"/>
      <c r="N5" s="42"/>
      <c r="O5" s="42"/>
      <c r="P5" s="42"/>
      <c r="Q5" s="42"/>
      <c r="R5" s="42"/>
      <c r="S5" s="42"/>
      <c r="T5" s="42"/>
      <c r="U5" s="42"/>
      <c r="V5" s="42"/>
    </row>
    <row r="6" spans="1:25" ht="18.75" customHeight="1">
      <c r="A6" s="42"/>
      <c r="B6" s="46"/>
      <c r="C6" s="370" t="s">
        <v>139</v>
      </c>
      <c r="D6" s="371"/>
      <c r="E6" s="371"/>
      <c r="F6" s="371"/>
      <c r="G6" s="371"/>
      <c r="H6" s="371"/>
      <c r="I6" s="372"/>
      <c r="J6" s="42"/>
      <c r="K6" s="42"/>
      <c r="L6" s="42"/>
      <c r="M6" s="42"/>
      <c r="N6" s="42"/>
      <c r="O6" s="42"/>
      <c r="P6" s="42"/>
      <c r="Q6" s="42"/>
      <c r="R6" s="42"/>
      <c r="S6" s="42"/>
      <c r="T6" s="42"/>
      <c r="U6" s="42"/>
      <c r="V6" s="42"/>
    </row>
    <row r="7" spans="1:25" ht="18.75" customHeight="1" thickBot="1">
      <c r="A7" s="42"/>
      <c r="B7" s="46"/>
      <c r="C7" s="373" t="s">
        <v>140</v>
      </c>
      <c r="D7" s="374"/>
      <c r="E7" s="374"/>
      <c r="F7" s="374"/>
      <c r="G7" s="374"/>
      <c r="H7" s="374"/>
      <c r="I7" s="375"/>
      <c r="J7" s="42"/>
      <c r="K7" s="42"/>
      <c r="L7" s="42"/>
      <c r="M7" s="42"/>
      <c r="N7" s="42"/>
      <c r="O7" s="42"/>
      <c r="P7" s="42"/>
      <c r="Q7" s="42"/>
      <c r="R7" s="42"/>
      <c r="S7" s="42"/>
      <c r="T7" s="42"/>
      <c r="U7" s="42"/>
      <c r="V7" s="42"/>
    </row>
    <row r="8" spans="1:25" ht="19" thickTop="1">
      <c r="A8" s="42"/>
      <c r="B8" s="42"/>
      <c r="C8" s="42"/>
      <c r="D8" s="42"/>
      <c r="E8" s="42"/>
      <c r="F8" s="42"/>
      <c r="G8" s="42"/>
      <c r="H8" s="42"/>
      <c r="I8" s="42"/>
      <c r="J8" s="42"/>
      <c r="K8" s="42"/>
      <c r="L8" s="42"/>
      <c r="M8" s="42"/>
      <c r="N8" s="42"/>
      <c r="O8" s="42"/>
      <c r="P8" s="42"/>
      <c r="Q8" s="42"/>
      <c r="R8" s="42"/>
      <c r="S8" s="42"/>
      <c r="T8" s="42"/>
      <c r="U8" s="42"/>
      <c r="V8" s="42"/>
    </row>
    <row r="9" spans="1:25" ht="18" customHeight="1">
      <c r="A9" s="42"/>
      <c r="B9" s="356" t="s">
        <v>141</v>
      </c>
      <c r="C9" s="357"/>
      <c r="D9" s="357"/>
      <c r="E9" s="361" t="s">
        <v>142</v>
      </c>
      <c r="F9" s="362"/>
      <c r="G9" s="362"/>
      <c r="H9" s="362"/>
      <c r="I9" s="362"/>
      <c r="J9" s="362"/>
      <c r="K9" s="362"/>
      <c r="L9" s="362"/>
      <c r="M9" s="362"/>
      <c r="N9" s="363" t="s">
        <v>74</v>
      </c>
      <c r="O9" s="364"/>
      <c r="P9" s="42"/>
      <c r="Q9" s="42"/>
      <c r="R9" s="42"/>
      <c r="S9" s="42"/>
      <c r="T9" s="42"/>
      <c r="U9" s="42"/>
      <c r="V9" s="42"/>
    </row>
    <row r="10" spans="1:25" ht="18" customHeight="1">
      <c r="A10" s="42"/>
      <c r="B10" s="358"/>
      <c r="C10" s="358"/>
      <c r="D10" s="358"/>
      <c r="E10" s="359" t="s">
        <v>143</v>
      </c>
      <c r="F10" s="360"/>
      <c r="G10" s="360"/>
      <c r="H10" s="360"/>
      <c r="I10" s="360"/>
      <c r="J10" s="360"/>
      <c r="K10" s="360"/>
      <c r="L10" s="360"/>
      <c r="M10" s="360"/>
      <c r="N10" s="365" t="s">
        <v>264</v>
      </c>
      <c r="O10" s="366"/>
      <c r="P10" s="42"/>
      <c r="Q10" s="42"/>
      <c r="R10" s="42"/>
      <c r="S10" s="42"/>
      <c r="T10" s="42"/>
      <c r="U10" s="42"/>
      <c r="V10" s="42"/>
    </row>
    <row r="11" spans="1:25" ht="18.5">
      <c r="A11" s="42"/>
      <c r="B11" s="42"/>
      <c r="C11" s="42"/>
      <c r="D11" s="42"/>
      <c r="E11" s="42"/>
      <c r="F11" s="42"/>
      <c r="G11" s="42"/>
      <c r="H11" s="42"/>
      <c r="I11" s="42"/>
      <c r="J11" s="42"/>
      <c r="K11" s="42"/>
      <c r="L11" s="42"/>
      <c r="M11" s="42"/>
      <c r="N11" s="42"/>
      <c r="O11" s="42"/>
      <c r="P11" s="42"/>
      <c r="Q11" s="42"/>
      <c r="R11" s="42"/>
      <c r="S11" s="42"/>
      <c r="T11" s="42"/>
      <c r="U11" s="42"/>
      <c r="V11" s="42"/>
    </row>
    <row r="12" spans="1:25" ht="23.25" customHeight="1" thickBot="1">
      <c r="A12" s="42"/>
      <c r="B12" s="42"/>
      <c r="C12" s="21" t="s">
        <v>200</v>
      </c>
      <c r="D12" s="21" t="s">
        <v>201</v>
      </c>
      <c r="E12" s="21" t="s">
        <v>202</v>
      </c>
      <c r="F12" s="21" t="s">
        <v>68</v>
      </c>
      <c r="G12" s="21" t="s">
        <v>203</v>
      </c>
      <c r="H12" s="21" t="s">
        <v>43</v>
      </c>
      <c r="I12" s="21" t="s">
        <v>204</v>
      </c>
      <c r="J12"/>
      <c r="K12"/>
      <c r="L12" s="42"/>
      <c r="M12" s="42"/>
      <c r="N12" s="42"/>
      <c r="O12" s="42"/>
      <c r="P12" s="42"/>
      <c r="Q12" s="42"/>
      <c r="R12" s="42"/>
      <c r="S12" s="42"/>
      <c r="T12" s="42"/>
      <c r="U12" s="42"/>
      <c r="V12" s="42"/>
    </row>
    <row r="13" spans="1:25" ht="18.5">
      <c r="A13" s="42"/>
      <c r="B13" s="42"/>
      <c r="C13" s="10" t="s">
        <v>205</v>
      </c>
      <c r="D13" s="10" t="s">
        <v>206</v>
      </c>
      <c r="E13" s="10">
        <v>11000</v>
      </c>
      <c r="F13" s="11">
        <v>37818</v>
      </c>
      <c r="G13" s="10">
        <v>10248</v>
      </c>
      <c r="H13" s="10">
        <v>7</v>
      </c>
      <c r="I13" s="12">
        <v>2003</v>
      </c>
      <c r="J13" s="121"/>
      <c r="K13" s="121"/>
      <c r="L13" s="355"/>
      <c r="M13" s="355"/>
      <c r="N13" s="355"/>
      <c r="O13" s="355"/>
      <c r="P13" s="355"/>
      <c r="Q13" s="355"/>
      <c r="R13" s="355"/>
      <c r="S13" s="355"/>
      <c r="T13" s="355"/>
      <c r="U13" s="355"/>
      <c r="V13" s="49"/>
      <c r="W13" s="49"/>
      <c r="X13" s="42"/>
      <c r="Y13" s="42"/>
    </row>
    <row r="14" spans="1:25" ht="18.5">
      <c r="A14" s="42"/>
      <c r="B14" s="42"/>
      <c r="C14" s="12" t="s">
        <v>205</v>
      </c>
      <c r="D14" s="12" t="s">
        <v>207</v>
      </c>
      <c r="E14" s="12">
        <v>46585</v>
      </c>
      <c r="F14" s="13">
        <v>37812</v>
      </c>
      <c r="G14" s="12">
        <v>10249</v>
      </c>
      <c r="H14" s="12">
        <v>7</v>
      </c>
      <c r="I14" s="12">
        <v>2003</v>
      </c>
      <c r="J14" s="121"/>
      <c r="K14" s="121"/>
      <c r="L14" s="355"/>
      <c r="M14" s="355"/>
      <c r="N14" s="355"/>
      <c r="O14" s="355"/>
      <c r="P14" s="355"/>
      <c r="Q14" s="355"/>
      <c r="R14" s="355"/>
      <c r="S14" s="355"/>
      <c r="T14" s="355"/>
      <c r="U14" s="355"/>
      <c r="V14" s="355"/>
      <c r="W14" s="355"/>
      <c r="X14" s="355"/>
      <c r="Y14" s="42"/>
    </row>
    <row r="15" spans="1:25" ht="18.5">
      <c r="A15" s="42"/>
      <c r="B15" s="42"/>
      <c r="C15" s="12" t="s">
        <v>208</v>
      </c>
      <c r="D15" s="12" t="s">
        <v>209</v>
      </c>
      <c r="E15" s="12">
        <v>38815</v>
      </c>
      <c r="F15" s="13">
        <v>37814</v>
      </c>
      <c r="G15" s="12">
        <v>10250</v>
      </c>
      <c r="H15" s="12">
        <v>7</v>
      </c>
      <c r="I15" s="12">
        <v>2003</v>
      </c>
      <c r="J15" s="121"/>
      <c r="K15" s="121"/>
      <c r="L15" s="355"/>
      <c r="M15" s="355"/>
      <c r="N15" s="355"/>
      <c r="O15" s="355"/>
      <c r="P15" s="355"/>
      <c r="Q15" s="355"/>
      <c r="R15" s="355"/>
      <c r="S15" s="355"/>
      <c r="T15" s="355"/>
      <c r="U15" s="355"/>
      <c r="V15" s="355"/>
      <c r="W15" s="355"/>
      <c r="X15" s="355"/>
      <c r="Y15" s="355"/>
    </row>
    <row r="16" spans="1:25" ht="18.5">
      <c r="A16" s="42"/>
      <c r="B16" s="42"/>
      <c r="C16" s="12" t="s">
        <v>208</v>
      </c>
      <c r="D16" s="12" t="s">
        <v>210</v>
      </c>
      <c r="E16" s="12">
        <v>16351.5</v>
      </c>
      <c r="F16" s="13">
        <v>37817</v>
      </c>
      <c r="G16" s="12">
        <v>10251</v>
      </c>
      <c r="H16" s="12">
        <v>7</v>
      </c>
      <c r="I16" s="12">
        <v>2003</v>
      </c>
      <c r="J16" s="121"/>
      <c r="K16" s="121"/>
      <c r="L16" s="42"/>
      <c r="M16" s="42"/>
      <c r="N16" s="42"/>
      <c r="O16" s="42"/>
      <c r="P16" s="42"/>
      <c r="Q16" s="42"/>
      <c r="R16" s="42"/>
      <c r="S16" s="42"/>
      <c r="T16" s="42"/>
      <c r="U16" s="42"/>
      <c r="V16" s="42"/>
    </row>
    <row r="17" spans="1:22" ht="18.5">
      <c r="A17" s="42"/>
      <c r="B17" s="42"/>
      <c r="C17" s="12" t="s">
        <v>208</v>
      </c>
      <c r="D17" s="12" t="s">
        <v>209</v>
      </c>
      <c r="E17" s="12">
        <v>89947.5</v>
      </c>
      <c r="F17" s="13">
        <v>37813</v>
      </c>
      <c r="G17" s="12">
        <v>10252</v>
      </c>
      <c r="H17" s="12">
        <v>7</v>
      </c>
      <c r="I17" s="12">
        <v>2003</v>
      </c>
      <c r="J17" s="121"/>
      <c r="K17" s="121"/>
      <c r="L17" s="42"/>
      <c r="M17" s="42"/>
      <c r="N17" s="42"/>
      <c r="O17" s="42"/>
      <c r="P17" s="42"/>
      <c r="Q17" s="42"/>
      <c r="R17" s="42"/>
      <c r="S17" s="42"/>
      <c r="T17" s="42"/>
      <c r="U17" s="42"/>
      <c r="V17" s="42"/>
    </row>
    <row r="18" spans="1:22" ht="18.5">
      <c r="A18" s="42"/>
      <c r="B18" s="42"/>
      <c r="C18" s="12" t="s">
        <v>208</v>
      </c>
      <c r="D18" s="12" t="s">
        <v>210</v>
      </c>
      <c r="E18" s="12">
        <v>36120</v>
      </c>
      <c r="F18" s="13">
        <v>37818</v>
      </c>
      <c r="G18" s="12">
        <v>10253</v>
      </c>
      <c r="H18" s="12">
        <v>7</v>
      </c>
      <c r="I18" s="12">
        <v>2003</v>
      </c>
      <c r="J18" s="121"/>
      <c r="K18" s="121"/>
      <c r="L18" s="42"/>
      <c r="M18" s="42"/>
      <c r="N18" s="42"/>
      <c r="O18" s="42"/>
      <c r="P18" s="42"/>
      <c r="Q18" s="42"/>
      <c r="R18" s="42"/>
      <c r="S18" s="42"/>
      <c r="T18" s="42"/>
      <c r="U18" s="42"/>
      <c r="V18" s="42"/>
    </row>
    <row r="19" spans="1:22" ht="18.5">
      <c r="A19" s="42"/>
      <c r="B19" s="42"/>
      <c r="C19" s="12" t="s">
        <v>205</v>
      </c>
      <c r="D19" s="12" t="s">
        <v>206</v>
      </c>
      <c r="E19" s="12">
        <v>13915.5</v>
      </c>
      <c r="F19" s="13">
        <v>37825</v>
      </c>
      <c r="G19" s="12">
        <v>10254</v>
      </c>
      <c r="H19" s="12">
        <v>7</v>
      </c>
      <c r="I19" s="12">
        <v>2003</v>
      </c>
      <c r="J19" s="121"/>
      <c r="K19" s="121"/>
      <c r="L19" s="42"/>
      <c r="M19" s="42"/>
      <c r="N19" s="42"/>
      <c r="O19" s="42"/>
      <c r="P19" s="42"/>
      <c r="Q19" s="42"/>
      <c r="R19" s="42"/>
      <c r="S19" s="42"/>
      <c r="T19" s="42"/>
      <c r="U19" s="42"/>
      <c r="V19" s="42"/>
    </row>
    <row r="20" spans="1:22" ht="18.5">
      <c r="A20" s="42"/>
      <c r="B20" s="42"/>
      <c r="C20" s="12" t="s">
        <v>205</v>
      </c>
      <c r="D20" s="12" t="s">
        <v>211</v>
      </c>
      <c r="E20" s="12">
        <v>62262.5</v>
      </c>
      <c r="F20" s="13">
        <v>37817</v>
      </c>
      <c r="G20" s="12">
        <v>10255</v>
      </c>
      <c r="H20" s="12">
        <v>7</v>
      </c>
      <c r="I20" s="12">
        <v>2003</v>
      </c>
      <c r="J20" s="121"/>
      <c r="K20" s="121"/>
      <c r="L20" s="42"/>
      <c r="M20" s="42"/>
      <c r="N20" s="42"/>
      <c r="O20" s="42"/>
      <c r="P20" s="42"/>
      <c r="Q20" s="42"/>
      <c r="R20" s="42"/>
      <c r="S20" s="42"/>
      <c r="T20" s="42"/>
      <c r="U20" s="42"/>
      <c r="V20" s="42"/>
    </row>
    <row r="21" spans="1:22" ht="18.5">
      <c r="A21" s="42"/>
      <c r="B21" s="42"/>
      <c r="C21" s="12" t="s">
        <v>208</v>
      </c>
      <c r="D21" s="12" t="s">
        <v>210</v>
      </c>
      <c r="E21" s="12">
        <v>12945</v>
      </c>
      <c r="F21" s="13">
        <v>37819</v>
      </c>
      <c r="G21" s="12">
        <v>10256</v>
      </c>
      <c r="H21" s="12">
        <v>7</v>
      </c>
      <c r="I21" s="12">
        <v>2003</v>
      </c>
      <c r="J21" s="121"/>
      <c r="K21" s="121"/>
      <c r="L21" s="42"/>
      <c r="M21" s="42"/>
      <c r="N21" s="42"/>
      <c r="O21" s="42"/>
      <c r="P21" s="42"/>
      <c r="Q21" s="42"/>
      <c r="R21" s="42"/>
      <c r="S21" s="42"/>
      <c r="T21" s="42"/>
      <c r="U21" s="42"/>
      <c r="V21" s="42"/>
    </row>
    <row r="22" spans="1:22" ht="18.5">
      <c r="A22" s="42"/>
      <c r="B22" s="42"/>
      <c r="C22" s="12" t="s">
        <v>208</v>
      </c>
      <c r="D22" s="12" t="s">
        <v>209</v>
      </c>
      <c r="E22" s="12">
        <v>27997.5</v>
      </c>
      <c r="F22" s="13">
        <v>37824</v>
      </c>
      <c r="G22" s="12">
        <v>10257</v>
      </c>
      <c r="H22" s="12">
        <v>7</v>
      </c>
      <c r="I22" s="12">
        <v>2003</v>
      </c>
      <c r="J22" s="121"/>
      <c r="K22" s="121"/>
      <c r="L22" s="42"/>
      <c r="M22" s="42"/>
      <c r="N22" s="42"/>
      <c r="O22" s="42"/>
      <c r="P22" s="42"/>
      <c r="Q22" s="42"/>
      <c r="R22" s="42"/>
      <c r="S22" s="42"/>
      <c r="T22" s="42"/>
      <c r="U22" s="42"/>
      <c r="V22" s="42"/>
    </row>
    <row r="23" spans="1:22" ht="18.5">
      <c r="A23" s="42"/>
      <c r="B23" s="42"/>
      <c r="C23" s="12" t="s">
        <v>208</v>
      </c>
      <c r="D23" s="12" t="s">
        <v>212</v>
      </c>
      <c r="E23" s="12">
        <v>40372</v>
      </c>
      <c r="F23" s="13">
        <v>37825</v>
      </c>
      <c r="G23" s="12">
        <v>10258</v>
      </c>
      <c r="H23" s="12">
        <v>7</v>
      </c>
      <c r="I23" s="12">
        <v>2003</v>
      </c>
      <c r="J23" s="121"/>
      <c r="K23" s="121"/>
      <c r="L23" s="42"/>
      <c r="M23" s="42"/>
      <c r="N23" s="42"/>
      <c r="O23" s="42"/>
      <c r="P23" s="42"/>
      <c r="Q23" s="42"/>
      <c r="R23" s="42"/>
      <c r="S23" s="42"/>
      <c r="T23" s="42"/>
      <c r="U23" s="42"/>
      <c r="V23" s="42"/>
    </row>
    <row r="24" spans="1:22" ht="18.5">
      <c r="A24" s="42"/>
      <c r="B24" s="42"/>
      <c r="C24" s="12" t="s">
        <v>208</v>
      </c>
      <c r="D24" s="12" t="s">
        <v>209</v>
      </c>
      <c r="E24" s="12">
        <v>2520</v>
      </c>
      <c r="F24" s="13">
        <v>37827</v>
      </c>
      <c r="G24" s="12">
        <v>10259</v>
      </c>
      <c r="H24" s="12">
        <v>7</v>
      </c>
      <c r="I24" s="12">
        <v>2003</v>
      </c>
      <c r="J24" s="121"/>
      <c r="K24" s="121"/>
      <c r="L24" s="42"/>
      <c r="M24" s="42"/>
      <c r="N24" s="42"/>
      <c r="O24" s="42"/>
      <c r="P24" s="42"/>
      <c r="Q24" s="42"/>
      <c r="R24" s="42"/>
      <c r="S24" s="42"/>
      <c r="T24" s="42"/>
      <c r="U24" s="42"/>
      <c r="V24" s="42"/>
    </row>
    <row r="25" spans="1:22" ht="18.5">
      <c r="A25" s="42"/>
      <c r="B25" s="42"/>
      <c r="C25" s="12" t="s">
        <v>208</v>
      </c>
      <c r="D25" s="12" t="s">
        <v>209</v>
      </c>
      <c r="E25" s="12">
        <v>37616.25</v>
      </c>
      <c r="F25" s="13">
        <v>37831</v>
      </c>
      <c r="G25" s="12">
        <v>10260</v>
      </c>
      <c r="H25" s="12">
        <v>7</v>
      </c>
      <c r="I25" s="12">
        <v>2003</v>
      </c>
      <c r="J25" s="121"/>
      <c r="K25" s="121"/>
      <c r="L25" s="42"/>
      <c r="M25" s="42"/>
      <c r="N25" s="42"/>
      <c r="O25" s="42"/>
      <c r="P25" s="42"/>
      <c r="Q25" s="42"/>
      <c r="R25" s="42"/>
      <c r="S25" s="42"/>
      <c r="T25" s="42"/>
      <c r="U25" s="42"/>
      <c r="V25" s="42"/>
    </row>
    <row r="26" spans="1:22" ht="18.5">
      <c r="A26" s="42"/>
      <c r="B26" s="42"/>
      <c r="C26" s="12" t="s">
        <v>208</v>
      </c>
      <c r="D26" s="12" t="s">
        <v>209</v>
      </c>
      <c r="E26" s="12">
        <v>11200</v>
      </c>
      <c r="F26" s="13">
        <v>37832</v>
      </c>
      <c r="G26" s="12">
        <v>10261</v>
      </c>
      <c r="H26" s="12">
        <v>7</v>
      </c>
      <c r="I26" s="12">
        <v>2003</v>
      </c>
      <c r="J26" s="121"/>
      <c r="K26" s="121"/>
      <c r="L26" s="42"/>
      <c r="M26" s="42"/>
      <c r="N26" s="42"/>
      <c r="O26" s="42"/>
      <c r="P26" s="42"/>
      <c r="Q26" s="42"/>
      <c r="R26" s="42"/>
      <c r="S26" s="42"/>
      <c r="T26" s="42"/>
      <c r="U26" s="42"/>
      <c r="V26" s="42"/>
    </row>
    <row r="27" spans="1:22" ht="18.5">
      <c r="A27" s="42"/>
      <c r="B27" s="42"/>
      <c r="C27" s="12" t="s">
        <v>208</v>
      </c>
      <c r="D27" s="12" t="s">
        <v>213</v>
      </c>
      <c r="E27" s="12">
        <v>14600</v>
      </c>
      <c r="F27" s="13">
        <v>37827</v>
      </c>
      <c r="G27" s="12">
        <v>10262</v>
      </c>
      <c r="H27" s="12">
        <v>7</v>
      </c>
      <c r="I27" s="12">
        <v>2003</v>
      </c>
      <c r="J27" s="121"/>
      <c r="K27" s="121"/>
      <c r="L27" s="42"/>
      <c r="M27" s="42"/>
      <c r="N27" s="42"/>
      <c r="O27" s="42"/>
      <c r="P27" s="42"/>
      <c r="Q27" s="42"/>
      <c r="R27" s="42"/>
      <c r="S27" s="42"/>
      <c r="T27" s="42"/>
      <c r="U27" s="42"/>
      <c r="V27" s="42"/>
    </row>
    <row r="28" spans="1:22" ht="18.5">
      <c r="A28" s="42"/>
      <c r="B28" s="42"/>
      <c r="C28" s="12" t="s">
        <v>205</v>
      </c>
      <c r="D28" s="12" t="s">
        <v>211</v>
      </c>
      <c r="E28" s="12">
        <v>46845</v>
      </c>
      <c r="F28" s="13">
        <v>37833</v>
      </c>
      <c r="G28" s="12">
        <v>10263</v>
      </c>
      <c r="H28" s="12">
        <v>7</v>
      </c>
      <c r="I28" s="12">
        <v>2003</v>
      </c>
      <c r="J28" s="121"/>
      <c r="K28" s="121"/>
      <c r="L28" s="42"/>
      <c r="M28" s="42"/>
      <c r="N28" s="42"/>
      <c r="O28" s="42"/>
      <c r="P28" s="42"/>
      <c r="Q28" s="42"/>
      <c r="R28" s="42"/>
      <c r="S28" s="42"/>
      <c r="T28" s="42"/>
      <c r="U28" s="42"/>
      <c r="V28" s="42"/>
    </row>
    <row r="29" spans="1:22" ht="18.5">
      <c r="A29" s="42"/>
      <c r="B29" s="42"/>
      <c r="C29" s="12" t="s">
        <v>205</v>
      </c>
      <c r="D29" s="12" t="s">
        <v>207</v>
      </c>
      <c r="E29" s="12">
        <v>17390.5</v>
      </c>
      <c r="F29" s="13">
        <v>37856</v>
      </c>
      <c r="G29" s="12">
        <v>10264</v>
      </c>
      <c r="H29" s="12">
        <v>8</v>
      </c>
      <c r="I29" s="12">
        <v>2003</v>
      </c>
      <c r="J29" s="121"/>
      <c r="K29" s="121"/>
      <c r="L29" s="42"/>
      <c r="M29" s="42"/>
      <c r="N29" s="42"/>
      <c r="O29" s="42"/>
      <c r="P29" s="42"/>
      <c r="Q29" s="42"/>
      <c r="R29" s="42"/>
      <c r="S29" s="42"/>
      <c r="T29" s="42"/>
      <c r="U29" s="42"/>
      <c r="V29" s="42"/>
    </row>
    <row r="30" spans="1:22" ht="18.5">
      <c r="A30" s="42"/>
      <c r="B30" s="42"/>
      <c r="C30" s="12" t="s">
        <v>208</v>
      </c>
      <c r="D30" s="12" t="s">
        <v>214</v>
      </c>
      <c r="E30" s="12">
        <v>29400</v>
      </c>
      <c r="F30" s="13">
        <v>37845</v>
      </c>
      <c r="G30" s="12">
        <v>10265</v>
      </c>
      <c r="H30" s="12">
        <v>8</v>
      </c>
      <c r="I30" s="12">
        <v>2003</v>
      </c>
      <c r="J30" s="121"/>
      <c r="K30" s="121"/>
      <c r="L30" s="42"/>
      <c r="M30" s="42"/>
      <c r="N30" s="42"/>
      <c r="O30" s="42"/>
      <c r="P30" s="42"/>
      <c r="Q30" s="42"/>
      <c r="R30" s="42"/>
      <c r="S30" s="42"/>
      <c r="T30" s="42"/>
      <c r="U30" s="42"/>
      <c r="V30" s="42"/>
    </row>
    <row r="31" spans="1:22" ht="18.5">
      <c r="A31" s="42"/>
      <c r="B31" s="42"/>
      <c r="C31" s="12" t="s">
        <v>208</v>
      </c>
      <c r="D31" s="12" t="s">
        <v>210</v>
      </c>
      <c r="E31" s="12">
        <v>8664</v>
      </c>
      <c r="F31" s="13">
        <v>37833</v>
      </c>
      <c r="G31" s="12">
        <v>10266</v>
      </c>
      <c r="H31" s="12">
        <v>7</v>
      </c>
      <c r="I31" s="12">
        <v>2003</v>
      </c>
      <c r="J31" s="121"/>
      <c r="K31" s="121"/>
      <c r="L31" s="42"/>
      <c r="M31" s="42"/>
      <c r="N31" s="42"/>
      <c r="O31" s="42"/>
      <c r="P31" s="42"/>
      <c r="Q31" s="42"/>
      <c r="R31" s="42"/>
      <c r="S31" s="42"/>
      <c r="T31" s="42"/>
      <c r="U31" s="42"/>
      <c r="V31" s="42"/>
    </row>
    <row r="32" spans="1:22" ht="18.5">
      <c r="A32" s="42"/>
      <c r="B32" s="42"/>
      <c r="C32" s="12" t="s">
        <v>208</v>
      </c>
      <c r="D32" s="12" t="s">
        <v>209</v>
      </c>
      <c r="E32" s="12">
        <v>88415</v>
      </c>
      <c r="F32" s="13">
        <v>37839</v>
      </c>
      <c r="G32" s="12">
        <v>10267</v>
      </c>
      <c r="H32" s="12">
        <v>8</v>
      </c>
      <c r="I32" s="12">
        <v>2003</v>
      </c>
      <c r="J32" s="121"/>
      <c r="K32" s="121"/>
      <c r="L32" s="42"/>
      <c r="M32" s="42"/>
      <c r="N32" s="42"/>
      <c r="O32" s="42"/>
      <c r="P32" s="42"/>
      <c r="Q32" s="42"/>
      <c r="R32" s="42"/>
      <c r="S32" s="42"/>
      <c r="T32" s="42"/>
      <c r="U32" s="42"/>
      <c r="V32" s="42"/>
    </row>
    <row r="33" spans="1:22" ht="18.5">
      <c r="A33" s="42"/>
      <c r="B33" s="42"/>
      <c r="C33" s="12" t="s">
        <v>208</v>
      </c>
      <c r="D33" s="12" t="s">
        <v>213</v>
      </c>
      <c r="E33" s="12">
        <v>27530</v>
      </c>
      <c r="F33" s="13">
        <v>37835</v>
      </c>
      <c r="G33" s="12">
        <v>10268</v>
      </c>
      <c r="H33" s="12">
        <v>8</v>
      </c>
      <c r="I33" s="12">
        <v>2003</v>
      </c>
      <c r="J33" s="121"/>
      <c r="K33" s="121"/>
      <c r="L33" s="42"/>
      <c r="M33" s="42"/>
      <c r="N33" s="42"/>
      <c r="O33" s="42"/>
      <c r="P33" s="42"/>
      <c r="Q33" s="42"/>
      <c r="R33" s="42"/>
      <c r="S33" s="42"/>
      <c r="T33" s="42"/>
      <c r="U33" s="42"/>
      <c r="V33" s="42"/>
    </row>
    <row r="34" spans="1:22" ht="18.5">
      <c r="A34" s="42"/>
      <c r="B34" s="42"/>
      <c r="C34" s="12" t="s">
        <v>205</v>
      </c>
      <c r="D34" s="12" t="s">
        <v>206</v>
      </c>
      <c r="E34" s="12">
        <v>16055</v>
      </c>
      <c r="F34" s="13">
        <v>37842</v>
      </c>
      <c r="G34" s="12">
        <v>10269</v>
      </c>
      <c r="H34" s="12">
        <v>8</v>
      </c>
      <c r="I34" s="12">
        <v>2003</v>
      </c>
      <c r="J34" s="121"/>
      <c r="K34" s="121"/>
      <c r="L34" s="42"/>
      <c r="M34" s="42"/>
      <c r="N34" s="42"/>
      <c r="O34" s="42"/>
      <c r="P34" s="42"/>
      <c r="Q34" s="42"/>
      <c r="R34" s="42"/>
      <c r="S34" s="42"/>
      <c r="T34" s="42"/>
      <c r="U34" s="42"/>
      <c r="V34" s="42"/>
    </row>
    <row r="35" spans="1:22" ht="18.5">
      <c r="A35" s="42"/>
      <c r="B35" s="42"/>
      <c r="C35" s="12" t="s">
        <v>208</v>
      </c>
      <c r="D35" s="12" t="s">
        <v>212</v>
      </c>
      <c r="E35" s="12">
        <v>34400</v>
      </c>
      <c r="F35" s="13">
        <v>37835</v>
      </c>
      <c r="G35" s="12">
        <v>10270</v>
      </c>
      <c r="H35" s="12">
        <v>8</v>
      </c>
      <c r="I35" s="12">
        <v>2003</v>
      </c>
      <c r="J35" s="121"/>
      <c r="K35" s="121"/>
      <c r="L35" s="42"/>
      <c r="M35" s="42"/>
      <c r="N35" s="42"/>
      <c r="O35" s="42"/>
      <c r="P35" s="42"/>
      <c r="Q35" s="42"/>
      <c r="R35" s="42"/>
      <c r="S35" s="42"/>
      <c r="T35" s="42"/>
      <c r="U35" s="42"/>
      <c r="V35" s="42"/>
    </row>
    <row r="36" spans="1:22" ht="18.5">
      <c r="A36" s="42"/>
      <c r="B36" s="42"/>
      <c r="C36" s="12" t="s">
        <v>205</v>
      </c>
      <c r="D36" s="12" t="s">
        <v>207</v>
      </c>
      <c r="E36" s="12">
        <v>1200</v>
      </c>
      <c r="F36" s="13">
        <v>37863</v>
      </c>
      <c r="G36" s="12">
        <v>10271</v>
      </c>
      <c r="H36" s="12">
        <v>8</v>
      </c>
      <c r="I36" s="12">
        <v>2003</v>
      </c>
      <c r="J36" s="121"/>
      <c r="K36" s="121"/>
      <c r="L36" s="42"/>
      <c r="M36" s="42"/>
      <c r="N36" s="42"/>
      <c r="O36" s="42"/>
      <c r="P36" s="42"/>
      <c r="Q36" s="42"/>
      <c r="R36" s="42"/>
      <c r="S36" s="42"/>
      <c r="T36" s="42"/>
      <c r="U36" s="42"/>
      <c r="V36" s="42"/>
    </row>
    <row r="37" spans="1:22" ht="18.5">
      <c r="A37" s="42"/>
      <c r="B37" s="42"/>
      <c r="C37" s="12" t="s">
        <v>205</v>
      </c>
      <c r="D37" s="12" t="s">
        <v>207</v>
      </c>
      <c r="E37" s="12">
        <v>36400</v>
      </c>
      <c r="F37" s="13">
        <v>37839</v>
      </c>
      <c r="G37" s="12">
        <v>10272</v>
      </c>
      <c r="H37" s="12">
        <v>8</v>
      </c>
      <c r="I37" s="12">
        <v>2003</v>
      </c>
      <c r="J37" s="121"/>
      <c r="K37" s="121"/>
      <c r="L37" s="42"/>
      <c r="M37" s="42"/>
      <c r="N37" s="42"/>
      <c r="O37" s="42"/>
      <c r="P37" s="42"/>
      <c r="Q37" s="42"/>
      <c r="R37" s="42"/>
      <c r="S37" s="42"/>
      <c r="T37" s="42"/>
      <c r="U37" s="42"/>
      <c r="V37" s="42"/>
    </row>
    <row r="38" spans="1:22" ht="18.5">
      <c r="A38" s="42"/>
      <c r="B38" s="42"/>
      <c r="C38" s="12" t="s">
        <v>208</v>
      </c>
      <c r="D38" s="12" t="s">
        <v>210</v>
      </c>
      <c r="E38" s="12">
        <v>50932</v>
      </c>
      <c r="F38" s="13">
        <v>37845</v>
      </c>
      <c r="G38" s="12">
        <v>10273</v>
      </c>
      <c r="H38" s="12">
        <v>8</v>
      </c>
      <c r="I38" s="12">
        <v>2003</v>
      </c>
      <c r="J38" s="121"/>
      <c r="K38" s="121"/>
      <c r="L38" s="42"/>
      <c r="M38" s="42"/>
      <c r="N38" s="42"/>
      <c r="O38" s="42"/>
      <c r="P38" s="42"/>
      <c r="Q38" s="42"/>
      <c r="R38" s="42"/>
      <c r="S38" s="42"/>
      <c r="T38" s="42"/>
      <c r="U38" s="42"/>
      <c r="V38" s="42"/>
    </row>
    <row r="39" spans="1:22" ht="18.5">
      <c r="A39" s="42"/>
      <c r="B39" s="42"/>
      <c r="C39" s="12" t="s">
        <v>205</v>
      </c>
      <c r="D39" s="12" t="s">
        <v>207</v>
      </c>
      <c r="E39" s="12">
        <v>13465</v>
      </c>
      <c r="F39" s="13">
        <v>37849</v>
      </c>
      <c r="G39" s="12">
        <v>10274</v>
      </c>
      <c r="H39" s="12">
        <v>8</v>
      </c>
      <c r="I39" s="12">
        <v>2003</v>
      </c>
      <c r="J39" s="121"/>
      <c r="K39" s="121"/>
      <c r="L39" s="42"/>
      <c r="M39" s="42"/>
      <c r="N39" s="42"/>
      <c r="O39" s="42"/>
      <c r="P39" s="42"/>
      <c r="Q39" s="42"/>
      <c r="R39" s="42"/>
      <c r="S39" s="42"/>
      <c r="T39" s="42"/>
      <c r="U39" s="42"/>
      <c r="V39" s="42"/>
    </row>
    <row r="40" spans="1:22" ht="18.5">
      <c r="A40" s="42"/>
      <c r="B40" s="42"/>
      <c r="C40" s="12" t="s">
        <v>208</v>
      </c>
      <c r="D40" s="12" t="s">
        <v>212</v>
      </c>
      <c r="E40" s="12">
        <v>7296</v>
      </c>
      <c r="F40" s="13">
        <v>37842</v>
      </c>
      <c r="G40" s="12">
        <v>10275</v>
      </c>
      <c r="H40" s="12">
        <v>8</v>
      </c>
      <c r="I40" s="12">
        <v>2003</v>
      </c>
      <c r="J40" s="121"/>
      <c r="K40" s="121"/>
      <c r="L40" s="42"/>
      <c r="M40" s="42"/>
      <c r="N40" s="42"/>
      <c r="O40" s="42"/>
      <c r="P40" s="42"/>
      <c r="Q40" s="42"/>
      <c r="R40" s="42"/>
      <c r="S40" s="42"/>
      <c r="T40" s="42"/>
      <c r="U40" s="42"/>
      <c r="V40" s="42"/>
    </row>
    <row r="41" spans="1:22" ht="18.5">
      <c r="A41" s="42"/>
      <c r="B41" s="42"/>
      <c r="C41" s="12" t="s">
        <v>208</v>
      </c>
      <c r="D41" s="12" t="s">
        <v>213</v>
      </c>
      <c r="E41" s="12">
        <v>10500</v>
      </c>
      <c r="F41" s="13">
        <v>37847</v>
      </c>
      <c r="G41" s="12">
        <v>10276</v>
      </c>
      <c r="H41" s="12">
        <v>8</v>
      </c>
      <c r="I41" s="12">
        <v>2003</v>
      </c>
      <c r="J41" s="121"/>
      <c r="K41" s="121"/>
      <c r="L41" s="42"/>
      <c r="M41" s="42"/>
      <c r="N41" s="42"/>
      <c r="O41" s="42"/>
      <c r="P41" s="42"/>
      <c r="Q41" s="42"/>
      <c r="R41" s="42"/>
      <c r="S41" s="42"/>
      <c r="T41" s="42"/>
      <c r="U41" s="42"/>
      <c r="V41" s="42"/>
    </row>
    <row r="42" spans="1:22" ht="18.5">
      <c r="A42" s="42"/>
      <c r="B42" s="42"/>
      <c r="C42" s="12" t="s">
        <v>208</v>
      </c>
      <c r="D42" s="12" t="s">
        <v>214</v>
      </c>
      <c r="E42" s="12">
        <v>30020</v>
      </c>
      <c r="F42" s="13">
        <v>37846</v>
      </c>
      <c r="G42" s="12">
        <v>10277</v>
      </c>
      <c r="H42" s="12">
        <v>8</v>
      </c>
      <c r="I42" s="12">
        <v>2003</v>
      </c>
      <c r="J42" s="121"/>
      <c r="K42" s="121"/>
      <c r="L42" s="42"/>
      <c r="M42" s="42"/>
      <c r="N42" s="42"/>
      <c r="O42" s="42"/>
      <c r="P42" s="42"/>
      <c r="Q42" s="42"/>
      <c r="R42" s="42"/>
      <c r="S42" s="42"/>
      <c r="T42" s="42"/>
      <c r="U42" s="42"/>
      <c r="V42" s="42"/>
    </row>
    <row r="43" spans="1:22" ht="18.5">
      <c r="A43" s="42"/>
      <c r="B43" s="42"/>
      <c r="C43" s="12" t="s">
        <v>208</v>
      </c>
      <c r="D43" s="12" t="s">
        <v>213</v>
      </c>
      <c r="E43" s="12">
        <v>37220</v>
      </c>
      <c r="F43" s="13">
        <v>37849</v>
      </c>
      <c r="G43" s="12">
        <v>10278</v>
      </c>
      <c r="H43" s="12">
        <v>8</v>
      </c>
      <c r="I43" s="12">
        <v>2003</v>
      </c>
      <c r="J43" s="121"/>
      <c r="K43" s="121"/>
      <c r="L43" s="42"/>
      <c r="M43" s="42"/>
      <c r="N43" s="42"/>
      <c r="O43" s="42"/>
      <c r="P43" s="42"/>
      <c r="Q43" s="42"/>
      <c r="R43" s="42"/>
      <c r="S43" s="42"/>
      <c r="T43" s="42"/>
      <c r="U43" s="42"/>
      <c r="V43" s="42"/>
    </row>
    <row r="44" spans="1:22" ht="18.5">
      <c r="A44" s="42"/>
      <c r="B44" s="42"/>
      <c r="C44" s="12" t="s">
        <v>208</v>
      </c>
      <c r="D44" s="12" t="s">
        <v>213</v>
      </c>
      <c r="E44" s="12">
        <v>8775</v>
      </c>
      <c r="F44" s="13">
        <v>37849</v>
      </c>
      <c r="G44" s="12">
        <v>10279</v>
      </c>
      <c r="H44" s="12">
        <v>8</v>
      </c>
      <c r="I44" s="12">
        <v>2003</v>
      </c>
      <c r="J44" s="121"/>
      <c r="K44" s="121"/>
      <c r="L44" s="42"/>
      <c r="M44" s="42"/>
      <c r="N44" s="42"/>
      <c r="O44" s="42"/>
      <c r="P44" s="42"/>
      <c r="Q44" s="42"/>
      <c r="R44" s="42"/>
      <c r="S44" s="42"/>
      <c r="T44" s="42"/>
      <c r="U44" s="42"/>
      <c r="V44" s="42"/>
    </row>
    <row r="45" spans="1:22" ht="18.5">
      <c r="A45" s="42"/>
      <c r="B45" s="42"/>
      <c r="C45" s="12" t="s">
        <v>208</v>
      </c>
      <c r="D45" s="12" t="s">
        <v>214</v>
      </c>
      <c r="E45" s="12">
        <v>15330</v>
      </c>
      <c r="F45" s="13">
        <v>37876</v>
      </c>
      <c r="G45" s="12">
        <v>10280</v>
      </c>
      <c r="H45" s="12">
        <v>9</v>
      </c>
      <c r="I45" s="12">
        <v>2003</v>
      </c>
      <c r="J45" s="42"/>
      <c r="K45" s="42"/>
      <c r="L45" s="42"/>
      <c r="M45" s="42"/>
      <c r="N45" s="42"/>
      <c r="O45" s="42"/>
      <c r="P45" s="42"/>
      <c r="Q45" s="42"/>
      <c r="R45" s="42"/>
      <c r="S45" s="42"/>
      <c r="T45" s="42"/>
      <c r="U45" s="42"/>
      <c r="V45" s="42"/>
    </row>
    <row r="46" spans="1:22" ht="18.5">
      <c r="A46" s="42"/>
      <c r="B46" s="42"/>
      <c r="C46" s="12" t="s">
        <v>208</v>
      </c>
      <c r="D46" s="12" t="s">
        <v>209</v>
      </c>
      <c r="E46" s="12">
        <v>2162.5</v>
      </c>
      <c r="F46" s="13">
        <v>37854</v>
      </c>
      <c r="G46" s="12">
        <v>10281</v>
      </c>
      <c r="H46" s="12">
        <v>8</v>
      </c>
      <c r="I46" s="12">
        <v>2003</v>
      </c>
      <c r="Q46" s="42"/>
      <c r="R46" s="42"/>
      <c r="S46" s="42"/>
      <c r="T46" s="42"/>
      <c r="U46" s="42"/>
      <c r="V46" s="42"/>
    </row>
    <row r="47" spans="1:22" ht="18.5">
      <c r="A47" s="42"/>
      <c r="B47" s="42"/>
      <c r="C47" s="12" t="s">
        <v>208</v>
      </c>
      <c r="D47" s="12" t="s">
        <v>209</v>
      </c>
      <c r="E47" s="12">
        <v>3885</v>
      </c>
      <c r="F47" s="13">
        <v>37854</v>
      </c>
      <c r="G47" s="12">
        <v>10282</v>
      </c>
      <c r="H47" s="12">
        <v>8</v>
      </c>
      <c r="I47" s="12">
        <v>2003</v>
      </c>
      <c r="Q47" s="42"/>
      <c r="R47" s="42"/>
      <c r="S47" s="42"/>
      <c r="T47" s="42"/>
      <c r="U47" s="42"/>
      <c r="V47" s="42"/>
    </row>
    <row r="48" spans="1:22" ht="18.5">
      <c r="A48" s="42"/>
      <c r="B48" s="42"/>
      <c r="C48" s="12" t="s">
        <v>208</v>
      </c>
      <c r="D48" s="12" t="s">
        <v>210</v>
      </c>
      <c r="E48" s="12">
        <v>35370</v>
      </c>
      <c r="F48" s="13">
        <v>37856</v>
      </c>
      <c r="G48" s="12">
        <v>10283</v>
      </c>
      <c r="H48" s="12">
        <v>8</v>
      </c>
      <c r="I48" s="12">
        <v>2003</v>
      </c>
      <c r="Q48" s="42"/>
      <c r="R48" s="42"/>
      <c r="S48" s="42"/>
      <c r="T48" s="42"/>
      <c r="U48" s="42"/>
      <c r="V48" s="42"/>
    </row>
    <row r="49" spans="1:22" ht="18.5">
      <c r="A49" s="42"/>
      <c r="B49" s="42"/>
      <c r="C49" s="12" t="s">
        <v>208</v>
      </c>
      <c r="D49" s="12" t="s">
        <v>209</v>
      </c>
      <c r="E49" s="12">
        <v>29259.25</v>
      </c>
      <c r="F49" s="13">
        <v>37860</v>
      </c>
      <c r="G49" s="12">
        <v>10284</v>
      </c>
      <c r="H49" s="12">
        <v>8</v>
      </c>
      <c r="I49" s="12">
        <v>2003</v>
      </c>
      <c r="J49" s="49"/>
      <c r="K49" s="49"/>
      <c r="L49" s="49"/>
      <c r="M49" s="49"/>
      <c r="N49" s="49"/>
      <c r="O49" s="42"/>
      <c r="P49" s="42"/>
      <c r="Q49" s="42"/>
      <c r="R49" s="42"/>
      <c r="S49" s="42"/>
      <c r="T49" s="42"/>
      <c r="U49" s="42"/>
      <c r="V49" s="42"/>
    </row>
    <row r="50" spans="1:22" ht="18.5">
      <c r="A50" s="42"/>
      <c r="B50" s="42"/>
      <c r="C50" s="12" t="s">
        <v>208</v>
      </c>
      <c r="D50" s="12" t="s">
        <v>212</v>
      </c>
      <c r="E50" s="12">
        <v>43584</v>
      </c>
      <c r="F50" s="13">
        <v>37859</v>
      </c>
      <c r="G50" s="12">
        <v>10285</v>
      </c>
      <c r="H50" s="12">
        <v>8</v>
      </c>
      <c r="I50" s="12">
        <v>2003</v>
      </c>
      <c r="J50" s="49"/>
      <c r="K50" s="49"/>
      <c r="L50" s="49"/>
      <c r="M50" s="49"/>
      <c r="N50" s="49"/>
      <c r="O50" s="42"/>
      <c r="P50" s="42"/>
      <c r="Q50" s="42"/>
      <c r="R50" s="42"/>
      <c r="S50" s="42"/>
      <c r="T50" s="42"/>
      <c r="U50" s="42"/>
      <c r="V50" s="42"/>
    </row>
    <row r="51" spans="1:22" ht="15.5">
      <c r="C51" s="12" t="s">
        <v>208</v>
      </c>
      <c r="D51" s="12" t="s">
        <v>213</v>
      </c>
      <c r="E51" s="12">
        <v>75400</v>
      </c>
      <c r="F51" s="13">
        <v>37863</v>
      </c>
      <c r="G51" s="12">
        <v>10286</v>
      </c>
      <c r="H51" s="12">
        <v>8</v>
      </c>
      <c r="I51" s="12">
        <v>2003</v>
      </c>
    </row>
    <row r="52" spans="1:22" ht="15.5">
      <c r="C52" s="12" t="s">
        <v>208</v>
      </c>
      <c r="D52" s="12" t="s">
        <v>213</v>
      </c>
      <c r="E52" s="12">
        <v>20475</v>
      </c>
      <c r="F52" s="13">
        <v>37861</v>
      </c>
      <c r="G52" s="12">
        <v>10287</v>
      </c>
      <c r="H52" s="12">
        <v>8</v>
      </c>
      <c r="I52" s="12">
        <v>2003</v>
      </c>
    </row>
    <row r="53" spans="1:22" ht="15.5">
      <c r="C53" s="12" t="s">
        <v>208</v>
      </c>
      <c r="D53" s="12" t="s">
        <v>209</v>
      </c>
      <c r="E53" s="12">
        <v>2002.5</v>
      </c>
      <c r="F53" s="13">
        <v>37867</v>
      </c>
      <c r="G53" s="12">
        <v>10288</v>
      </c>
      <c r="H53" s="12">
        <v>9</v>
      </c>
      <c r="I53" s="12">
        <v>2003</v>
      </c>
    </row>
    <row r="54" spans="1:22" ht="15.5">
      <c r="C54" s="12" t="s">
        <v>205</v>
      </c>
      <c r="D54" s="12" t="s">
        <v>215</v>
      </c>
      <c r="E54" s="12">
        <v>11985</v>
      </c>
      <c r="F54" s="13">
        <v>37861</v>
      </c>
      <c r="G54" s="12">
        <v>10289</v>
      </c>
      <c r="H54" s="12">
        <v>8</v>
      </c>
      <c r="I54" s="12">
        <v>2003</v>
      </c>
    </row>
    <row r="55" spans="1:22" ht="15.5">
      <c r="C55" s="12" t="s">
        <v>208</v>
      </c>
      <c r="D55" s="12" t="s">
        <v>213</v>
      </c>
      <c r="E55" s="12">
        <v>54225</v>
      </c>
      <c r="F55" s="13">
        <v>37867</v>
      </c>
      <c r="G55" s="12">
        <v>10290</v>
      </c>
      <c r="H55" s="12">
        <v>9</v>
      </c>
      <c r="I55" s="12">
        <v>2003</v>
      </c>
    </row>
    <row r="56" spans="1:22" ht="15.5">
      <c r="C56" s="12" t="s">
        <v>205</v>
      </c>
      <c r="D56" s="12" t="s">
        <v>207</v>
      </c>
      <c r="E56" s="12">
        <v>12438</v>
      </c>
      <c r="F56" s="13">
        <v>37868</v>
      </c>
      <c r="G56" s="12">
        <v>10291</v>
      </c>
      <c r="H56" s="12">
        <v>9</v>
      </c>
      <c r="I56" s="12">
        <v>2003</v>
      </c>
    </row>
    <row r="57" spans="1:22" ht="15.5">
      <c r="C57" s="12" t="s">
        <v>208</v>
      </c>
      <c r="D57" s="12" t="s">
        <v>212</v>
      </c>
      <c r="E57" s="12">
        <v>32400</v>
      </c>
      <c r="F57" s="13">
        <v>37866</v>
      </c>
      <c r="G57" s="12">
        <v>10292</v>
      </c>
      <c r="H57" s="12">
        <v>9</v>
      </c>
      <c r="I57" s="12">
        <v>2003</v>
      </c>
    </row>
    <row r="58" spans="1:22" ht="15.5">
      <c r="C58" s="12" t="s">
        <v>208</v>
      </c>
      <c r="D58" s="12" t="s">
        <v>212</v>
      </c>
      <c r="E58" s="12">
        <v>21217.5</v>
      </c>
      <c r="F58" s="13">
        <v>37875</v>
      </c>
      <c r="G58" s="12">
        <v>10293</v>
      </c>
      <c r="H58" s="12">
        <v>9</v>
      </c>
      <c r="I58" s="12">
        <v>2003</v>
      </c>
    </row>
    <row r="59" spans="1:22" ht="15.5">
      <c r="C59" s="12" t="s">
        <v>208</v>
      </c>
      <c r="D59" s="12" t="s">
        <v>209</v>
      </c>
      <c r="E59" s="12">
        <v>47190</v>
      </c>
      <c r="F59" s="13">
        <v>37869</v>
      </c>
      <c r="G59" s="12">
        <v>10294</v>
      </c>
      <c r="H59" s="12">
        <v>9</v>
      </c>
      <c r="I59" s="12">
        <v>2003</v>
      </c>
    </row>
    <row r="60" spans="1:22" ht="15.5">
      <c r="C60" s="12" t="s">
        <v>208</v>
      </c>
      <c r="D60" s="12" t="s">
        <v>214</v>
      </c>
      <c r="E60" s="12">
        <v>3040</v>
      </c>
      <c r="F60" s="13">
        <v>37874</v>
      </c>
      <c r="G60" s="12">
        <v>10295</v>
      </c>
      <c r="H60" s="12">
        <v>9</v>
      </c>
      <c r="I60" s="12">
        <v>2003</v>
      </c>
    </row>
    <row r="61" spans="1:22" ht="15.5">
      <c r="C61" s="12" t="s">
        <v>205</v>
      </c>
      <c r="D61" s="12" t="s">
        <v>207</v>
      </c>
      <c r="E61" s="12">
        <v>26265</v>
      </c>
      <c r="F61" s="13">
        <v>37875</v>
      </c>
      <c r="G61" s="12">
        <v>10296</v>
      </c>
      <c r="H61" s="12">
        <v>9</v>
      </c>
      <c r="I61" s="12">
        <v>2003</v>
      </c>
    </row>
    <row r="62" spans="1:22" ht="15.5">
      <c r="C62" s="12" t="s">
        <v>205</v>
      </c>
      <c r="D62" s="12" t="s">
        <v>206</v>
      </c>
      <c r="E62" s="12">
        <v>35500</v>
      </c>
      <c r="F62" s="13">
        <v>37874</v>
      </c>
      <c r="G62" s="12">
        <v>10297</v>
      </c>
      <c r="H62" s="12">
        <v>9</v>
      </c>
      <c r="I62" s="12">
        <v>2003</v>
      </c>
    </row>
    <row r="63" spans="1:22" ht="15.5">
      <c r="C63" s="12" t="s">
        <v>205</v>
      </c>
      <c r="D63" s="12" t="s">
        <v>207</v>
      </c>
      <c r="E63" s="12">
        <v>66125</v>
      </c>
      <c r="F63" s="13">
        <v>37875</v>
      </c>
      <c r="G63" s="12">
        <v>10298</v>
      </c>
      <c r="H63" s="12">
        <v>9</v>
      </c>
      <c r="I63" s="12">
        <v>2003</v>
      </c>
    </row>
    <row r="64" spans="1:22" ht="15.5">
      <c r="C64" s="12" t="s">
        <v>208</v>
      </c>
      <c r="D64" s="12" t="s">
        <v>209</v>
      </c>
      <c r="E64" s="12">
        <v>8737.5</v>
      </c>
      <c r="F64" s="13">
        <v>37877</v>
      </c>
      <c r="G64" s="12">
        <v>10299</v>
      </c>
      <c r="H64" s="12">
        <v>9</v>
      </c>
      <c r="I64" s="12">
        <v>2003</v>
      </c>
    </row>
    <row r="65" spans="3:9" ht="15.5">
      <c r="C65" s="12" t="s">
        <v>208</v>
      </c>
      <c r="D65" s="12" t="s">
        <v>214</v>
      </c>
      <c r="E65" s="12">
        <v>15200</v>
      </c>
      <c r="F65" s="13">
        <v>37882</v>
      </c>
      <c r="G65" s="12">
        <v>10300</v>
      </c>
      <c r="H65" s="12">
        <v>9</v>
      </c>
      <c r="I65" s="12">
        <v>2003</v>
      </c>
    </row>
    <row r="66" spans="3:9" ht="15.5">
      <c r="C66" s="12" t="s">
        <v>208</v>
      </c>
      <c r="D66" s="12" t="s">
        <v>213</v>
      </c>
      <c r="E66" s="12">
        <v>18875</v>
      </c>
      <c r="F66" s="13">
        <v>37881</v>
      </c>
      <c r="G66" s="12">
        <v>10301</v>
      </c>
      <c r="H66" s="12">
        <v>9</v>
      </c>
      <c r="I66" s="12">
        <v>2003</v>
      </c>
    </row>
    <row r="67" spans="3:9" ht="15.5">
      <c r="C67" s="12" t="s">
        <v>208</v>
      </c>
      <c r="D67" s="12" t="s">
        <v>209</v>
      </c>
      <c r="E67" s="12">
        <v>67720</v>
      </c>
      <c r="F67" s="13">
        <v>37903</v>
      </c>
      <c r="G67" s="12">
        <v>10302</v>
      </c>
      <c r="H67" s="12">
        <v>10</v>
      </c>
      <c r="I67" s="12">
        <v>2003</v>
      </c>
    </row>
    <row r="68" spans="3:9" ht="15.5">
      <c r="C68" s="12" t="s">
        <v>205</v>
      </c>
      <c r="D68" s="12" t="s">
        <v>215</v>
      </c>
      <c r="E68" s="12">
        <v>27945</v>
      </c>
      <c r="F68" s="13">
        <v>37882</v>
      </c>
      <c r="G68" s="12">
        <v>10303</v>
      </c>
      <c r="H68" s="12">
        <v>9</v>
      </c>
      <c r="I68" s="12">
        <v>2003</v>
      </c>
    </row>
    <row r="69" spans="3:9" ht="15.5">
      <c r="C69" s="12" t="s">
        <v>208</v>
      </c>
      <c r="D69" s="12" t="s">
        <v>212</v>
      </c>
      <c r="E69" s="12">
        <v>23860</v>
      </c>
      <c r="F69" s="13">
        <v>37881</v>
      </c>
      <c r="G69" s="12">
        <v>10304</v>
      </c>
      <c r="H69" s="12">
        <v>9</v>
      </c>
      <c r="I69" s="12">
        <v>2003</v>
      </c>
    </row>
    <row r="70" spans="3:9" ht="15.5">
      <c r="C70" s="12" t="s">
        <v>208</v>
      </c>
      <c r="D70" s="12" t="s">
        <v>213</v>
      </c>
      <c r="E70" s="12">
        <v>93532.5</v>
      </c>
      <c r="F70" s="13">
        <v>37903</v>
      </c>
      <c r="G70" s="12">
        <v>10305</v>
      </c>
      <c r="H70" s="12">
        <v>10</v>
      </c>
      <c r="I70" s="12">
        <v>2003</v>
      </c>
    </row>
    <row r="71" spans="3:9" ht="15.5">
      <c r="C71" s="12" t="s">
        <v>208</v>
      </c>
      <c r="D71" s="12" t="s">
        <v>212</v>
      </c>
      <c r="E71" s="12">
        <v>12462.5</v>
      </c>
      <c r="F71" s="13">
        <v>37887</v>
      </c>
      <c r="G71" s="12">
        <v>10306</v>
      </c>
      <c r="H71" s="12">
        <v>9</v>
      </c>
      <c r="I71" s="12">
        <v>2003</v>
      </c>
    </row>
    <row r="72" spans="3:9" ht="15.5">
      <c r="C72" s="12" t="s">
        <v>208</v>
      </c>
      <c r="D72" s="12" t="s">
        <v>214</v>
      </c>
      <c r="E72" s="12">
        <v>10600</v>
      </c>
      <c r="F72" s="13">
        <v>37889</v>
      </c>
      <c r="G72" s="12">
        <v>10307</v>
      </c>
      <c r="H72" s="12">
        <v>9</v>
      </c>
      <c r="I72" s="12">
        <v>2003</v>
      </c>
    </row>
    <row r="73" spans="3:9" ht="15.5">
      <c r="C73" s="12" t="s">
        <v>205</v>
      </c>
      <c r="D73" s="12" t="s">
        <v>215</v>
      </c>
      <c r="E73" s="12">
        <v>2220</v>
      </c>
      <c r="F73" s="13">
        <v>37888</v>
      </c>
      <c r="G73" s="12">
        <v>10308</v>
      </c>
      <c r="H73" s="12">
        <v>9</v>
      </c>
      <c r="I73" s="12">
        <v>2003</v>
      </c>
    </row>
    <row r="74" spans="3:9" ht="15.5">
      <c r="C74" s="12" t="s">
        <v>208</v>
      </c>
      <c r="D74" s="12" t="s">
        <v>210</v>
      </c>
      <c r="E74" s="12">
        <v>44050</v>
      </c>
      <c r="F74" s="13">
        <v>37917</v>
      </c>
      <c r="G74" s="12">
        <v>10309</v>
      </c>
      <c r="H74" s="12">
        <v>10</v>
      </c>
      <c r="I74" s="12">
        <v>2003</v>
      </c>
    </row>
    <row r="75" spans="3:9" ht="15.5">
      <c r="C75" s="12" t="s">
        <v>208</v>
      </c>
      <c r="D75" s="12" t="s">
        <v>213</v>
      </c>
      <c r="E75" s="12">
        <v>8400</v>
      </c>
      <c r="F75" s="13">
        <v>37891</v>
      </c>
      <c r="G75" s="12">
        <v>10310</v>
      </c>
      <c r="H75" s="12">
        <v>9</v>
      </c>
      <c r="I75" s="12">
        <v>2003</v>
      </c>
    </row>
    <row r="76" spans="3:9" ht="15.5">
      <c r="C76" s="12" t="s">
        <v>208</v>
      </c>
      <c r="D76" s="12" t="s">
        <v>212</v>
      </c>
      <c r="E76" s="12">
        <v>6720</v>
      </c>
      <c r="F76" s="13">
        <v>37890</v>
      </c>
      <c r="G76" s="12">
        <v>10311</v>
      </c>
      <c r="H76" s="12">
        <v>9</v>
      </c>
      <c r="I76" s="12">
        <v>2003</v>
      </c>
    </row>
    <row r="77" spans="3:9" ht="15.5">
      <c r="C77" s="12" t="s">
        <v>208</v>
      </c>
      <c r="D77" s="12" t="s">
        <v>214</v>
      </c>
      <c r="E77" s="12">
        <v>40370</v>
      </c>
      <c r="F77" s="13">
        <v>37897</v>
      </c>
      <c r="G77" s="12">
        <v>10312</v>
      </c>
      <c r="H77" s="12">
        <v>10</v>
      </c>
      <c r="I77" s="12">
        <v>2003</v>
      </c>
    </row>
    <row r="78" spans="3:9" ht="15.5">
      <c r="C78" s="12" t="s">
        <v>208</v>
      </c>
      <c r="D78" s="12" t="s">
        <v>214</v>
      </c>
      <c r="E78" s="12">
        <v>4560</v>
      </c>
      <c r="F78" s="13">
        <v>37898</v>
      </c>
      <c r="G78" s="12">
        <v>10313</v>
      </c>
      <c r="H78" s="12">
        <v>10</v>
      </c>
      <c r="I78" s="12">
        <v>2003</v>
      </c>
    </row>
    <row r="79" spans="3:9" ht="15.5">
      <c r="C79" s="12" t="s">
        <v>208</v>
      </c>
      <c r="D79" s="12" t="s">
        <v>212</v>
      </c>
      <c r="E79" s="12">
        <v>52357.5</v>
      </c>
      <c r="F79" s="13">
        <v>37898</v>
      </c>
      <c r="G79" s="12">
        <v>10314</v>
      </c>
      <c r="H79" s="12">
        <v>10</v>
      </c>
      <c r="I79" s="12">
        <v>2003</v>
      </c>
    </row>
    <row r="80" spans="3:9" ht="15.5">
      <c r="C80" s="12" t="s">
        <v>208</v>
      </c>
      <c r="D80" s="12" t="s">
        <v>209</v>
      </c>
      <c r="E80" s="12">
        <v>12920</v>
      </c>
      <c r="F80" s="13">
        <v>37897</v>
      </c>
      <c r="G80" s="12">
        <v>10315</v>
      </c>
      <c r="H80" s="12">
        <v>10</v>
      </c>
      <c r="I80" s="12">
        <v>2003</v>
      </c>
    </row>
    <row r="81" spans="3:9" ht="15.5">
      <c r="C81" s="12" t="s">
        <v>208</v>
      </c>
      <c r="D81" s="12" t="s">
        <v>212</v>
      </c>
      <c r="E81" s="12">
        <v>70875</v>
      </c>
      <c r="F81" s="13">
        <v>37902</v>
      </c>
      <c r="G81" s="12">
        <v>10316</v>
      </c>
      <c r="H81" s="12">
        <v>10</v>
      </c>
      <c r="I81" s="12">
        <v>2003</v>
      </c>
    </row>
    <row r="82" spans="3:9" ht="15.5">
      <c r="C82" s="12" t="s">
        <v>205</v>
      </c>
      <c r="D82" s="12" t="s">
        <v>207</v>
      </c>
      <c r="E82" s="12">
        <v>7200</v>
      </c>
      <c r="F82" s="13">
        <v>37904</v>
      </c>
      <c r="G82" s="12">
        <v>10317</v>
      </c>
      <c r="H82" s="12">
        <v>10</v>
      </c>
      <c r="I82" s="12">
        <v>2003</v>
      </c>
    </row>
    <row r="83" spans="3:9" ht="15.5">
      <c r="C83" s="12" t="s">
        <v>208</v>
      </c>
      <c r="D83" s="12" t="s">
        <v>213</v>
      </c>
      <c r="E83" s="12">
        <v>6010</v>
      </c>
      <c r="F83" s="13">
        <v>37898</v>
      </c>
      <c r="G83" s="12">
        <v>10318</v>
      </c>
      <c r="H83" s="12">
        <v>10</v>
      </c>
      <c r="I83" s="12">
        <v>2003</v>
      </c>
    </row>
    <row r="84" spans="3:9" ht="15.5">
      <c r="C84" s="12" t="s">
        <v>205</v>
      </c>
      <c r="D84" s="12" t="s">
        <v>215</v>
      </c>
      <c r="E84" s="12">
        <v>29780</v>
      </c>
      <c r="F84" s="13">
        <v>37905</v>
      </c>
      <c r="G84" s="12">
        <v>10319</v>
      </c>
      <c r="H84" s="12">
        <v>10</v>
      </c>
      <c r="I84" s="12">
        <v>2003</v>
      </c>
    </row>
    <row r="85" spans="3:9" ht="15.5">
      <c r="C85" s="12" t="s">
        <v>205</v>
      </c>
      <c r="D85" s="12" t="s">
        <v>206</v>
      </c>
      <c r="E85" s="12">
        <v>12900</v>
      </c>
      <c r="F85" s="13">
        <v>37912</v>
      </c>
      <c r="G85" s="12">
        <v>10320</v>
      </c>
      <c r="H85" s="12">
        <v>10</v>
      </c>
      <c r="I85" s="12">
        <v>2003</v>
      </c>
    </row>
    <row r="86" spans="3:9" ht="15.5">
      <c r="C86" s="12" t="s">
        <v>208</v>
      </c>
      <c r="D86" s="12" t="s">
        <v>210</v>
      </c>
      <c r="E86" s="12">
        <v>3600</v>
      </c>
      <c r="F86" s="13">
        <v>37905</v>
      </c>
      <c r="G86" s="12">
        <v>10321</v>
      </c>
      <c r="H86" s="12">
        <v>10</v>
      </c>
      <c r="I86" s="12">
        <v>2003</v>
      </c>
    </row>
    <row r="87" spans="3:9" ht="15.5">
      <c r="C87" s="12" t="s">
        <v>205</v>
      </c>
      <c r="D87" s="12" t="s">
        <v>215</v>
      </c>
      <c r="E87" s="12">
        <v>2800</v>
      </c>
      <c r="F87" s="13">
        <v>37917</v>
      </c>
      <c r="G87" s="12">
        <v>10322</v>
      </c>
      <c r="H87" s="12">
        <v>10</v>
      </c>
      <c r="I87" s="12">
        <v>2003</v>
      </c>
    </row>
    <row r="88" spans="3:9" ht="15.5">
      <c r="C88" s="12" t="s">
        <v>208</v>
      </c>
      <c r="D88" s="12" t="s">
        <v>209</v>
      </c>
      <c r="E88" s="12">
        <v>4110</v>
      </c>
      <c r="F88" s="13">
        <v>37908</v>
      </c>
      <c r="G88" s="12">
        <v>10323</v>
      </c>
      <c r="H88" s="12">
        <v>10</v>
      </c>
      <c r="I88" s="12">
        <v>2003</v>
      </c>
    </row>
    <row r="89" spans="3:9" ht="15.5">
      <c r="C89" s="12" t="s">
        <v>205</v>
      </c>
      <c r="D89" s="12" t="s">
        <v>211</v>
      </c>
      <c r="E89" s="12">
        <v>131892.75</v>
      </c>
      <c r="F89" s="13">
        <v>37904</v>
      </c>
      <c r="G89" s="12">
        <v>10324</v>
      </c>
      <c r="H89" s="12">
        <v>10</v>
      </c>
      <c r="I89" s="12">
        <v>2003</v>
      </c>
    </row>
    <row r="90" spans="3:9" ht="15.5">
      <c r="C90" s="12" t="s">
        <v>208</v>
      </c>
      <c r="D90" s="12" t="s">
        <v>212</v>
      </c>
      <c r="E90" s="12">
        <v>37425</v>
      </c>
      <c r="F90" s="13">
        <v>37908</v>
      </c>
      <c r="G90" s="12">
        <v>10325</v>
      </c>
      <c r="H90" s="12">
        <v>10</v>
      </c>
      <c r="I90" s="12">
        <v>2003</v>
      </c>
    </row>
    <row r="91" spans="3:9" ht="15.5">
      <c r="C91" s="12" t="s">
        <v>208</v>
      </c>
      <c r="D91" s="12" t="s">
        <v>209</v>
      </c>
      <c r="E91" s="12">
        <v>24550</v>
      </c>
      <c r="F91" s="13">
        <v>37908</v>
      </c>
      <c r="G91" s="12">
        <v>10326</v>
      </c>
      <c r="H91" s="12">
        <v>10</v>
      </c>
      <c r="I91" s="12">
        <v>2003</v>
      </c>
    </row>
    <row r="92" spans="3:9" ht="15.5">
      <c r="C92" s="12" t="s">
        <v>208</v>
      </c>
      <c r="D92" s="12" t="s">
        <v>214</v>
      </c>
      <c r="E92" s="12">
        <v>45250</v>
      </c>
      <c r="F92" s="13">
        <v>37908</v>
      </c>
      <c r="G92" s="12">
        <v>10327</v>
      </c>
      <c r="H92" s="12">
        <v>10</v>
      </c>
      <c r="I92" s="12">
        <v>2003</v>
      </c>
    </row>
    <row r="93" spans="3:9" ht="15.5">
      <c r="C93" s="12" t="s">
        <v>208</v>
      </c>
      <c r="D93" s="12" t="s">
        <v>209</v>
      </c>
      <c r="E93" s="12">
        <v>29200</v>
      </c>
      <c r="F93" s="13">
        <v>37911</v>
      </c>
      <c r="G93" s="12">
        <v>10328</v>
      </c>
      <c r="H93" s="12">
        <v>10</v>
      </c>
      <c r="I93" s="12">
        <v>2003</v>
      </c>
    </row>
    <row r="94" spans="3:9" ht="15.5">
      <c r="C94" s="12" t="s">
        <v>208</v>
      </c>
      <c r="D94" s="12" t="s">
        <v>209</v>
      </c>
      <c r="E94" s="12">
        <v>114460.75</v>
      </c>
      <c r="F94" s="13">
        <v>37917</v>
      </c>
      <c r="G94" s="12">
        <v>10329</v>
      </c>
      <c r="H94" s="12">
        <v>10</v>
      </c>
      <c r="I94" s="12">
        <v>2003</v>
      </c>
    </row>
    <row r="95" spans="3:9" ht="15.5">
      <c r="C95" s="12" t="s">
        <v>208</v>
      </c>
      <c r="D95" s="12" t="s">
        <v>210</v>
      </c>
      <c r="E95" s="12">
        <v>41225</v>
      </c>
      <c r="F95" s="13">
        <v>37922</v>
      </c>
      <c r="G95" s="12">
        <v>10330</v>
      </c>
      <c r="H95" s="12">
        <v>10</v>
      </c>
      <c r="I95" s="12">
        <v>2003</v>
      </c>
    </row>
    <row r="96" spans="3:9" ht="15.5">
      <c r="C96" s="12" t="s">
        <v>205</v>
      </c>
      <c r="D96" s="12" t="s">
        <v>211</v>
      </c>
      <c r="E96" s="12">
        <v>2212.5</v>
      </c>
      <c r="F96" s="13">
        <v>37915</v>
      </c>
      <c r="G96" s="12">
        <v>10331</v>
      </c>
      <c r="H96" s="12">
        <v>10</v>
      </c>
      <c r="I96" s="12">
        <v>2003</v>
      </c>
    </row>
    <row r="97" spans="3:9" ht="15.5">
      <c r="C97" s="12" t="s">
        <v>208</v>
      </c>
      <c r="D97" s="12" t="s">
        <v>210</v>
      </c>
      <c r="E97" s="12">
        <v>44672</v>
      </c>
      <c r="F97" s="13">
        <v>37915</v>
      </c>
      <c r="G97" s="12">
        <v>10332</v>
      </c>
      <c r="H97" s="12">
        <v>10</v>
      </c>
      <c r="I97" s="12">
        <v>2003</v>
      </c>
    </row>
    <row r="98" spans="3:9" ht="15.5">
      <c r="C98" s="12" t="s">
        <v>205</v>
      </c>
      <c r="D98" s="12" t="s">
        <v>206</v>
      </c>
      <c r="E98" s="12">
        <v>21930</v>
      </c>
      <c r="F98" s="13">
        <v>37919</v>
      </c>
      <c r="G98" s="12">
        <v>10333</v>
      </c>
      <c r="H98" s="12">
        <v>10</v>
      </c>
      <c r="I98" s="12">
        <v>2003</v>
      </c>
    </row>
    <row r="99" spans="3:9" ht="15.5">
      <c r="C99" s="12" t="s">
        <v>208</v>
      </c>
      <c r="D99" s="12" t="s">
        <v>213</v>
      </c>
      <c r="E99" s="12">
        <v>3620</v>
      </c>
      <c r="F99" s="13">
        <v>37922</v>
      </c>
      <c r="G99" s="12">
        <v>10334</v>
      </c>
      <c r="H99" s="12">
        <v>10</v>
      </c>
      <c r="I99" s="12">
        <v>2003</v>
      </c>
    </row>
    <row r="100" spans="3:9" ht="15.5">
      <c r="C100" s="12" t="s">
        <v>205</v>
      </c>
      <c r="D100" s="12" t="s">
        <v>215</v>
      </c>
      <c r="E100" s="12">
        <v>50904</v>
      </c>
      <c r="F100" s="13">
        <v>37918</v>
      </c>
      <c r="G100" s="12">
        <v>10335</v>
      </c>
      <c r="H100" s="12">
        <v>10</v>
      </c>
      <c r="I100" s="12">
        <v>2003</v>
      </c>
    </row>
    <row r="101" spans="3:9" ht="15.5">
      <c r="C101" s="12" t="s">
        <v>205</v>
      </c>
      <c r="D101" s="12" t="s">
        <v>215</v>
      </c>
      <c r="E101" s="12">
        <v>7128</v>
      </c>
      <c r="F101" s="13">
        <v>37919</v>
      </c>
      <c r="G101" s="12">
        <v>10336</v>
      </c>
      <c r="H101" s="12">
        <v>10</v>
      </c>
      <c r="I101" s="12">
        <v>2003</v>
      </c>
    </row>
    <row r="102" spans="3:9" ht="15.5">
      <c r="C102" s="12" t="s">
        <v>208</v>
      </c>
      <c r="D102" s="12" t="s">
        <v>209</v>
      </c>
      <c r="E102" s="12">
        <v>61675</v>
      </c>
      <c r="F102" s="13">
        <v>37923</v>
      </c>
      <c r="G102" s="12">
        <v>10337</v>
      </c>
      <c r="H102" s="12">
        <v>10</v>
      </c>
      <c r="I102" s="12">
        <v>2003</v>
      </c>
    </row>
    <row r="103" spans="3:9" ht="15.5">
      <c r="C103" s="12" t="s">
        <v>208</v>
      </c>
      <c r="D103" s="12" t="s">
        <v>209</v>
      </c>
      <c r="E103" s="12">
        <v>23362.5</v>
      </c>
      <c r="F103" s="13">
        <v>37923</v>
      </c>
      <c r="G103" s="12">
        <v>10338</v>
      </c>
      <c r="H103" s="12">
        <v>10</v>
      </c>
      <c r="I103" s="12">
        <v>2003</v>
      </c>
    </row>
    <row r="104" spans="3:9" ht="15.5">
      <c r="C104" s="12" t="s">
        <v>208</v>
      </c>
      <c r="D104" s="12" t="s">
        <v>214</v>
      </c>
      <c r="E104" s="12">
        <v>83850</v>
      </c>
      <c r="F104" s="13">
        <v>37929</v>
      </c>
      <c r="G104" s="12">
        <v>10339</v>
      </c>
      <c r="H104" s="12">
        <v>11</v>
      </c>
      <c r="I104" s="12">
        <v>2003</v>
      </c>
    </row>
    <row r="105" spans="3:9" ht="15.5">
      <c r="C105" s="12" t="s">
        <v>208</v>
      </c>
      <c r="D105" s="12" t="s">
        <v>212</v>
      </c>
      <c r="E105" s="12">
        <v>60904.5</v>
      </c>
      <c r="F105" s="13">
        <v>37933</v>
      </c>
      <c r="G105" s="12">
        <v>10340</v>
      </c>
      <c r="H105" s="12">
        <v>11</v>
      </c>
      <c r="I105" s="12">
        <v>2003</v>
      </c>
    </row>
    <row r="106" spans="3:9" ht="15.5">
      <c r="C106" s="12" t="s">
        <v>205</v>
      </c>
      <c r="D106" s="12" t="s">
        <v>215</v>
      </c>
      <c r="E106" s="12">
        <v>8815</v>
      </c>
      <c r="F106" s="13">
        <v>37930</v>
      </c>
      <c r="G106" s="12">
        <v>10341</v>
      </c>
      <c r="H106" s="12">
        <v>11</v>
      </c>
      <c r="I106" s="12">
        <v>2003</v>
      </c>
    </row>
    <row r="107" spans="3:9" ht="15.5">
      <c r="C107" s="12" t="s">
        <v>208</v>
      </c>
      <c r="D107" s="12" t="s">
        <v>209</v>
      </c>
      <c r="E107" s="12">
        <v>46016</v>
      </c>
      <c r="F107" s="13">
        <v>37929</v>
      </c>
      <c r="G107" s="12">
        <v>10342</v>
      </c>
      <c r="H107" s="12">
        <v>11</v>
      </c>
      <c r="I107" s="12">
        <v>2003</v>
      </c>
    </row>
    <row r="108" spans="3:9" ht="15.5">
      <c r="C108" s="12" t="s">
        <v>208</v>
      </c>
      <c r="D108" s="12" t="s">
        <v>209</v>
      </c>
      <c r="E108" s="12">
        <v>39600</v>
      </c>
      <c r="F108" s="13">
        <v>37931</v>
      </c>
      <c r="G108" s="12">
        <v>10343</v>
      </c>
      <c r="H108" s="12">
        <v>11</v>
      </c>
      <c r="I108" s="12">
        <v>2003</v>
      </c>
    </row>
    <row r="109" spans="3:9" ht="15.5">
      <c r="C109" s="12" t="s">
        <v>208</v>
      </c>
      <c r="D109" s="12" t="s">
        <v>209</v>
      </c>
      <c r="E109" s="12">
        <v>57400</v>
      </c>
      <c r="F109" s="13">
        <v>37930</v>
      </c>
      <c r="G109" s="12">
        <v>10344</v>
      </c>
      <c r="H109" s="12">
        <v>11</v>
      </c>
      <c r="I109" s="12">
        <v>2003</v>
      </c>
    </row>
    <row r="110" spans="3:9" ht="15.5">
      <c r="C110" s="12" t="s">
        <v>208</v>
      </c>
      <c r="D110" s="12" t="s">
        <v>214</v>
      </c>
      <c r="E110" s="12">
        <v>73120</v>
      </c>
      <c r="F110" s="13">
        <v>37936</v>
      </c>
      <c r="G110" s="12">
        <v>10345</v>
      </c>
      <c r="H110" s="12">
        <v>11</v>
      </c>
      <c r="I110" s="12">
        <v>2003</v>
      </c>
    </row>
    <row r="111" spans="3:9" ht="15.5">
      <c r="C111" s="12" t="s">
        <v>208</v>
      </c>
      <c r="D111" s="12" t="s">
        <v>210</v>
      </c>
      <c r="E111" s="12">
        <v>40472</v>
      </c>
      <c r="F111" s="13">
        <v>37933</v>
      </c>
      <c r="G111" s="12">
        <v>10346</v>
      </c>
      <c r="H111" s="12">
        <v>11</v>
      </c>
      <c r="I111" s="12">
        <v>2003</v>
      </c>
    </row>
    <row r="112" spans="3:9" ht="15.5">
      <c r="C112" s="12" t="s">
        <v>208</v>
      </c>
      <c r="D112" s="12" t="s">
        <v>209</v>
      </c>
      <c r="E112" s="12">
        <v>20360.5</v>
      </c>
      <c r="F112" s="13">
        <v>37933</v>
      </c>
      <c r="G112" s="12">
        <v>10347</v>
      </c>
      <c r="H112" s="12">
        <v>11</v>
      </c>
      <c r="I112" s="12">
        <v>2003</v>
      </c>
    </row>
    <row r="113" spans="3:9" ht="15.5">
      <c r="C113" s="12" t="s">
        <v>208</v>
      </c>
      <c r="D113" s="12" t="s">
        <v>209</v>
      </c>
      <c r="E113" s="12">
        <v>9090</v>
      </c>
      <c r="F113" s="13">
        <v>37940</v>
      </c>
      <c r="G113" s="12">
        <v>10348</v>
      </c>
      <c r="H113" s="12">
        <v>11</v>
      </c>
      <c r="I113" s="12">
        <v>2003</v>
      </c>
    </row>
    <row r="114" spans="3:9" ht="15.5">
      <c r="C114" s="12" t="s">
        <v>205</v>
      </c>
      <c r="D114" s="12" t="s">
        <v>215</v>
      </c>
      <c r="E114" s="12">
        <v>3540</v>
      </c>
      <c r="F114" s="13">
        <v>37940</v>
      </c>
      <c r="G114" s="12">
        <v>10349</v>
      </c>
      <c r="H114" s="12">
        <v>11</v>
      </c>
      <c r="I114" s="12">
        <v>2003</v>
      </c>
    </row>
    <row r="115" spans="3:9" ht="15.5">
      <c r="C115" s="12" t="s">
        <v>205</v>
      </c>
      <c r="D115" s="12" t="s">
        <v>207</v>
      </c>
      <c r="E115" s="12">
        <v>16051.5</v>
      </c>
      <c r="F115" s="13">
        <v>37958</v>
      </c>
      <c r="G115" s="12">
        <v>10350</v>
      </c>
      <c r="H115" s="12">
        <v>12</v>
      </c>
      <c r="I115" s="12">
        <v>2003</v>
      </c>
    </row>
    <row r="116" spans="3:9" ht="15.5">
      <c r="C116" s="12" t="s">
        <v>208</v>
      </c>
      <c r="D116" s="12" t="s">
        <v>212</v>
      </c>
      <c r="E116" s="12">
        <v>134968</v>
      </c>
      <c r="F116" s="13">
        <v>37945</v>
      </c>
      <c r="G116" s="12">
        <v>10351</v>
      </c>
      <c r="H116" s="12">
        <v>11</v>
      </c>
      <c r="I116" s="12">
        <v>2003</v>
      </c>
    </row>
    <row r="117" spans="3:9" ht="15.5">
      <c r="C117" s="12" t="s">
        <v>208</v>
      </c>
      <c r="D117" s="12" t="s">
        <v>210</v>
      </c>
      <c r="E117" s="12">
        <v>3407.5</v>
      </c>
      <c r="F117" s="13">
        <v>37943</v>
      </c>
      <c r="G117" s="12">
        <v>10352</v>
      </c>
      <c r="H117" s="12">
        <v>11</v>
      </c>
      <c r="I117" s="12">
        <v>2003</v>
      </c>
    </row>
    <row r="118" spans="3:9" ht="15.5">
      <c r="C118" s="12" t="s">
        <v>205</v>
      </c>
      <c r="D118" s="12" t="s">
        <v>215</v>
      </c>
      <c r="E118" s="12">
        <v>214832</v>
      </c>
      <c r="F118" s="13">
        <v>37950</v>
      </c>
      <c r="G118" s="12">
        <v>10353</v>
      </c>
      <c r="H118" s="12">
        <v>11</v>
      </c>
      <c r="I118" s="12">
        <v>2003</v>
      </c>
    </row>
    <row r="119" spans="3:9" ht="15.5">
      <c r="C119" s="12" t="s">
        <v>208</v>
      </c>
      <c r="D119" s="12" t="s">
        <v>213</v>
      </c>
      <c r="E119" s="12">
        <v>14220</v>
      </c>
      <c r="F119" s="13">
        <v>37945</v>
      </c>
      <c r="G119" s="12">
        <v>10354</v>
      </c>
      <c r="H119" s="12">
        <v>11</v>
      </c>
      <c r="I119" s="12">
        <v>2003</v>
      </c>
    </row>
    <row r="120" spans="3:9" ht="15.5">
      <c r="C120" s="12" t="s">
        <v>205</v>
      </c>
      <c r="D120" s="12" t="s">
        <v>207</v>
      </c>
      <c r="E120" s="12">
        <v>12000</v>
      </c>
      <c r="F120" s="13">
        <v>37945</v>
      </c>
      <c r="G120" s="12">
        <v>10355</v>
      </c>
      <c r="H120" s="12">
        <v>11</v>
      </c>
      <c r="I120" s="12">
        <v>2003</v>
      </c>
    </row>
    <row r="121" spans="3:9" ht="15.5">
      <c r="C121" s="12" t="s">
        <v>205</v>
      </c>
      <c r="D121" s="12" t="s">
        <v>207</v>
      </c>
      <c r="E121" s="12">
        <v>27660</v>
      </c>
      <c r="F121" s="13">
        <v>37952</v>
      </c>
      <c r="G121" s="12">
        <v>10356</v>
      </c>
      <c r="H121" s="12">
        <v>11</v>
      </c>
      <c r="I121" s="12">
        <v>2003</v>
      </c>
    </row>
    <row r="122" spans="3:9" ht="15.5">
      <c r="C122" s="12" t="s">
        <v>208</v>
      </c>
      <c r="D122" s="12" t="s">
        <v>212</v>
      </c>
      <c r="E122" s="12">
        <v>29192</v>
      </c>
      <c r="F122" s="13">
        <v>37957</v>
      </c>
      <c r="G122" s="12">
        <v>10357</v>
      </c>
      <c r="H122" s="12">
        <v>12</v>
      </c>
      <c r="I122" s="12">
        <v>2003</v>
      </c>
    </row>
    <row r="123" spans="3:9" ht="15.5">
      <c r="C123" s="12" t="s">
        <v>205</v>
      </c>
      <c r="D123" s="12" t="s">
        <v>206</v>
      </c>
      <c r="E123" s="12">
        <v>10735</v>
      </c>
      <c r="F123" s="13">
        <v>37952</v>
      </c>
      <c r="G123" s="12">
        <v>10358</v>
      </c>
      <c r="H123" s="12">
        <v>11</v>
      </c>
      <c r="I123" s="12">
        <v>2003</v>
      </c>
    </row>
    <row r="124" spans="3:9" ht="15.5">
      <c r="C124" s="12" t="s">
        <v>205</v>
      </c>
      <c r="D124" s="12" t="s">
        <v>206</v>
      </c>
      <c r="E124" s="12">
        <v>86792</v>
      </c>
      <c r="F124" s="13">
        <v>37951</v>
      </c>
      <c r="G124" s="12">
        <v>10359</v>
      </c>
      <c r="H124" s="12">
        <v>11</v>
      </c>
      <c r="I124" s="12">
        <v>2003</v>
      </c>
    </row>
    <row r="125" spans="3:9" ht="15.5">
      <c r="C125" s="12" t="s">
        <v>208</v>
      </c>
      <c r="D125" s="12" t="s">
        <v>209</v>
      </c>
      <c r="E125" s="12">
        <v>184755</v>
      </c>
      <c r="F125" s="13">
        <v>37957</v>
      </c>
      <c r="G125" s="12">
        <v>10360</v>
      </c>
      <c r="H125" s="12">
        <v>12</v>
      </c>
      <c r="I125" s="12">
        <v>2003</v>
      </c>
    </row>
    <row r="126" spans="3:9" ht="15.5">
      <c r="C126" s="12" t="s">
        <v>208</v>
      </c>
      <c r="D126" s="12" t="s">
        <v>212</v>
      </c>
      <c r="E126" s="12">
        <v>51156</v>
      </c>
      <c r="F126" s="13">
        <v>37958</v>
      </c>
      <c r="G126" s="12">
        <v>10361</v>
      </c>
      <c r="H126" s="12">
        <v>12</v>
      </c>
      <c r="I126" s="12">
        <v>2003</v>
      </c>
    </row>
    <row r="127" spans="3:9" ht="15.5">
      <c r="C127" s="12" t="s">
        <v>208</v>
      </c>
      <c r="D127" s="12" t="s">
        <v>210</v>
      </c>
      <c r="E127" s="12">
        <v>38740</v>
      </c>
      <c r="F127" s="13">
        <v>37953</v>
      </c>
      <c r="G127" s="12">
        <v>10362</v>
      </c>
      <c r="H127" s="12">
        <v>11</v>
      </c>
      <c r="I127" s="12">
        <v>2003</v>
      </c>
    </row>
    <row r="128" spans="3:9" ht="15.5">
      <c r="C128" s="12" t="s">
        <v>208</v>
      </c>
      <c r="D128" s="12" t="s">
        <v>209</v>
      </c>
      <c r="E128" s="12">
        <v>11180</v>
      </c>
      <c r="F128" s="13">
        <v>37959</v>
      </c>
      <c r="G128" s="12">
        <v>10363</v>
      </c>
      <c r="H128" s="12">
        <v>12</v>
      </c>
      <c r="I128" s="12">
        <v>2003</v>
      </c>
    </row>
    <row r="129" spans="3:9" ht="15.5">
      <c r="C129" s="12" t="s">
        <v>208</v>
      </c>
      <c r="D129" s="12" t="s">
        <v>212</v>
      </c>
      <c r="E129" s="12">
        <v>23750</v>
      </c>
      <c r="F129" s="13">
        <v>37959</v>
      </c>
      <c r="G129" s="12">
        <v>10364</v>
      </c>
      <c r="H129" s="12">
        <v>12</v>
      </c>
      <c r="I129" s="12">
        <v>2003</v>
      </c>
    </row>
    <row r="130" spans="3:9" ht="15.5">
      <c r="C130" s="12" t="s">
        <v>208</v>
      </c>
      <c r="D130" s="12" t="s">
        <v>210</v>
      </c>
      <c r="E130" s="12">
        <v>10080</v>
      </c>
      <c r="F130" s="13">
        <v>37957</v>
      </c>
      <c r="G130" s="12">
        <v>10365</v>
      </c>
      <c r="H130" s="12">
        <v>12</v>
      </c>
      <c r="I130" s="12">
        <v>2003</v>
      </c>
    </row>
    <row r="131" spans="3:9" ht="15.5">
      <c r="C131" s="12" t="s">
        <v>208</v>
      </c>
      <c r="D131" s="12" t="s">
        <v>213</v>
      </c>
      <c r="E131" s="12">
        <v>3400</v>
      </c>
      <c r="F131" s="13">
        <v>37985</v>
      </c>
      <c r="G131" s="12">
        <v>10366</v>
      </c>
      <c r="H131" s="12">
        <v>12</v>
      </c>
      <c r="I131" s="12">
        <v>2003</v>
      </c>
    </row>
    <row r="132" spans="3:9" ht="15.5">
      <c r="C132" s="12" t="s">
        <v>205</v>
      </c>
      <c r="D132" s="12" t="s">
        <v>215</v>
      </c>
      <c r="E132" s="12">
        <v>20855</v>
      </c>
      <c r="F132" s="13">
        <v>37957</v>
      </c>
      <c r="G132" s="12">
        <v>10367</v>
      </c>
      <c r="H132" s="12">
        <v>12</v>
      </c>
      <c r="I132" s="12">
        <v>2003</v>
      </c>
    </row>
    <row r="133" spans="3:9" ht="15.5">
      <c r="C133" s="12" t="s">
        <v>208</v>
      </c>
      <c r="D133" s="12" t="s">
        <v>214</v>
      </c>
      <c r="E133" s="12">
        <v>42244.5</v>
      </c>
      <c r="F133" s="13">
        <v>37957</v>
      </c>
      <c r="G133" s="12">
        <v>10368</v>
      </c>
      <c r="H133" s="12">
        <v>12</v>
      </c>
      <c r="I133" s="12">
        <v>2003</v>
      </c>
    </row>
    <row r="134" spans="3:9" ht="15.5">
      <c r="C134" s="12" t="s">
        <v>208</v>
      </c>
      <c r="D134" s="12" t="s">
        <v>213</v>
      </c>
      <c r="E134" s="12">
        <v>59760</v>
      </c>
      <c r="F134" s="13">
        <v>37964</v>
      </c>
      <c r="G134" s="12">
        <v>10369</v>
      </c>
      <c r="H134" s="12">
        <v>12</v>
      </c>
      <c r="I134" s="12">
        <v>2003</v>
      </c>
    </row>
    <row r="135" spans="3:9" ht="15.5">
      <c r="C135" s="12" t="s">
        <v>205</v>
      </c>
      <c r="D135" s="12" t="s">
        <v>207</v>
      </c>
      <c r="E135" s="12">
        <v>27940</v>
      </c>
      <c r="F135" s="13">
        <v>37982</v>
      </c>
      <c r="G135" s="12">
        <v>10370</v>
      </c>
      <c r="H135" s="12">
        <v>12</v>
      </c>
      <c r="I135" s="12">
        <v>2003</v>
      </c>
    </row>
    <row r="136" spans="3:9" ht="15.5">
      <c r="C136" s="12" t="s">
        <v>208</v>
      </c>
      <c r="D136" s="12" t="s">
        <v>212</v>
      </c>
      <c r="E136" s="12">
        <v>1824</v>
      </c>
      <c r="F136" s="13">
        <v>37979</v>
      </c>
      <c r="G136" s="12">
        <v>10371</v>
      </c>
      <c r="H136" s="12">
        <v>12</v>
      </c>
      <c r="I136" s="12">
        <v>2003</v>
      </c>
    </row>
    <row r="137" spans="3:9" ht="15.5">
      <c r="C137" s="12" t="s">
        <v>205</v>
      </c>
      <c r="D137" s="12" t="s">
        <v>206</v>
      </c>
      <c r="E137" s="12">
        <v>230272.5</v>
      </c>
      <c r="F137" s="13">
        <v>37964</v>
      </c>
      <c r="G137" s="12">
        <v>10372</v>
      </c>
      <c r="H137" s="12">
        <v>12</v>
      </c>
      <c r="I137" s="12">
        <v>2003</v>
      </c>
    </row>
    <row r="138" spans="3:9" ht="15.5">
      <c r="C138" s="12" t="s">
        <v>208</v>
      </c>
      <c r="D138" s="12" t="s">
        <v>209</v>
      </c>
      <c r="E138" s="12">
        <v>34160</v>
      </c>
      <c r="F138" s="13">
        <v>37966</v>
      </c>
      <c r="G138" s="12">
        <v>10373</v>
      </c>
      <c r="H138" s="12">
        <v>12</v>
      </c>
      <c r="I138" s="12">
        <v>2003</v>
      </c>
    </row>
    <row r="139" spans="3:9" ht="15.5">
      <c r="C139" s="12" t="s">
        <v>208</v>
      </c>
      <c r="D139" s="12" t="s">
        <v>212</v>
      </c>
      <c r="E139" s="12">
        <v>11475</v>
      </c>
      <c r="F139" s="13">
        <v>37964</v>
      </c>
      <c r="G139" s="12">
        <v>10374</v>
      </c>
      <c r="H139" s="12">
        <v>12</v>
      </c>
      <c r="I139" s="12">
        <v>2003</v>
      </c>
    </row>
    <row r="140" spans="3:9" ht="15.5">
      <c r="C140" s="12" t="s">
        <v>208</v>
      </c>
      <c r="D140" s="12" t="s">
        <v>210</v>
      </c>
      <c r="E140" s="12">
        <v>8450</v>
      </c>
      <c r="F140" s="13">
        <v>37964</v>
      </c>
      <c r="G140" s="12">
        <v>10375</v>
      </c>
      <c r="H140" s="12">
        <v>12</v>
      </c>
      <c r="I140" s="12">
        <v>2003</v>
      </c>
    </row>
    <row r="141" spans="3:9" ht="15.5">
      <c r="C141" s="12" t="s">
        <v>208</v>
      </c>
      <c r="D141" s="12" t="s">
        <v>212</v>
      </c>
      <c r="E141" s="12">
        <v>9975</v>
      </c>
      <c r="F141" s="13">
        <v>37968</v>
      </c>
      <c r="G141" s="12">
        <v>10376</v>
      </c>
      <c r="H141" s="12">
        <v>12</v>
      </c>
      <c r="I141" s="12">
        <v>2003</v>
      </c>
    </row>
    <row r="142" spans="3:9" ht="15.5">
      <c r="C142" s="12" t="s">
        <v>208</v>
      </c>
      <c r="D142" s="12" t="s">
        <v>212</v>
      </c>
      <c r="E142" s="12">
        <v>21590</v>
      </c>
      <c r="F142" s="13">
        <v>37968</v>
      </c>
      <c r="G142" s="12">
        <v>10377</v>
      </c>
      <c r="H142" s="12">
        <v>12</v>
      </c>
      <c r="I142" s="12">
        <v>2003</v>
      </c>
    </row>
    <row r="143" spans="3:9" ht="15.5">
      <c r="C143" s="12" t="s">
        <v>205</v>
      </c>
      <c r="D143" s="12" t="s">
        <v>206</v>
      </c>
      <c r="E143" s="12">
        <v>2580</v>
      </c>
      <c r="F143" s="13">
        <v>37974</v>
      </c>
      <c r="G143" s="12">
        <v>10378</v>
      </c>
      <c r="H143" s="12">
        <v>12</v>
      </c>
      <c r="I143" s="12">
        <v>2003</v>
      </c>
    </row>
    <row r="144" spans="3:9" ht="15.5">
      <c r="C144" s="12" t="s">
        <v>208</v>
      </c>
      <c r="D144" s="12" t="s">
        <v>214</v>
      </c>
      <c r="E144" s="12">
        <v>21582</v>
      </c>
      <c r="F144" s="13">
        <v>37968</v>
      </c>
      <c r="G144" s="12">
        <v>10379</v>
      </c>
      <c r="H144" s="12">
        <v>12</v>
      </c>
      <c r="I144" s="12">
        <v>2003</v>
      </c>
    </row>
    <row r="145" spans="3:9" ht="15.5">
      <c r="C145" s="12" t="s">
        <v>208</v>
      </c>
      <c r="D145" s="12" t="s">
        <v>213</v>
      </c>
      <c r="E145" s="12">
        <v>32845.5</v>
      </c>
      <c r="F145" s="13">
        <v>38002</v>
      </c>
      <c r="G145" s="12">
        <v>10380</v>
      </c>
      <c r="H145" s="12">
        <v>1</v>
      </c>
      <c r="I145" s="12">
        <v>2004</v>
      </c>
    </row>
    <row r="146" spans="3:9" ht="15.5">
      <c r="C146" s="12" t="s">
        <v>208</v>
      </c>
      <c r="D146" s="12" t="s">
        <v>210</v>
      </c>
      <c r="E146" s="12">
        <v>2800</v>
      </c>
      <c r="F146" s="13">
        <v>37968</v>
      </c>
      <c r="G146" s="12">
        <v>10381</v>
      </c>
      <c r="H146" s="12">
        <v>12</v>
      </c>
      <c r="I146" s="12">
        <v>2003</v>
      </c>
    </row>
    <row r="147" spans="3:9" ht="15.5">
      <c r="C147" s="12" t="s">
        <v>208</v>
      </c>
      <c r="D147" s="12" t="s">
        <v>209</v>
      </c>
      <c r="E147" s="12">
        <v>72500</v>
      </c>
      <c r="F147" s="13">
        <v>37971</v>
      </c>
      <c r="G147" s="12">
        <v>10382</v>
      </c>
      <c r="H147" s="12">
        <v>12</v>
      </c>
      <c r="I147" s="12">
        <v>2003</v>
      </c>
    </row>
    <row r="148" spans="3:9" ht="15.5">
      <c r="C148" s="12" t="s">
        <v>208</v>
      </c>
      <c r="D148" s="12" t="s">
        <v>213</v>
      </c>
      <c r="E148" s="12">
        <v>22475</v>
      </c>
      <c r="F148" s="13">
        <v>37973</v>
      </c>
      <c r="G148" s="12">
        <v>10383</v>
      </c>
      <c r="H148" s="12">
        <v>12</v>
      </c>
      <c r="I148" s="12">
        <v>2003</v>
      </c>
    </row>
    <row r="149" spans="3:9" ht="15.5">
      <c r="C149" s="12" t="s">
        <v>208</v>
      </c>
      <c r="D149" s="12" t="s">
        <v>210</v>
      </c>
      <c r="E149" s="12">
        <v>55560</v>
      </c>
      <c r="F149" s="13">
        <v>37975</v>
      </c>
      <c r="G149" s="12">
        <v>10384</v>
      </c>
      <c r="H149" s="12">
        <v>12</v>
      </c>
      <c r="I149" s="12">
        <v>2003</v>
      </c>
    </row>
    <row r="150" spans="3:9" ht="15.5">
      <c r="C150" s="12" t="s">
        <v>208</v>
      </c>
      <c r="D150" s="12" t="s">
        <v>212</v>
      </c>
      <c r="E150" s="12">
        <v>17280</v>
      </c>
      <c r="F150" s="13">
        <v>37978</v>
      </c>
      <c r="G150" s="12">
        <v>10385</v>
      </c>
      <c r="H150" s="12">
        <v>12</v>
      </c>
      <c r="I150" s="12">
        <v>2003</v>
      </c>
    </row>
    <row r="151" spans="3:9" ht="15.5">
      <c r="C151" s="12" t="s">
        <v>205</v>
      </c>
      <c r="D151" s="12" t="s">
        <v>211</v>
      </c>
      <c r="E151" s="12">
        <v>4150</v>
      </c>
      <c r="F151" s="13">
        <v>37980</v>
      </c>
      <c r="G151" s="12">
        <v>10386</v>
      </c>
      <c r="H151" s="12">
        <v>12</v>
      </c>
      <c r="I151" s="12">
        <v>2003</v>
      </c>
    </row>
    <row r="152" spans="3:9" ht="15.5">
      <c r="C152" s="12" t="s">
        <v>208</v>
      </c>
      <c r="D152" s="12" t="s">
        <v>212</v>
      </c>
      <c r="E152" s="12">
        <v>26460</v>
      </c>
      <c r="F152" s="13">
        <v>37975</v>
      </c>
      <c r="G152" s="12">
        <v>10387</v>
      </c>
      <c r="H152" s="12">
        <v>12</v>
      </c>
      <c r="I152" s="12">
        <v>2003</v>
      </c>
    </row>
    <row r="153" spans="3:9" ht="15.5">
      <c r="C153" s="12" t="s">
        <v>208</v>
      </c>
      <c r="D153" s="12" t="s">
        <v>214</v>
      </c>
      <c r="E153" s="12">
        <v>30720</v>
      </c>
      <c r="F153" s="13">
        <v>37975</v>
      </c>
      <c r="G153" s="12">
        <v>10388</v>
      </c>
      <c r="H153" s="12">
        <v>12</v>
      </c>
      <c r="I153" s="12">
        <v>2003</v>
      </c>
    </row>
    <row r="154" spans="3:9" ht="15.5">
      <c r="C154" s="12" t="s">
        <v>208</v>
      </c>
      <c r="D154" s="12" t="s">
        <v>209</v>
      </c>
      <c r="E154" s="12">
        <v>45820</v>
      </c>
      <c r="F154" s="13">
        <v>37979</v>
      </c>
      <c r="G154" s="12">
        <v>10389</v>
      </c>
      <c r="H154" s="12">
        <v>12</v>
      </c>
      <c r="I154" s="12">
        <v>2003</v>
      </c>
    </row>
    <row r="155" spans="3:9" ht="15.5">
      <c r="C155" s="12" t="s">
        <v>205</v>
      </c>
      <c r="D155" s="12" t="s">
        <v>207</v>
      </c>
      <c r="E155" s="12">
        <v>52272</v>
      </c>
      <c r="F155" s="13">
        <v>37981</v>
      </c>
      <c r="G155" s="12">
        <v>10390</v>
      </c>
      <c r="H155" s="12">
        <v>12</v>
      </c>
      <c r="I155" s="12">
        <v>2003</v>
      </c>
    </row>
    <row r="156" spans="3:9" ht="15.5">
      <c r="C156" s="12" t="s">
        <v>208</v>
      </c>
      <c r="D156" s="12" t="s">
        <v>210</v>
      </c>
      <c r="E156" s="12">
        <v>2160</v>
      </c>
      <c r="F156" s="13">
        <v>37986</v>
      </c>
      <c r="G156" s="12">
        <v>10391</v>
      </c>
      <c r="H156" s="12">
        <v>12</v>
      </c>
      <c r="I156" s="12">
        <v>2003</v>
      </c>
    </row>
    <row r="157" spans="3:9" ht="15.5">
      <c r="C157" s="12" t="s">
        <v>208</v>
      </c>
      <c r="D157" s="12" t="s">
        <v>214</v>
      </c>
      <c r="E157" s="12">
        <v>36000</v>
      </c>
      <c r="F157" s="13">
        <v>37987</v>
      </c>
      <c r="G157" s="12">
        <v>10392</v>
      </c>
      <c r="H157" s="12">
        <v>1</v>
      </c>
      <c r="I157" s="12">
        <v>2004</v>
      </c>
    </row>
    <row r="158" spans="3:9" ht="15.5">
      <c r="C158" s="12" t="s">
        <v>208</v>
      </c>
      <c r="D158" s="12" t="s">
        <v>212</v>
      </c>
      <c r="E158" s="12">
        <v>63923.75</v>
      </c>
      <c r="F158" s="13">
        <v>37989</v>
      </c>
      <c r="G158" s="12">
        <v>10393</v>
      </c>
      <c r="H158" s="12">
        <v>1</v>
      </c>
      <c r="I158" s="12">
        <v>2004</v>
      </c>
    </row>
    <row r="159" spans="3:9" ht="15.5">
      <c r="C159" s="12" t="s">
        <v>208</v>
      </c>
      <c r="D159" s="12" t="s">
        <v>212</v>
      </c>
      <c r="E159" s="12">
        <v>11050</v>
      </c>
      <c r="F159" s="13">
        <v>37989</v>
      </c>
      <c r="G159" s="12">
        <v>10394</v>
      </c>
      <c r="H159" s="12">
        <v>1</v>
      </c>
      <c r="I159" s="12">
        <v>2004</v>
      </c>
    </row>
    <row r="160" spans="3:9" ht="15.5">
      <c r="C160" s="12" t="s">
        <v>205</v>
      </c>
      <c r="D160" s="12" t="s">
        <v>207</v>
      </c>
      <c r="E160" s="12">
        <v>53073</v>
      </c>
      <c r="F160" s="13">
        <v>37989</v>
      </c>
      <c r="G160" s="12">
        <v>10395</v>
      </c>
      <c r="H160" s="12">
        <v>1</v>
      </c>
      <c r="I160" s="12">
        <v>2004</v>
      </c>
    </row>
    <row r="161" spans="3:9" ht="15.5">
      <c r="C161" s="12" t="s">
        <v>208</v>
      </c>
      <c r="D161" s="12" t="s">
        <v>212</v>
      </c>
      <c r="E161" s="12">
        <v>47595</v>
      </c>
      <c r="F161" s="13">
        <v>37992</v>
      </c>
      <c r="G161" s="12">
        <v>10396</v>
      </c>
      <c r="H161" s="12">
        <v>1</v>
      </c>
      <c r="I161" s="12">
        <v>2004</v>
      </c>
    </row>
    <row r="162" spans="3:9" ht="15.5">
      <c r="C162" s="12" t="s">
        <v>205</v>
      </c>
      <c r="D162" s="12" t="s">
        <v>206</v>
      </c>
      <c r="E162" s="12">
        <v>17918</v>
      </c>
      <c r="F162" s="13">
        <v>37988</v>
      </c>
      <c r="G162" s="12">
        <v>10397</v>
      </c>
      <c r="H162" s="12">
        <v>1</v>
      </c>
      <c r="I162" s="12">
        <v>2004</v>
      </c>
    </row>
    <row r="163" spans="3:9" ht="15.5">
      <c r="C163" s="12" t="s">
        <v>208</v>
      </c>
      <c r="D163" s="12" t="s">
        <v>214</v>
      </c>
      <c r="E163" s="12">
        <v>62640</v>
      </c>
      <c r="F163" s="13">
        <v>37995</v>
      </c>
      <c r="G163" s="12">
        <v>10398</v>
      </c>
      <c r="H163" s="12">
        <v>1</v>
      </c>
      <c r="I163" s="12">
        <v>2004</v>
      </c>
    </row>
    <row r="164" spans="3:9" ht="15.5">
      <c r="C164" s="12" t="s">
        <v>208</v>
      </c>
      <c r="D164" s="12" t="s">
        <v>213</v>
      </c>
      <c r="E164" s="12">
        <v>44140</v>
      </c>
      <c r="F164" s="13">
        <v>37994</v>
      </c>
      <c r="G164" s="12">
        <v>10399</v>
      </c>
      <c r="H164" s="12">
        <v>1</v>
      </c>
      <c r="I164" s="12">
        <v>2004</v>
      </c>
    </row>
    <row r="165" spans="3:9" ht="15.5">
      <c r="C165" s="12" t="s">
        <v>208</v>
      </c>
      <c r="D165" s="12" t="s">
        <v>212</v>
      </c>
      <c r="E165" s="12">
        <v>76575</v>
      </c>
      <c r="F165" s="13">
        <v>38002</v>
      </c>
      <c r="G165" s="12">
        <v>10400</v>
      </c>
      <c r="H165" s="12">
        <v>1</v>
      </c>
      <c r="I165" s="12">
        <v>2004</v>
      </c>
    </row>
    <row r="166" spans="3:9" ht="15.5">
      <c r="C166" s="12" t="s">
        <v>208</v>
      </c>
      <c r="D166" s="12" t="s">
        <v>212</v>
      </c>
      <c r="E166" s="12">
        <v>96715</v>
      </c>
      <c r="F166" s="13">
        <v>37996</v>
      </c>
      <c r="G166" s="12">
        <v>10401</v>
      </c>
      <c r="H166" s="12">
        <v>1</v>
      </c>
      <c r="I166" s="12">
        <v>2004</v>
      </c>
    </row>
    <row r="167" spans="3:9" ht="15.5">
      <c r="C167" s="12" t="s">
        <v>208</v>
      </c>
      <c r="D167" s="12" t="s">
        <v>213</v>
      </c>
      <c r="E167" s="12">
        <v>67837.5</v>
      </c>
      <c r="F167" s="13">
        <v>37996</v>
      </c>
      <c r="G167" s="12">
        <v>10402</v>
      </c>
      <c r="H167" s="12">
        <v>1</v>
      </c>
      <c r="I167" s="12">
        <v>2004</v>
      </c>
    </row>
    <row r="168" spans="3:9" ht="15.5">
      <c r="C168" s="12" t="s">
        <v>208</v>
      </c>
      <c r="D168" s="12" t="s">
        <v>209</v>
      </c>
      <c r="E168" s="12">
        <v>21375.25</v>
      </c>
      <c r="F168" s="13">
        <v>37995</v>
      </c>
      <c r="G168" s="12">
        <v>10403</v>
      </c>
      <c r="H168" s="12">
        <v>1</v>
      </c>
      <c r="I168" s="12">
        <v>2004</v>
      </c>
    </row>
    <row r="169" spans="3:9" ht="15.5">
      <c r="C169" s="12" t="s">
        <v>208</v>
      </c>
      <c r="D169" s="12" t="s">
        <v>214</v>
      </c>
      <c r="E169" s="12">
        <v>39781.25</v>
      </c>
      <c r="F169" s="13">
        <v>37994</v>
      </c>
      <c r="G169" s="12">
        <v>10404</v>
      </c>
      <c r="H169" s="12">
        <v>1</v>
      </c>
      <c r="I169" s="12">
        <v>2004</v>
      </c>
    </row>
    <row r="170" spans="3:9" ht="15.5">
      <c r="C170" s="12" t="s">
        <v>208</v>
      </c>
      <c r="D170" s="12" t="s">
        <v>212</v>
      </c>
      <c r="E170" s="12">
        <v>10000</v>
      </c>
      <c r="F170" s="13">
        <v>38008</v>
      </c>
      <c r="G170" s="12">
        <v>10405</v>
      </c>
      <c r="H170" s="12">
        <v>1</v>
      </c>
      <c r="I170" s="12">
        <v>2004</v>
      </c>
    </row>
    <row r="171" spans="3:9" ht="15.5">
      <c r="C171" s="12" t="s">
        <v>205</v>
      </c>
      <c r="D171" s="12" t="s">
        <v>215</v>
      </c>
      <c r="E171" s="12">
        <v>45769.5</v>
      </c>
      <c r="F171" s="13">
        <v>37999</v>
      </c>
      <c r="G171" s="12">
        <v>10406</v>
      </c>
      <c r="H171" s="12">
        <v>1</v>
      </c>
      <c r="I171" s="12">
        <v>2004</v>
      </c>
    </row>
    <row r="172" spans="3:9" ht="15.5">
      <c r="C172" s="12" t="s">
        <v>208</v>
      </c>
      <c r="D172" s="12" t="s">
        <v>214</v>
      </c>
      <c r="E172" s="12">
        <v>29850</v>
      </c>
      <c r="F172" s="13">
        <v>38016</v>
      </c>
      <c r="G172" s="12">
        <v>10407</v>
      </c>
      <c r="H172" s="12">
        <v>1</v>
      </c>
      <c r="I172" s="12">
        <v>2004</v>
      </c>
    </row>
    <row r="173" spans="3:9" ht="15.5">
      <c r="C173" s="12" t="s">
        <v>208</v>
      </c>
      <c r="D173" s="12" t="s">
        <v>213</v>
      </c>
      <c r="E173" s="12">
        <v>40560</v>
      </c>
      <c r="F173" s="13">
        <v>38000</v>
      </c>
      <c r="G173" s="12">
        <v>10408</v>
      </c>
      <c r="H173" s="12">
        <v>1</v>
      </c>
      <c r="I173" s="12">
        <v>2004</v>
      </c>
    </row>
    <row r="174" spans="3:9" ht="15.5">
      <c r="C174" s="12" t="s">
        <v>208</v>
      </c>
      <c r="D174" s="12" t="s">
        <v>210</v>
      </c>
      <c r="E174" s="12">
        <v>7980</v>
      </c>
      <c r="F174" s="13">
        <v>38000</v>
      </c>
      <c r="G174" s="12">
        <v>10409</v>
      </c>
      <c r="H174" s="12">
        <v>1</v>
      </c>
      <c r="I174" s="12">
        <v>2004</v>
      </c>
    </row>
    <row r="175" spans="3:9" ht="15.5">
      <c r="C175" s="12" t="s">
        <v>208</v>
      </c>
      <c r="D175" s="12" t="s">
        <v>210</v>
      </c>
      <c r="E175" s="12">
        <v>20050</v>
      </c>
      <c r="F175" s="13">
        <v>38001</v>
      </c>
      <c r="G175" s="12">
        <v>10410</v>
      </c>
      <c r="H175" s="12">
        <v>1</v>
      </c>
      <c r="I175" s="12">
        <v>2004</v>
      </c>
    </row>
    <row r="176" spans="3:9" ht="15.5">
      <c r="C176" s="12" t="s">
        <v>205</v>
      </c>
      <c r="D176" s="12" t="s">
        <v>211</v>
      </c>
      <c r="E176" s="12">
        <v>24170</v>
      </c>
      <c r="F176" s="13">
        <v>38007</v>
      </c>
      <c r="G176" s="12">
        <v>10411</v>
      </c>
      <c r="H176" s="12">
        <v>1</v>
      </c>
      <c r="I176" s="12">
        <v>2004</v>
      </c>
    </row>
    <row r="177" spans="3:9" ht="15.5">
      <c r="C177" s="12" t="s">
        <v>208</v>
      </c>
      <c r="D177" s="12" t="s">
        <v>213</v>
      </c>
      <c r="E177" s="12">
        <v>8370</v>
      </c>
      <c r="F177" s="13">
        <v>38001</v>
      </c>
      <c r="G177" s="12">
        <v>10412</v>
      </c>
      <c r="H177" s="12">
        <v>1</v>
      </c>
      <c r="I177" s="12">
        <v>2004</v>
      </c>
    </row>
    <row r="178" spans="3:9" ht="15.5">
      <c r="C178" s="12" t="s">
        <v>208</v>
      </c>
      <c r="D178" s="12" t="s">
        <v>210</v>
      </c>
      <c r="E178" s="12">
        <v>53080</v>
      </c>
      <c r="F178" s="13">
        <v>38002</v>
      </c>
      <c r="G178" s="12">
        <v>10413</v>
      </c>
      <c r="H178" s="12">
        <v>1</v>
      </c>
      <c r="I178" s="12">
        <v>2004</v>
      </c>
    </row>
    <row r="179" spans="3:9" ht="15.5">
      <c r="C179" s="12" t="s">
        <v>208</v>
      </c>
      <c r="D179" s="12" t="s">
        <v>214</v>
      </c>
      <c r="E179" s="12">
        <v>5620.75</v>
      </c>
      <c r="F179" s="13">
        <v>38003</v>
      </c>
      <c r="G179" s="12">
        <v>10414</v>
      </c>
      <c r="H179" s="12">
        <v>1</v>
      </c>
      <c r="I179" s="12">
        <v>2004</v>
      </c>
    </row>
    <row r="180" spans="3:9" ht="15.5">
      <c r="C180" s="12" t="s">
        <v>208</v>
      </c>
      <c r="D180" s="12" t="s">
        <v>210</v>
      </c>
      <c r="E180" s="12">
        <v>2560</v>
      </c>
      <c r="F180" s="13">
        <v>38010</v>
      </c>
      <c r="G180" s="12">
        <v>10415</v>
      </c>
      <c r="H180" s="12">
        <v>1</v>
      </c>
      <c r="I180" s="12">
        <v>2004</v>
      </c>
    </row>
    <row r="181" spans="3:9" ht="15.5">
      <c r="C181" s="12" t="s">
        <v>208</v>
      </c>
      <c r="D181" s="12" t="s">
        <v>213</v>
      </c>
      <c r="E181" s="12">
        <v>18000</v>
      </c>
      <c r="F181" s="13">
        <v>38013</v>
      </c>
      <c r="G181" s="12">
        <v>10416</v>
      </c>
      <c r="H181" s="12">
        <v>1</v>
      </c>
      <c r="I181" s="12">
        <v>2004</v>
      </c>
    </row>
    <row r="182" spans="3:9" ht="15.5">
      <c r="C182" s="12" t="s">
        <v>208</v>
      </c>
      <c r="D182" s="12" t="s">
        <v>209</v>
      </c>
      <c r="E182" s="12">
        <v>279710</v>
      </c>
      <c r="F182" s="13">
        <v>38014</v>
      </c>
      <c r="G182" s="12">
        <v>10417</v>
      </c>
      <c r="H182" s="12">
        <v>1</v>
      </c>
      <c r="I182" s="12">
        <v>2004</v>
      </c>
    </row>
    <row r="183" spans="3:9" ht="15.5">
      <c r="C183" s="12" t="s">
        <v>208</v>
      </c>
      <c r="D183" s="12" t="s">
        <v>209</v>
      </c>
      <c r="E183" s="12">
        <v>45370</v>
      </c>
      <c r="F183" s="13">
        <v>38010</v>
      </c>
      <c r="G183" s="12">
        <v>10418</v>
      </c>
      <c r="H183" s="12">
        <v>1</v>
      </c>
      <c r="I183" s="12">
        <v>2004</v>
      </c>
    </row>
    <row r="184" spans="3:9" ht="15.5">
      <c r="C184" s="12" t="s">
        <v>208</v>
      </c>
      <c r="D184" s="12" t="s">
        <v>209</v>
      </c>
      <c r="E184" s="12">
        <v>52440</v>
      </c>
      <c r="F184" s="13">
        <v>38016</v>
      </c>
      <c r="G184" s="12">
        <v>10419</v>
      </c>
      <c r="H184" s="12">
        <v>1</v>
      </c>
      <c r="I184" s="12">
        <v>2004</v>
      </c>
    </row>
    <row r="185" spans="3:9" ht="15.5">
      <c r="C185" s="12" t="s">
        <v>208</v>
      </c>
      <c r="D185" s="12" t="s">
        <v>210</v>
      </c>
      <c r="E185" s="12">
        <v>42696</v>
      </c>
      <c r="F185" s="13">
        <v>38013</v>
      </c>
      <c r="G185" s="12">
        <v>10420</v>
      </c>
      <c r="H185" s="12">
        <v>1</v>
      </c>
      <c r="I185" s="12">
        <v>2004</v>
      </c>
    </row>
    <row r="186" spans="3:9" ht="15.5">
      <c r="C186" s="12" t="s">
        <v>208</v>
      </c>
      <c r="D186" s="12" t="s">
        <v>213</v>
      </c>
      <c r="E186" s="12">
        <v>29856.75</v>
      </c>
      <c r="F186" s="13">
        <v>38013</v>
      </c>
      <c r="G186" s="12">
        <v>10421</v>
      </c>
      <c r="H186" s="12">
        <v>1</v>
      </c>
      <c r="I186" s="12">
        <v>2004</v>
      </c>
    </row>
    <row r="187" spans="3:9" ht="15.5">
      <c r="C187" s="12" t="s">
        <v>208</v>
      </c>
      <c r="D187" s="12" t="s">
        <v>214</v>
      </c>
      <c r="E187" s="12">
        <v>1245</v>
      </c>
      <c r="F187" s="13">
        <v>38017</v>
      </c>
      <c r="G187" s="12">
        <v>10422</v>
      </c>
      <c r="H187" s="12">
        <v>1</v>
      </c>
      <c r="I187" s="12">
        <v>2004</v>
      </c>
    </row>
    <row r="188" spans="3:9" ht="15.5">
      <c r="C188" s="12" t="s">
        <v>205</v>
      </c>
      <c r="D188" s="12" t="s">
        <v>207</v>
      </c>
      <c r="E188" s="12">
        <v>25500</v>
      </c>
      <c r="F188" s="13">
        <v>38041</v>
      </c>
      <c r="G188" s="12">
        <v>10423</v>
      </c>
      <c r="H188" s="12">
        <v>2</v>
      </c>
      <c r="I188" s="12">
        <v>2004</v>
      </c>
    </row>
    <row r="189" spans="3:9" ht="15.5">
      <c r="C189" s="12" t="s">
        <v>205</v>
      </c>
      <c r="D189" s="12" t="s">
        <v>215</v>
      </c>
      <c r="E189" s="12">
        <v>229864</v>
      </c>
      <c r="F189" s="13">
        <v>38013</v>
      </c>
      <c r="G189" s="12">
        <v>10424</v>
      </c>
      <c r="H189" s="12">
        <v>1</v>
      </c>
      <c r="I189" s="12">
        <v>2004</v>
      </c>
    </row>
    <row r="190" spans="3:9" ht="15.5">
      <c r="C190" s="12" t="s">
        <v>205</v>
      </c>
      <c r="D190" s="12" t="s">
        <v>207</v>
      </c>
      <c r="E190" s="12">
        <v>9000</v>
      </c>
      <c r="F190" s="13">
        <v>38031</v>
      </c>
      <c r="G190" s="12">
        <v>10425</v>
      </c>
      <c r="H190" s="12">
        <v>2</v>
      </c>
      <c r="I190" s="12">
        <v>2004</v>
      </c>
    </row>
    <row r="191" spans="3:9" ht="15.5">
      <c r="C191" s="12" t="s">
        <v>208</v>
      </c>
      <c r="D191" s="12" t="s">
        <v>209</v>
      </c>
      <c r="E191" s="12">
        <v>8455</v>
      </c>
      <c r="F191" s="13">
        <v>38023</v>
      </c>
      <c r="G191" s="12">
        <v>10426</v>
      </c>
      <c r="H191" s="12">
        <v>2</v>
      </c>
      <c r="I191" s="12">
        <v>2004</v>
      </c>
    </row>
    <row r="192" spans="3:9" ht="15.5">
      <c r="C192" s="12" t="s">
        <v>208</v>
      </c>
      <c r="D192" s="12" t="s">
        <v>209</v>
      </c>
      <c r="E192" s="12">
        <v>16275</v>
      </c>
      <c r="F192" s="13">
        <v>38049</v>
      </c>
      <c r="G192" s="12">
        <v>10427</v>
      </c>
      <c r="H192" s="12">
        <v>3</v>
      </c>
      <c r="I192" s="12">
        <v>2004</v>
      </c>
    </row>
    <row r="193" spans="3:9" ht="15.5">
      <c r="C193" s="12" t="s">
        <v>205</v>
      </c>
      <c r="D193" s="12" t="s">
        <v>215</v>
      </c>
      <c r="E193" s="12">
        <v>4800</v>
      </c>
      <c r="F193" s="13">
        <v>38021</v>
      </c>
      <c r="G193" s="12">
        <v>10428</v>
      </c>
      <c r="H193" s="12">
        <v>2</v>
      </c>
      <c r="I193" s="12">
        <v>2004</v>
      </c>
    </row>
    <row r="194" spans="3:9" ht="15.5">
      <c r="C194" s="12" t="s">
        <v>208</v>
      </c>
      <c r="D194" s="12" t="s">
        <v>210</v>
      </c>
      <c r="E194" s="12">
        <v>36034.25</v>
      </c>
      <c r="F194" s="13">
        <v>38024</v>
      </c>
      <c r="G194" s="12">
        <v>10429</v>
      </c>
      <c r="H194" s="12">
        <v>2</v>
      </c>
      <c r="I194" s="12">
        <v>2004</v>
      </c>
    </row>
    <row r="195" spans="3:9" ht="15.5">
      <c r="C195" s="12" t="s">
        <v>208</v>
      </c>
      <c r="D195" s="12" t="s">
        <v>209</v>
      </c>
      <c r="E195" s="12">
        <v>122480</v>
      </c>
      <c r="F195" s="13">
        <v>38020</v>
      </c>
      <c r="G195" s="12">
        <v>10430</v>
      </c>
      <c r="H195" s="12">
        <v>2</v>
      </c>
      <c r="I195" s="12">
        <v>2004</v>
      </c>
    </row>
    <row r="196" spans="3:9" ht="15.5">
      <c r="C196" s="12" t="s">
        <v>208</v>
      </c>
      <c r="D196" s="12" t="s">
        <v>209</v>
      </c>
      <c r="E196" s="12">
        <v>47306.25</v>
      </c>
      <c r="F196" s="13">
        <v>38024</v>
      </c>
      <c r="G196" s="12">
        <v>10431</v>
      </c>
      <c r="H196" s="12">
        <v>2</v>
      </c>
      <c r="I196" s="12">
        <v>2004</v>
      </c>
    </row>
    <row r="197" spans="3:9" ht="15.5">
      <c r="C197" s="12" t="s">
        <v>208</v>
      </c>
      <c r="D197" s="12" t="s">
        <v>210</v>
      </c>
      <c r="E197" s="12">
        <v>12125</v>
      </c>
      <c r="F197" s="13">
        <v>38024</v>
      </c>
      <c r="G197" s="12">
        <v>10432</v>
      </c>
      <c r="H197" s="12">
        <v>2</v>
      </c>
      <c r="I197" s="12">
        <v>2004</v>
      </c>
    </row>
    <row r="198" spans="3:9" ht="15.5">
      <c r="C198" s="12" t="s">
        <v>208</v>
      </c>
      <c r="D198" s="12" t="s">
        <v>210</v>
      </c>
      <c r="E198" s="12">
        <v>21280</v>
      </c>
      <c r="F198" s="13">
        <v>38050</v>
      </c>
      <c r="G198" s="12">
        <v>10433</v>
      </c>
      <c r="H198" s="12">
        <v>3</v>
      </c>
      <c r="I198" s="12">
        <v>2004</v>
      </c>
    </row>
    <row r="199" spans="3:9" ht="15.5">
      <c r="C199" s="12" t="s">
        <v>208</v>
      </c>
      <c r="D199" s="12" t="s">
        <v>210</v>
      </c>
      <c r="E199" s="12">
        <v>8028</v>
      </c>
      <c r="F199" s="13">
        <v>38030</v>
      </c>
      <c r="G199" s="12">
        <v>10434</v>
      </c>
      <c r="H199" s="12">
        <v>2</v>
      </c>
      <c r="I199" s="12">
        <v>2004</v>
      </c>
    </row>
    <row r="200" spans="3:9" ht="15.5">
      <c r="C200" s="12" t="s">
        <v>208</v>
      </c>
      <c r="D200" s="12" t="s">
        <v>213</v>
      </c>
      <c r="E200" s="12">
        <v>15790</v>
      </c>
      <c r="F200" s="13">
        <v>38024</v>
      </c>
      <c r="G200" s="12">
        <v>10435</v>
      </c>
      <c r="H200" s="12">
        <v>2</v>
      </c>
      <c r="I200" s="12">
        <v>2004</v>
      </c>
    </row>
    <row r="201" spans="3:9" ht="15.5">
      <c r="C201" s="12" t="s">
        <v>208</v>
      </c>
      <c r="D201" s="12" t="s">
        <v>210</v>
      </c>
      <c r="E201" s="12">
        <v>49863</v>
      </c>
      <c r="F201" s="13">
        <v>38028</v>
      </c>
      <c r="G201" s="12">
        <v>10436</v>
      </c>
      <c r="H201" s="12">
        <v>2</v>
      </c>
      <c r="I201" s="12">
        <v>2004</v>
      </c>
    </row>
    <row r="202" spans="3:9" ht="15.5">
      <c r="C202" s="12" t="s">
        <v>208</v>
      </c>
      <c r="D202" s="12" t="s">
        <v>213</v>
      </c>
      <c r="E202" s="12">
        <v>9825</v>
      </c>
      <c r="F202" s="13">
        <v>38029</v>
      </c>
      <c r="G202" s="12">
        <v>10437</v>
      </c>
      <c r="H202" s="12">
        <v>2</v>
      </c>
      <c r="I202" s="12">
        <v>2004</v>
      </c>
    </row>
    <row r="203" spans="3:9" ht="15.5">
      <c r="C203" s="12" t="s">
        <v>208</v>
      </c>
      <c r="D203" s="12" t="s">
        <v>210</v>
      </c>
      <c r="E203" s="12">
        <v>11350</v>
      </c>
      <c r="F203" s="13">
        <v>38031</v>
      </c>
      <c r="G203" s="12">
        <v>10438</v>
      </c>
      <c r="H203" s="12">
        <v>2</v>
      </c>
      <c r="I203" s="12">
        <v>2004</v>
      </c>
    </row>
    <row r="204" spans="3:9" ht="15.5">
      <c r="C204" s="12" t="s">
        <v>205</v>
      </c>
      <c r="D204" s="12" t="s">
        <v>207</v>
      </c>
      <c r="E204" s="12">
        <v>26950</v>
      </c>
      <c r="F204" s="13">
        <v>38027</v>
      </c>
      <c r="G204" s="12">
        <v>10439</v>
      </c>
      <c r="H204" s="12">
        <v>2</v>
      </c>
      <c r="I204" s="12">
        <v>2004</v>
      </c>
    </row>
    <row r="205" spans="3:9" ht="15.5">
      <c r="C205" s="12" t="s">
        <v>208</v>
      </c>
      <c r="D205" s="12" t="s">
        <v>209</v>
      </c>
      <c r="E205" s="12">
        <v>123103.25</v>
      </c>
      <c r="F205" s="13">
        <v>38045</v>
      </c>
      <c r="G205" s="12">
        <v>10440</v>
      </c>
      <c r="H205" s="12">
        <v>2</v>
      </c>
      <c r="I205" s="12">
        <v>2004</v>
      </c>
    </row>
    <row r="206" spans="3:9" ht="15.5">
      <c r="C206" s="12" t="s">
        <v>208</v>
      </c>
      <c r="D206" s="12" t="s">
        <v>210</v>
      </c>
      <c r="E206" s="12">
        <v>43875</v>
      </c>
      <c r="F206" s="13">
        <v>38060</v>
      </c>
      <c r="G206" s="12">
        <v>10441</v>
      </c>
      <c r="H206" s="12">
        <v>3</v>
      </c>
      <c r="I206" s="12">
        <v>2004</v>
      </c>
    </row>
    <row r="207" spans="3:9" ht="15.5">
      <c r="C207" s="12" t="s">
        <v>208</v>
      </c>
      <c r="D207" s="12" t="s">
        <v>210</v>
      </c>
      <c r="E207" s="12">
        <v>44800</v>
      </c>
      <c r="F207" s="13">
        <v>38035</v>
      </c>
      <c r="G207" s="12">
        <v>10442</v>
      </c>
      <c r="H207" s="12">
        <v>2</v>
      </c>
      <c r="I207" s="12">
        <v>2004</v>
      </c>
    </row>
    <row r="208" spans="3:9" ht="15.5">
      <c r="C208" s="12" t="s">
        <v>208</v>
      </c>
      <c r="D208" s="12" t="s">
        <v>213</v>
      </c>
      <c r="E208" s="12">
        <v>12936</v>
      </c>
      <c r="F208" s="13">
        <v>38031</v>
      </c>
      <c r="G208" s="12">
        <v>10443</v>
      </c>
      <c r="H208" s="12">
        <v>2</v>
      </c>
      <c r="I208" s="12">
        <v>2004</v>
      </c>
    </row>
    <row r="209" spans="3:9" ht="15.5">
      <c r="C209" s="12" t="s">
        <v>208</v>
      </c>
      <c r="D209" s="12" t="s">
        <v>210</v>
      </c>
      <c r="E209" s="12">
        <v>25792.5</v>
      </c>
      <c r="F209" s="13">
        <v>38038</v>
      </c>
      <c r="G209" s="12">
        <v>10444</v>
      </c>
      <c r="H209" s="12">
        <v>2</v>
      </c>
      <c r="I209" s="12">
        <v>2004</v>
      </c>
    </row>
    <row r="210" spans="3:9" ht="15.5">
      <c r="C210" s="12" t="s">
        <v>208</v>
      </c>
      <c r="D210" s="12" t="s">
        <v>210</v>
      </c>
      <c r="E210" s="12">
        <v>4372.5</v>
      </c>
      <c r="F210" s="13">
        <v>38037</v>
      </c>
      <c r="G210" s="12">
        <v>10445</v>
      </c>
      <c r="H210" s="12">
        <v>2</v>
      </c>
      <c r="I210" s="12">
        <v>2004</v>
      </c>
    </row>
    <row r="211" spans="3:9" ht="15.5">
      <c r="C211" s="12" t="s">
        <v>205</v>
      </c>
      <c r="D211" s="12" t="s">
        <v>207</v>
      </c>
      <c r="E211" s="12">
        <v>6156</v>
      </c>
      <c r="F211" s="13">
        <v>38036</v>
      </c>
      <c r="G211" s="12">
        <v>10446</v>
      </c>
      <c r="H211" s="12">
        <v>2</v>
      </c>
      <c r="I211" s="12">
        <v>2004</v>
      </c>
    </row>
    <row r="212" spans="3:9" ht="15.5">
      <c r="C212" s="12" t="s">
        <v>208</v>
      </c>
      <c r="D212" s="12" t="s">
        <v>209</v>
      </c>
      <c r="E212" s="12">
        <v>22860</v>
      </c>
      <c r="F212" s="13">
        <v>38053</v>
      </c>
      <c r="G212" s="12">
        <v>10447</v>
      </c>
      <c r="H212" s="12">
        <v>3</v>
      </c>
      <c r="I212" s="12">
        <v>2004</v>
      </c>
    </row>
    <row r="213" spans="3:9" ht="15.5">
      <c r="C213" s="12" t="s">
        <v>208</v>
      </c>
      <c r="D213" s="12" t="s">
        <v>209</v>
      </c>
      <c r="E213" s="12">
        <v>11085</v>
      </c>
      <c r="F213" s="13">
        <v>38041</v>
      </c>
      <c r="G213" s="12">
        <v>10448</v>
      </c>
      <c r="H213" s="12">
        <v>2</v>
      </c>
      <c r="I213" s="12">
        <v>2004</v>
      </c>
    </row>
    <row r="214" spans="3:9" ht="15.5">
      <c r="C214" s="12" t="s">
        <v>208</v>
      </c>
      <c r="D214" s="12" t="s">
        <v>210</v>
      </c>
      <c r="E214" s="12">
        <v>45955</v>
      </c>
      <c r="F214" s="13">
        <v>38044</v>
      </c>
      <c r="G214" s="12">
        <v>10449</v>
      </c>
      <c r="H214" s="12">
        <v>2</v>
      </c>
      <c r="I214" s="12">
        <v>2004</v>
      </c>
    </row>
    <row r="215" spans="3:9" ht="15.5">
      <c r="C215" s="12" t="s">
        <v>208</v>
      </c>
      <c r="D215" s="12" t="s">
        <v>213</v>
      </c>
      <c r="E215" s="12">
        <v>10628</v>
      </c>
      <c r="F215" s="13">
        <v>38057</v>
      </c>
      <c r="G215" s="12">
        <v>10450</v>
      </c>
      <c r="H215" s="12">
        <v>3</v>
      </c>
      <c r="I215" s="12">
        <v>2004</v>
      </c>
    </row>
    <row r="216" spans="3:9" ht="15.5">
      <c r="C216" s="12" t="s">
        <v>208</v>
      </c>
      <c r="D216" s="12" t="s">
        <v>209</v>
      </c>
      <c r="E216" s="12">
        <v>96241.5</v>
      </c>
      <c r="F216" s="13">
        <v>38058</v>
      </c>
      <c r="G216" s="12">
        <v>10451</v>
      </c>
      <c r="H216" s="12">
        <v>3</v>
      </c>
      <c r="I216" s="12">
        <v>2004</v>
      </c>
    </row>
    <row r="217" spans="3:9" ht="15.5">
      <c r="C217" s="12" t="s">
        <v>208</v>
      </c>
      <c r="D217" s="12" t="s">
        <v>213</v>
      </c>
      <c r="E217" s="12">
        <v>50462.5</v>
      </c>
      <c r="F217" s="13">
        <v>38043</v>
      </c>
      <c r="G217" s="12">
        <v>10452</v>
      </c>
      <c r="H217" s="12">
        <v>2</v>
      </c>
      <c r="I217" s="12">
        <v>2004</v>
      </c>
    </row>
    <row r="218" spans="3:9" ht="15.5">
      <c r="C218" s="12" t="s">
        <v>208</v>
      </c>
      <c r="D218" s="12" t="s">
        <v>212</v>
      </c>
      <c r="E218" s="12">
        <v>10192.5</v>
      </c>
      <c r="F218" s="13">
        <v>38043</v>
      </c>
      <c r="G218" s="12">
        <v>10453</v>
      </c>
      <c r="H218" s="12">
        <v>2</v>
      </c>
      <c r="I218" s="12">
        <v>2004</v>
      </c>
    </row>
    <row r="219" spans="3:9" ht="15.5">
      <c r="C219" s="12" t="s">
        <v>208</v>
      </c>
      <c r="D219" s="12" t="s">
        <v>209</v>
      </c>
      <c r="E219" s="12">
        <v>8280</v>
      </c>
      <c r="F219" s="13">
        <v>38042</v>
      </c>
      <c r="G219" s="12">
        <v>10454</v>
      </c>
      <c r="H219" s="12">
        <v>2</v>
      </c>
      <c r="I219" s="12">
        <v>2004</v>
      </c>
    </row>
    <row r="220" spans="3:9" ht="15.5">
      <c r="C220" s="12" t="s">
        <v>208</v>
      </c>
      <c r="D220" s="12" t="s">
        <v>213</v>
      </c>
      <c r="E220" s="12">
        <v>67100</v>
      </c>
      <c r="F220" s="13">
        <v>38049</v>
      </c>
      <c r="G220" s="12">
        <v>10455</v>
      </c>
      <c r="H220" s="12">
        <v>3</v>
      </c>
      <c r="I220" s="12">
        <v>2004</v>
      </c>
    </row>
    <row r="221" spans="3:9" ht="15.5">
      <c r="C221" s="12" t="s">
        <v>208</v>
      </c>
      <c r="D221" s="12" t="s">
        <v>213</v>
      </c>
      <c r="E221" s="12">
        <v>13940</v>
      </c>
      <c r="F221" s="13">
        <v>38045</v>
      </c>
      <c r="G221" s="12">
        <v>10456</v>
      </c>
      <c r="H221" s="12">
        <v>2</v>
      </c>
      <c r="I221" s="12">
        <v>2004</v>
      </c>
    </row>
    <row r="222" spans="3:9" ht="15.5">
      <c r="C222" s="12" t="s">
        <v>208</v>
      </c>
      <c r="D222" s="12" t="s">
        <v>214</v>
      </c>
      <c r="E222" s="12">
        <v>39600</v>
      </c>
      <c r="F222" s="13">
        <v>38049</v>
      </c>
      <c r="G222" s="12">
        <v>10457</v>
      </c>
      <c r="H222" s="12">
        <v>3</v>
      </c>
      <c r="I222" s="12">
        <v>2004</v>
      </c>
    </row>
    <row r="223" spans="3:9" ht="15.5">
      <c r="C223" s="12" t="s">
        <v>205</v>
      </c>
      <c r="D223" s="12" t="s">
        <v>215</v>
      </c>
      <c r="E223" s="12">
        <v>97275</v>
      </c>
      <c r="F223" s="13">
        <v>38050</v>
      </c>
      <c r="G223" s="12">
        <v>10458</v>
      </c>
      <c r="H223" s="12">
        <v>3</v>
      </c>
      <c r="I223" s="12">
        <v>2004</v>
      </c>
    </row>
    <row r="224" spans="3:9" ht="15.5">
      <c r="C224" s="12" t="s">
        <v>208</v>
      </c>
      <c r="D224" s="12" t="s">
        <v>209</v>
      </c>
      <c r="E224" s="12">
        <v>41480</v>
      </c>
      <c r="F224" s="13">
        <v>38045</v>
      </c>
      <c r="G224" s="12">
        <v>10459</v>
      </c>
      <c r="H224" s="12">
        <v>2</v>
      </c>
      <c r="I224" s="12">
        <v>2004</v>
      </c>
    </row>
    <row r="225" spans="3:9" ht="15.5">
      <c r="C225" s="12" t="s">
        <v>208</v>
      </c>
      <c r="D225" s="12" t="s">
        <v>213</v>
      </c>
      <c r="E225" s="12">
        <v>4402.5</v>
      </c>
      <c r="F225" s="13">
        <v>38049</v>
      </c>
      <c r="G225" s="12">
        <v>10460</v>
      </c>
      <c r="H225" s="12">
        <v>3</v>
      </c>
      <c r="I225" s="12">
        <v>2004</v>
      </c>
    </row>
    <row r="226" spans="3:9" ht="15.5">
      <c r="C226" s="12" t="s">
        <v>208</v>
      </c>
      <c r="D226" s="12" t="s">
        <v>212</v>
      </c>
      <c r="E226" s="12">
        <v>38467.5</v>
      </c>
      <c r="F226" s="13">
        <v>38051</v>
      </c>
      <c r="G226" s="12">
        <v>10461</v>
      </c>
      <c r="H226" s="12">
        <v>3</v>
      </c>
      <c r="I226" s="12">
        <v>2004</v>
      </c>
    </row>
    <row r="227" spans="3:9" ht="15.5">
      <c r="C227" s="12" t="s">
        <v>208</v>
      </c>
      <c r="D227" s="12" t="s">
        <v>214</v>
      </c>
      <c r="E227" s="12">
        <v>3900</v>
      </c>
      <c r="F227" s="13">
        <v>38064</v>
      </c>
      <c r="G227" s="12">
        <v>10462</v>
      </c>
      <c r="H227" s="12">
        <v>3</v>
      </c>
      <c r="I227" s="12">
        <v>2004</v>
      </c>
    </row>
    <row r="228" spans="3:9" ht="15.5">
      <c r="C228" s="12" t="s">
        <v>205</v>
      </c>
      <c r="D228" s="12" t="s">
        <v>206</v>
      </c>
      <c r="E228" s="12">
        <v>17832.5</v>
      </c>
      <c r="F228" s="13">
        <v>38052</v>
      </c>
      <c r="G228" s="12">
        <v>10463</v>
      </c>
      <c r="H228" s="12">
        <v>3</v>
      </c>
      <c r="I228" s="12">
        <v>2004</v>
      </c>
    </row>
    <row r="229" spans="3:9" ht="15.5">
      <c r="C229" s="12" t="s">
        <v>208</v>
      </c>
      <c r="D229" s="12" t="s">
        <v>209</v>
      </c>
      <c r="E229" s="12">
        <v>40232</v>
      </c>
      <c r="F229" s="13">
        <v>38060</v>
      </c>
      <c r="G229" s="12">
        <v>10464</v>
      </c>
      <c r="H229" s="12">
        <v>3</v>
      </c>
      <c r="I229" s="12">
        <v>2004</v>
      </c>
    </row>
    <row r="230" spans="3:9" ht="15.5">
      <c r="C230" s="12" t="s">
        <v>208</v>
      </c>
      <c r="D230" s="12" t="s">
        <v>212</v>
      </c>
      <c r="E230" s="12">
        <v>62950</v>
      </c>
      <c r="F230" s="13">
        <v>38060</v>
      </c>
      <c r="G230" s="12">
        <v>10465</v>
      </c>
      <c r="H230" s="12">
        <v>3</v>
      </c>
      <c r="I230" s="12">
        <v>2004</v>
      </c>
    </row>
    <row r="231" spans="3:9" ht="15.5">
      <c r="C231" s="12" t="s">
        <v>208</v>
      </c>
      <c r="D231" s="12" t="s">
        <v>209</v>
      </c>
      <c r="E231" s="12">
        <v>5400</v>
      </c>
      <c r="F231" s="13">
        <v>38059</v>
      </c>
      <c r="G231" s="12">
        <v>10466</v>
      </c>
      <c r="H231" s="12">
        <v>3</v>
      </c>
      <c r="I231" s="12">
        <v>2004</v>
      </c>
    </row>
    <row r="232" spans="3:9" ht="15.5">
      <c r="C232" s="12" t="s">
        <v>208</v>
      </c>
      <c r="D232" s="12" t="s">
        <v>213</v>
      </c>
      <c r="E232" s="12">
        <v>5880</v>
      </c>
      <c r="F232" s="13">
        <v>38057</v>
      </c>
      <c r="G232" s="12">
        <v>10467</v>
      </c>
      <c r="H232" s="12">
        <v>3</v>
      </c>
      <c r="I232" s="12">
        <v>2004</v>
      </c>
    </row>
    <row r="233" spans="3:9" ht="15.5">
      <c r="C233" s="12" t="s">
        <v>208</v>
      </c>
      <c r="D233" s="12" t="s">
        <v>210</v>
      </c>
      <c r="E233" s="12">
        <v>17940</v>
      </c>
      <c r="F233" s="13">
        <v>38058</v>
      </c>
      <c r="G233" s="12">
        <v>10468</v>
      </c>
      <c r="H233" s="12">
        <v>3</v>
      </c>
      <c r="I233" s="12">
        <v>2004</v>
      </c>
    </row>
    <row r="234" spans="3:9" ht="15.5">
      <c r="C234" s="12" t="s">
        <v>208</v>
      </c>
      <c r="D234" s="12" t="s">
        <v>212</v>
      </c>
      <c r="E234" s="12">
        <v>23916.75</v>
      </c>
      <c r="F234" s="13">
        <v>38060</v>
      </c>
      <c r="G234" s="12">
        <v>10469</v>
      </c>
      <c r="H234" s="12">
        <v>3</v>
      </c>
      <c r="I234" s="12">
        <v>2004</v>
      </c>
    </row>
    <row r="235" spans="3:9" ht="15.5">
      <c r="C235" s="12" t="s">
        <v>208</v>
      </c>
      <c r="D235" s="12" t="s">
        <v>209</v>
      </c>
      <c r="E235" s="12">
        <v>45520</v>
      </c>
      <c r="F235" s="13">
        <v>38060</v>
      </c>
      <c r="G235" s="12">
        <v>10470</v>
      </c>
      <c r="H235" s="12">
        <v>3</v>
      </c>
      <c r="I235" s="12">
        <v>2004</v>
      </c>
    </row>
    <row r="236" spans="3:9" ht="15.5">
      <c r="C236" s="12" t="s">
        <v>208</v>
      </c>
      <c r="D236" s="12" t="s">
        <v>214</v>
      </c>
      <c r="E236" s="12">
        <v>33200</v>
      </c>
      <c r="F236" s="13">
        <v>38064</v>
      </c>
      <c r="G236" s="12">
        <v>10471</v>
      </c>
      <c r="H236" s="12">
        <v>3</v>
      </c>
      <c r="I236" s="12">
        <v>2004</v>
      </c>
    </row>
    <row r="237" spans="3:9" ht="15.5">
      <c r="C237" s="12" t="s">
        <v>208</v>
      </c>
      <c r="D237" s="12" t="s">
        <v>213</v>
      </c>
      <c r="E237" s="12">
        <v>25920</v>
      </c>
      <c r="F237" s="13">
        <v>38065</v>
      </c>
      <c r="G237" s="12">
        <v>10472</v>
      </c>
      <c r="H237" s="12">
        <v>3</v>
      </c>
      <c r="I237" s="12">
        <v>2004</v>
      </c>
    </row>
    <row r="238" spans="3:9" ht="15.5">
      <c r="C238" s="12" t="s">
        <v>208</v>
      </c>
      <c r="D238" s="12" t="s">
        <v>212</v>
      </c>
      <c r="E238" s="12">
        <v>5760</v>
      </c>
      <c r="F238" s="13">
        <v>38067</v>
      </c>
      <c r="G238" s="12">
        <v>10473</v>
      </c>
      <c r="H238" s="12">
        <v>3</v>
      </c>
      <c r="I238" s="12">
        <v>2004</v>
      </c>
    </row>
    <row r="239" spans="3:9" ht="15.5">
      <c r="C239" s="12" t="s">
        <v>205</v>
      </c>
      <c r="D239" s="12" t="s">
        <v>206</v>
      </c>
      <c r="E239" s="12">
        <v>31227.5</v>
      </c>
      <c r="F239" s="13">
        <v>38067</v>
      </c>
      <c r="G239" s="12">
        <v>10474</v>
      </c>
      <c r="H239" s="12">
        <v>3</v>
      </c>
      <c r="I239" s="12">
        <v>2004</v>
      </c>
    </row>
    <row r="240" spans="3:9" ht="15.5">
      <c r="C240" s="12" t="s">
        <v>205</v>
      </c>
      <c r="D240" s="12" t="s">
        <v>211</v>
      </c>
      <c r="E240" s="12">
        <v>37629.5</v>
      </c>
      <c r="F240" s="13">
        <v>38081</v>
      </c>
      <c r="G240" s="12">
        <v>10475</v>
      </c>
      <c r="H240" s="12">
        <v>4</v>
      </c>
      <c r="I240" s="12">
        <v>2004</v>
      </c>
    </row>
    <row r="241" spans="3:9" ht="15.5">
      <c r="C241" s="12" t="s">
        <v>208</v>
      </c>
      <c r="D241" s="12" t="s">
        <v>213</v>
      </c>
      <c r="E241" s="12">
        <v>4512</v>
      </c>
      <c r="F241" s="13">
        <v>38070</v>
      </c>
      <c r="G241" s="12">
        <v>10476</v>
      </c>
      <c r="H241" s="12">
        <v>3</v>
      </c>
      <c r="I241" s="12">
        <v>2004</v>
      </c>
    </row>
    <row r="242" spans="3:9" ht="15.5">
      <c r="C242" s="12" t="s">
        <v>205</v>
      </c>
      <c r="D242" s="12" t="s">
        <v>206</v>
      </c>
      <c r="E242" s="12">
        <v>13950</v>
      </c>
      <c r="F242" s="13">
        <v>38071</v>
      </c>
      <c r="G242" s="12">
        <v>10477</v>
      </c>
      <c r="H242" s="12">
        <v>3</v>
      </c>
      <c r="I242" s="12">
        <v>2004</v>
      </c>
    </row>
    <row r="243" spans="3:9" ht="15.5">
      <c r="C243" s="12" t="s">
        <v>208</v>
      </c>
      <c r="D243" s="12" t="s">
        <v>214</v>
      </c>
      <c r="E243" s="12">
        <v>11780</v>
      </c>
      <c r="F243" s="13">
        <v>38072</v>
      </c>
      <c r="G243" s="12">
        <v>10478</v>
      </c>
      <c r="H243" s="12">
        <v>3</v>
      </c>
      <c r="I243" s="12">
        <v>2004</v>
      </c>
    </row>
    <row r="244" spans="3:9" ht="15.5">
      <c r="C244" s="12" t="s">
        <v>208</v>
      </c>
      <c r="D244" s="12" t="s">
        <v>210</v>
      </c>
      <c r="E244" s="12">
        <v>262390</v>
      </c>
      <c r="F244" s="13">
        <v>38067</v>
      </c>
      <c r="G244" s="12">
        <v>10479</v>
      </c>
      <c r="H244" s="12">
        <v>3</v>
      </c>
      <c r="I244" s="12">
        <v>2004</v>
      </c>
    </row>
    <row r="245" spans="3:9" ht="15.5">
      <c r="C245" s="12" t="s">
        <v>205</v>
      </c>
      <c r="D245" s="12" t="s">
        <v>207</v>
      </c>
      <c r="E245" s="12">
        <v>18900</v>
      </c>
      <c r="F245" s="13">
        <v>38070</v>
      </c>
      <c r="G245" s="12">
        <v>10480</v>
      </c>
      <c r="H245" s="12">
        <v>3</v>
      </c>
      <c r="I245" s="12">
        <v>2004</v>
      </c>
    </row>
    <row r="246" spans="3:9" ht="15.5">
      <c r="C246" s="12" t="s">
        <v>208</v>
      </c>
      <c r="D246" s="12" t="s">
        <v>213</v>
      </c>
      <c r="E246" s="12">
        <v>36800</v>
      </c>
      <c r="F246" s="13">
        <v>38071</v>
      </c>
      <c r="G246" s="12">
        <v>10481</v>
      </c>
      <c r="H246" s="12">
        <v>3</v>
      </c>
      <c r="I246" s="12">
        <v>2004</v>
      </c>
    </row>
    <row r="247" spans="3:9" ht="15.5">
      <c r="C247" s="12" t="s">
        <v>208</v>
      </c>
      <c r="D247" s="12" t="s">
        <v>212</v>
      </c>
      <c r="E247" s="12">
        <v>3675</v>
      </c>
      <c r="F247" s="13">
        <v>38087</v>
      </c>
      <c r="G247" s="12">
        <v>10482</v>
      </c>
      <c r="H247" s="12">
        <v>4</v>
      </c>
      <c r="I247" s="12">
        <v>2004</v>
      </c>
    </row>
    <row r="248" spans="3:9" ht="15.5">
      <c r="C248" s="12" t="s">
        <v>205</v>
      </c>
      <c r="D248" s="12" t="s">
        <v>215</v>
      </c>
      <c r="E248" s="12">
        <v>16720</v>
      </c>
      <c r="F248" s="13">
        <v>38102</v>
      </c>
      <c r="G248" s="12">
        <v>10483</v>
      </c>
      <c r="H248" s="12">
        <v>4</v>
      </c>
      <c r="I248" s="12">
        <v>2004</v>
      </c>
    </row>
    <row r="249" spans="3:9" ht="15.5">
      <c r="C249" s="12" t="s">
        <v>208</v>
      </c>
      <c r="D249" s="12" t="s">
        <v>210</v>
      </c>
      <c r="E249" s="12">
        <v>9655</v>
      </c>
      <c r="F249" s="13">
        <v>38078</v>
      </c>
      <c r="G249" s="12">
        <v>10484</v>
      </c>
      <c r="H249" s="12">
        <v>4</v>
      </c>
      <c r="I249" s="12">
        <v>2004</v>
      </c>
    </row>
    <row r="250" spans="3:9" ht="15.5">
      <c r="C250" s="12" t="s">
        <v>208</v>
      </c>
      <c r="D250" s="12" t="s">
        <v>209</v>
      </c>
      <c r="E250" s="12">
        <v>39600</v>
      </c>
      <c r="F250" s="13">
        <v>38077</v>
      </c>
      <c r="G250" s="12">
        <v>10485</v>
      </c>
      <c r="H250" s="12">
        <v>3</v>
      </c>
      <c r="I250" s="12">
        <v>2004</v>
      </c>
    </row>
    <row r="251" spans="3:9" ht="15.5">
      <c r="C251" s="12" t="s">
        <v>208</v>
      </c>
      <c r="D251" s="12" t="s">
        <v>212</v>
      </c>
      <c r="E251" s="12">
        <v>31800</v>
      </c>
      <c r="F251" s="13">
        <v>38079</v>
      </c>
      <c r="G251" s="12">
        <v>10486</v>
      </c>
      <c r="H251" s="12">
        <v>4</v>
      </c>
      <c r="I251" s="12">
        <v>2004</v>
      </c>
    </row>
    <row r="252" spans="3:9" ht="15.5">
      <c r="C252" s="12" t="s">
        <v>208</v>
      </c>
      <c r="D252" s="12" t="s">
        <v>214</v>
      </c>
      <c r="E252" s="12">
        <v>22242.5</v>
      </c>
      <c r="F252" s="13">
        <v>38074</v>
      </c>
      <c r="G252" s="12">
        <v>10487</v>
      </c>
      <c r="H252" s="12">
        <v>3</v>
      </c>
      <c r="I252" s="12">
        <v>2004</v>
      </c>
    </row>
    <row r="253" spans="3:9" ht="15.5">
      <c r="C253" s="12" t="s">
        <v>208</v>
      </c>
      <c r="D253" s="12" t="s">
        <v>213</v>
      </c>
      <c r="E253" s="12">
        <v>37800</v>
      </c>
      <c r="F253" s="13">
        <v>38079</v>
      </c>
      <c r="G253" s="12">
        <v>10488</v>
      </c>
      <c r="H253" s="12">
        <v>4</v>
      </c>
      <c r="I253" s="12">
        <v>2004</v>
      </c>
    </row>
    <row r="254" spans="3:9" ht="15.5">
      <c r="C254" s="12" t="s">
        <v>205</v>
      </c>
      <c r="D254" s="12" t="s">
        <v>207</v>
      </c>
      <c r="E254" s="12">
        <v>10980</v>
      </c>
      <c r="F254" s="13">
        <v>38086</v>
      </c>
      <c r="G254" s="12">
        <v>10489</v>
      </c>
      <c r="H254" s="12">
        <v>4</v>
      </c>
      <c r="I254" s="12">
        <v>2004</v>
      </c>
    </row>
    <row r="255" spans="3:9" ht="15.5">
      <c r="C255" s="12" t="s">
        <v>205</v>
      </c>
      <c r="D255" s="12" t="s">
        <v>215</v>
      </c>
      <c r="E255" s="12">
        <v>79080</v>
      </c>
      <c r="F255" s="13">
        <v>38080</v>
      </c>
      <c r="G255" s="12">
        <v>10490</v>
      </c>
      <c r="H255" s="12">
        <v>4</v>
      </c>
      <c r="I255" s="12">
        <v>2004</v>
      </c>
    </row>
    <row r="256" spans="3:9" ht="15.5">
      <c r="C256" s="12" t="s">
        <v>208</v>
      </c>
      <c r="D256" s="12" t="s">
        <v>213</v>
      </c>
      <c r="E256" s="12">
        <v>6487.5</v>
      </c>
      <c r="F256" s="13">
        <v>38085</v>
      </c>
      <c r="G256" s="12">
        <v>10491</v>
      </c>
      <c r="H256" s="12">
        <v>4</v>
      </c>
      <c r="I256" s="12">
        <v>2004</v>
      </c>
    </row>
    <row r="257" spans="3:9" ht="15.5">
      <c r="C257" s="12" t="s">
        <v>208</v>
      </c>
      <c r="D257" s="12" t="s">
        <v>210</v>
      </c>
      <c r="E257" s="12">
        <v>21280</v>
      </c>
      <c r="F257" s="13">
        <v>38088</v>
      </c>
      <c r="G257" s="12">
        <v>10492</v>
      </c>
      <c r="H257" s="12">
        <v>4</v>
      </c>
      <c r="I257" s="12">
        <v>2004</v>
      </c>
    </row>
    <row r="258" spans="3:9" ht="15.5">
      <c r="C258" s="12" t="s">
        <v>208</v>
      </c>
      <c r="D258" s="12" t="s">
        <v>209</v>
      </c>
      <c r="E258" s="12">
        <v>15210</v>
      </c>
      <c r="F258" s="13">
        <v>38087</v>
      </c>
      <c r="G258" s="12">
        <v>10493</v>
      </c>
      <c r="H258" s="12">
        <v>4</v>
      </c>
      <c r="I258" s="12">
        <v>2004</v>
      </c>
    </row>
    <row r="259" spans="3:9" ht="15.5">
      <c r="C259" s="12" t="s">
        <v>208</v>
      </c>
      <c r="D259" s="12" t="s">
        <v>209</v>
      </c>
      <c r="E259" s="12">
        <v>22800</v>
      </c>
      <c r="F259" s="13">
        <v>38086</v>
      </c>
      <c r="G259" s="12">
        <v>10494</v>
      </c>
      <c r="H259" s="12">
        <v>4</v>
      </c>
      <c r="I259" s="12">
        <v>2004</v>
      </c>
    </row>
    <row r="260" spans="3:9" ht="15.5">
      <c r="C260" s="12" t="s">
        <v>208</v>
      </c>
      <c r="D260" s="12" t="s">
        <v>210</v>
      </c>
      <c r="E260" s="12">
        <v>6950</v>
      </c>
      <c r="F260" s="13">
        <v>38088</v>
      </c>
      <c r="G260" s="12">
        <v>10495</v>
      </c>
      <c r="H260" s="12">
        <v>4</v>
      </c>
      <c r="I260" s="12">
        <v>2004</v>
      </c>
    </row>
    <row r="261" spans="3:9" ht="15.5">
      <c r="C261" s="12" t="s">
        <v>205</v>
      </c>
      <c r="D261" s="12" t="s">
        <v>215</v>
      </c>
      <c r="E261" s="12">
        <v>4750</v>
      </c>
      <c r="F261" s="13">
        <v>38084</v>
      </c>
      <c r="G261" s="12">
        <v>10496</v>
      </c>
      <c r="H261" s="12">
        <v>4</v>
      </c>
      <c r="I261" s="12">
        <v>2004</v>
      </c>
    </row>
    <row r="262" spans="3:9" ht="15.5">
      <c r="C262" s="12" t="s">
        <v>205</v>
      </c>
      <c r="D262" s="12" t="s">
        <v>215</v>
      </c>
      <c r="E262" s="12">
        <v>34515</v>
      </c>
      <c r="F262" s="13">
        <v>38084</v>
      </c>
      <c r="G262" s="12">
        <v>10497</v>
      </c>
      <c r="H262" s="12">
        <v>4</v>
      </c>
      <c r="I262" s="12">
        <v>2004</v>
      </c>
    </row>
    <row r="263" spans="3:9" ht="15.5">
      <c r="C263" s="12" t="s">
        <v>208</v>
      </c>
      <c r="D263" s="12" t="s">
        <v>213</v>
      </c>
      <c r="E263" s="12">
        <v>14375</v>
      </c>
      <c r="F263" s="13">
        <v>38088</v>
      </c>
      <c r="G263" s="12">
        <v>10498</v>
      </c>
      <c r="H263" s="12">
        <v>4</v>
      </c>
      <c r="I263" s="12">
        <v>2004</v>
      </c>
    </row>
    <row r="264" spans="3:9" ht="15.5">
      <c r="C264" s="12" t="s">
        <v>208</v>
      </c>
      <c r="D264" s="12" t="s">
        <v>209</v>
      </c>
      <c r="E264" s="12">
        <v>35300</v>
      </c>
      <c r="F264" s="13">
        <v>38093</v>
      </c>
      <c r="G264" s="12">
        <v>10499</v>
      </c>
      <c r="H264" s="12">
        <v>4</v>
      </c>
      <c r="I264" s="12">
        <v>2004</v>
      </c>
    </row>
    <row r="265" spans="3:9" ht="15.5">
      <c r="C265" s="12" t="s">
        <v>205</v>
      </c>
      <c r="D265" s="12" t="s">
        <v>207</v>
      </c>
      <c r="E265" s="12">
        <v>13081.5</v>
      </c>
      <c r="F265" s="13">
        <v>38094</v>
      </c>
      <c r="G265" s="12">
        <v>10500</v>
      </c>
      <c r="H265" s="12">
        <v>4</v>
      </c>
      <c r="I265" s="12">
        <v>2004</v>
      </c>
    </row>
    <row r="266" spans="3:9" ht="15.5">
      <c r="C266" s="12" t="s">
        <v>205</v>
      </c>
      <c r="D266" s="12" t="s">
        <v>211</v>
      </c>
      <c r="E266" s="12">
        <v>3725</v>
      </c>
      <c r="F266" s="13">
        <v>38093</v>
      </c>
      <c r="G266" s="12">
        <v>10501</v>
      </c>
      <c r="H266" s="12">
        <v>4</v>
      </c>
      <c r="I266" s="12">
        <v>2004</v>
      </c>
    </row>
    <row r="267" spans="3:9" ht="15.5">
      <c r="C267" s="12" t="s">
        <v>208</v>
      </c>
      <c r="D267" s="12" t="s">
        <v>214</v>
      </c>
      <c r="E267" s="12">
        <v>20407.5</v>
      </c>
      <c r="F267" s="13">
        <v>38106</v>
      </c>
      <c r="G267" s="12">
        <v>10502</v>
      </c>
      <c r="H267" s="12">
        <v>4</v>
      </c>
      <c r="I267" s="12">
        <v>2004</v>
      </c>
    </row>
    <row r="268" spans="3:9" ht="15.5">
      <c r="C268" s="12" t="s">
        <v>205</v>
      </c>
      <c r="D268" s="12" t="s">
        <v>207</v>
      </c>
      <c r="E268" s="12">
        <v>51212.5</v>
      </c>
      <c r="F268" s="13">
        <v>38093</v>
      </c>
      <c r="G268" s="12">
        <v>10503</v>
      </c>
      <c r="H268" s="12">
        <v>4</v>
      </c>
      <c r="I268" s="12">
        <v>2004</v>
      </c>
    </row>
    <row r="269" spans="3:9" ht="15.5">
      <c r="C269" s="12" t="s">
        <v>208</v>
      </c>
      <c r="D269" s="12" t="s">
        <v>209</v>
      </c>
      <c r="E269" s="12">
        <v>34712.5</v>
      </c>
      <c r="F269" s="13">
        <v>38095</v>
      </c>
      <c r="G269" s="12">
        <v>10504</v>
      </c>
      <c r="H269" s="12">
        <v>4</v>
      </c>
      <c r="I269" s="12">
        <v>2004</v>
      </c>
    </row>
    <row r="270" spans="3:9" ht="15.5">
      <c r="C270" s="12" t="s">
        <v>208</v>
      </c>
      <c r="D270" s="12" t="s">
        <v>210</v>
      </c>
      <c r="E270" s="12">
        <v>3697.5</v>
      </c>
      <c r="F270" s="13">
        <v>38098</v>
      </c>
      <c r="G270" s="12">
        <v>10505</v>
      </c>
      <c r="H270" s="12">
        <v>4</v>
      </c>
      <c r="I270" s="12">
        <v>2004</v>
      </c>
    </row>
    <row r="271" spans="3:9" ht="15.5">
      <c r="C271" s="12" t="s">
        <v>205</v>
      </c>
      <c r="D271" s="12" t="s">
        <v>211</v>
      </c>
      <c r="E271" s="12">
        <v>10395</v>
      </c>
      <c r="F271" s="13">
        <v>38109</v>
      </c>
      <c r="G271" s="12">
        <v>10506</v>
      </c>
      <c r="H271" s="12">
        <v>5</v>
      </c>
      <c r="I271" s="12">
        <v>2004</v>
      </c>
    </row>
    <row r="272" spans="3:9" ht="15.5">
      <c r="C272" s="12" t="s">
        <v>205</v>
      </c>
      <c r="D272" s="12" t="s">
        <v>215</v>
      </c>
      <c r="E272" s="12">
        <v>18726.5</v>
      </c>
      <c r="F272" s="13">
        <v>38099</v>
      </c>
      <c r="G272" s="12">
        <v>10507</v>
      </c>
      <c r="H272" s="12">
        <v>4</v>
      </c>
      <c r="I272" s="12">
        <v>2004</v>
      </c>
    </row>
    <row r="273" spans="3:9" ht="15.5">
      <c r="C273" s="12" t="s">
        <v>208</v>
      </c>
      <c r="D273" s="12" t="s">
        <v>212</v>
      </c>
      <c r="E273" s="12">
        <v>6000</v>
      </c>
      <c r="F273" s="13">
        <v>38120</v>
      </c>
      <c r="G273" s="12">
        <v>10508</v>
      </c>
      <c r="H273" s="12">
        <v>5</v>
      </c>
      <c r="I273" s="12">
        <v>2004</v>
      </c>
    </row>
    <row r="274" spans="3:9" ht="15.5">
      <c r="C274" s="12" t="s">
        <v>208</v>
      </c>
      <c r="D274" s="12" t="s">
        <v>209</v>
      </c>
      <c r="E274" s="12">
        <v>3420</v>
      </c>
      <c r="F274" s="13">
        <v>38106</v>
      </c>
      <c r="G274" s="12">
        <v>10509</v>
      </c>
      <c r="H274" s="12">
        <v>4</v>
      </c>
      <c r="I274" s="12">
        <v>2004</v>
      </c>
    </row>
    <row r="275" spans="3:9" ht="15.5">
      <c r="C275" s="12" t="s">
        <v>205</v>
      </c>
      <c r="D275" s="12" t="s">
        <v>207</v>
      </c>
      <c r="E275" s="12">
        <v>117688.5</v>
      </c>
      <c r="F275" s="13">
        <v>38105</v>
      </c>
      <c r="G275" s="12">
        <v>10510</v>
      </c>
      <c r="H275" s="12">
        <v>4</v>
      </c>
      <c r="I275" s="12">
        <v>2004</v>
      </c>
    </row>
    <row r="276" spans="3:9" ht="15.5">
      <c r="C276" s="12" t="s">
        <v>208</v>
      </c>
      <c r="D276" s="12" t="s">
        <v>209</v>
      </c>
      <c r="E276" s="12">
        <v>63750</v>
      </c>
      <c r="F276" s="13">
        <v>38098</v>
      </c>
      <c r="G276" s="12">
        <v>10511</v>
      </c>
      <c r="H276" s="12">
        <v>4</v>
      </c>
      <c r="I276" s="12">
        <v>2004</v>
      </c>
    </row>
    <row r="277" spans="3:9" ht="15.5">
      <c r="C277" s="12" t="s">
        <v>205</v>
      </c>
      <c r="D277" s="12" t="s">
        <v>215</v>
      </c>
      <c r="E277" s="12">
        <v>13132.5</v>
      </c>
      <c r="F277" s="13">
        <v>38101</v>
      </c>
      <c r="G277" s="12">
        <v>10512</v>
      </c>
      <c r="H277" s="12">
        <v>4</v>
      </c>
      <c r="I277" s="12">
        <v>2004</v>
      </c>
    </row>
    <row r="278" spans="3:9" ht="15.5">
      <c r="C278" s="12" t="s">
        <v>205</v>
      </c>
      <c r="D278" s="12" t="s">
        <v>215</v>
      </c>
      <c r="E278" s="12">
        <v>48550</v>
      </c>
      <c r="F278" s="13">
        <v>38105</v>
      </c>
      <c r="G278" s="12">
        <v>10513</v>
      </c>
      <c r="H278" s="12">
        <v>4</v>
      </c>
      <c r="I278" s="12">
        <v>2004</v>
      </c>
    </row>
    <row r="279" spans="3:9" ht="15.5">
      <c r="C279" s="12" t="s">
        <v>208</v>
      </c>
      <c r="D279" s="12" t="s">
        <v>210</v>
      </c>
      <c r="E279" s="12">
        <v>215586.25</v>
      </c>
      <c r="F279" s="13">
        <v>38123</v>
      </c>
      <c r="G279" s="12">
        <v>10514</v>
      </c>
      <c r="H279" s="12">
        <v>5</v>
      </c>
      <c r="I279" s="12">
        <v>2004</v>
      </c>
    </row>
    <row r="280" spans="3:9" ht="15.5">
      <c r="C280" s="12" t="s">
        <v>208</v>
      </c>
      <c r="D280" s="12" t="s">
        <v>214</v>
      </c>
      <c r="E280" s="12">
        <v>248032.5</v>
      </c>
      <c r="F280" s="13">
        <v>38130</v>
      </c>
      <c r="G280" s="12">
        <v>10515</v>
      </c>
      <c r="H280" s="12">
        <v>5</v>
      </c>
      <c r="I280" s="12">
        <v>2004</v>
      </c>
    </row>
    <row r="281" spans="3:9" ht="15.5">
      <c r="C281" s="12" t="s">
        <v>208</v>
      </c>
      <c r="D281" s="12" t="s">
        <v>214</v>
      </c>
      <c r="E281" s="12">
        <v>59526.25</v>
      </c>
      <c r="F281" s="13">
        <v>38108</v>
      </c>
      <c r="G281" s="12">
        <v>10516</v>
      </c>
      <c r="H281" s="12">
        <v>5</v>
      </c>
      <c r="I281" s="12">
        <v>2004</v>
      </c>
    </row>
    <row r="282" spans="3:9" ht="15.5">
      <c r="C282" s="12" t="s">
        <v>208</v>
      </c>
      <c r="D282" s="12" t="s">
        <v>210</v>
      </c>
      <c r="E282" s="12">
        <v>8800</v>
      </c>
      <c r="F282" s="13">
        <v>38106</v>
      </c>
      <c r="G282" s="12">
        <v>10517</v>
      </c>
      <c r="H282" s="12">
        <v>4</v>
      </c>
      <c r="I282" s="12">
        <v>2004</v>
      </c>
    </row>
    <row r="283" spans="3:9" ht="15.5">
      <c r="C283" s="12" t="s">
        <v>208</v>
      </c>
      <c r="D283" s="12" t="s">
        <v>209</v>
      </c>
      <c r="E283" s="12">
        <v>103751.25</v>
      </c>
      <c r="F283" s="13">
        <v>38112</v>
      </c>
      <c r="G283" s="12">
        <v>10518</v>
      </c>
      <c r="H283" s="12">
        <v>5</v>
      </c>
      <c r="I283" s="12">
        <v>2004</v>
      </c>
    </row>
    <row r="284" spans="3:9" ht="15.5">
      <c r="C284" s="12" t="s">
        <v>205</v>
      </c>
      <c r="D284" s="12" t="s">
        <v>207</v>
      </c>
      <c r="E284" s="12">
        <v>57855</v>
      </c>
      <c r="F284" s="13">
        <v>38108</v>
      </c>
      <c r="G284" s="12">
        <v>10519</v>
      </c>
      <c r="H284" s="12">
        <v>5</v>
      </c>
      <c r="I284" s="12">
        <v>2004</v>
      </c>
    </row>
    <row r="285" spans="3:9" ht="15.5">
      <c r="C285" s="12" t="s">
        <v>205</v>
      </c>
      <c r="D285" s="12" t="s">
        <v>215</v>
      </c>
      <c r="E285" s="12">
        <v>5000</v>
      </c>
      <c r="F285" s="13">
        <v>38108</v>
      </c>
      <c r="G285" s="12">
        <v>10520</v>
      </c>
      <c r="H285" s="12">
        <v>5</v>
      </c>
      <c r="I285" s="12">
        <v>2004</v>
      </c>
    </row>
    <row r="286" spans="3:9" ht="15.5">
      <c r="C286" s="12" t="s">
        <v>208</v>
      </c>
      <c r="D286" s="12" t="s">
        <v>213</v>
      </c>
      <c r="E286" s="12">
        <v>5637.5</v>
      </c>
      <c r="F286" s="13">
        <v>38109</v>
      </c>
      <c r="G286" s="12">
        <v>10521</v>
      </c>
      <c r="H286" s="12">
        <v>5</v>
      </c>
      <c r="I286" s="12">
        <v>2004</v>
      </c>
    </row>
    <row r="287" spans="3:9" ht="15.5">
      <c r="C287" s="12" t="s">
        <v>208</v>
      </c>
      <c r="D287" s="12" t="s">
        <v>209</v>
      </c>
      <c r="E287" s="12">
        <v>57956</v>
      </c>
      <c r="F287" s="13">
        <v>38113</v>
      </c>
      <c r="G287" s="12">
        <v>10522</v>
      </c>
      <c r="H287" s="12">
        <v>5</v>
      </c>
      <c r="I287" s="12">
        <v>2004</v>
      </c>
    </row>
    <row r="288" spans="3:9" ht="15.5">
      <c r="C288" s="12" t="s">
        <v>205</v>
      </c>
      <c r="D288" s="12" t="s">
        <v>215</v>
      </c>
      <c r="E288" s="12">
        <v>61107.75</v>
      </c>
      <c r="F288" s="13">
        <v>38137</v>
      </c>
      <c r="G288" s="12">
        <v>10523</v>
      </c>
      <c r="H288" s="12">
        <v>5</v>
      </c>
      <c r="I288" s="12">
        <v>2004</v>
      </c>
    </row>
    <row r="289" spans="3:9" ht="15.5">
      <c r="C289" s="12" t="s">
        <v>208</v>
      </c>
      <c r="D289" s="12" t="s">
        <v>212</v>
      </c>
      <c r="E289" s="12">
        <v>79816.25</v>
      </c>
      <c r="F289" s="13">
        <v>38114</v>
      </c>
      <c r="G289" s="12">
        <v>10524</v>
      </c>
      <c r="H289" s="12">
        <v>5</v>
      </c>
      <c r="I289" s="12">
        <v>2004</v>
      </c>
    </row>
    <row r="290" spans="3:9" ht="15.5">
      <c r="C290" s="12" t="s">
        <v>208</v>
      </c>
      <c r="D290" s="12" t="s">
        <v>212</v>
      </c>
      <c r="E290" s="12">
        <v>20460</v>
      </c>
      <c r="F290" s="13">
        <v>38130</v>
      </c>
      <c r="G290" s="12">
        <v>10525</v>
      </c>
      <c r="H290" s="12">
        <v>5</v>
      </c>
      <c r="I290" s="12">
        <v>2004</v>
      </c>
    </row>
    <row r="291" spans="3:9" ht="15.5">
      <c r="C291" s="12" t="s">
        <v>208</v>
      </c>
      <c r="D291" s="12" t="s">
        <v>209</v>
      </c>
      <c r="E291" s="12">
        <v>28785</v>
      </c>
      <c r="F291" s="13">
        <v>38122</v>
      </c>
      <c r="G291" s="12">
        <v>10526</v>
      </c>
      <c r="H291" s="12">
        <v>5</v>
      </c>
      <c r="I291" s="12">
        <v>2004</v>
      </c>
    </row>
    <row r="292" spans="3:9" ht="15.5">
      <c r="C292" s="12" t="s">
        <v>205</v>
      </c>
      <c r="D292" s="12" t="s">
        <v>215</v>
      </c>
      <c r="E292" s="12">
        <v>37575</v>
      </c>
      <c r="F292" s="13">
        <v>38114</v>
      </c>
      <c r="G292" s="12">
        <v>10527</v>
      </c>
      <c r="H292" s="12">
        <v>5</v>
      </c>
      <c r="I292" s="12">
        <v>2004</v>
      </c>
    </row>
    <row r="293" spans="3:9" ht="15.5">
      <c r="C293" s="12" t="s">
        <v>205</v>
      </c>
      <c r="D293" s="12" t="s">
        <v>207</v>
      </c>
      <c r="E293" s="12">
        <v>9805</v>
      </c>
      <c r="F293" s="13">
        <v>38116</v>
      </c>
      <c r="G293" s="12">
        <v>10528</v>
      </c>
      <c r="H293" s="12">
        <v>5</v>
      </c>
      <c r="I293" s="12">
        <v>2004</v>
      </c>
    </row>
    <row r="294" spans="3:9" ht="15.5">
      <c r="C294" s="12" t="s">
        <v>205</v>
      </c>
      <c r="D294" s="12" t="s">
        <v>206</v>
      </c>
      <c r="E294" s="12">
        <v>23650</v>
      </c>
      <c r="F294" s="13">
        <v>38116</v>
      </c>
      <c r="G294" s="12">
        <v>10529</v>
      </c>
      <c r="H294" s="12">
        <v>5</v>
      </c>
      <c r="I294" s="12">
        <v>2004</v>
      </c>
    </row>
    <row r="295" spans="3:9" ht="15.5">
      <c r="C295" s="12" t="s">
        <v>208</v>
      </c>
      <c r="D295" s="12" t="s">
        <v>210</v>
      </c>
      <c r="E295" s="12">
        <v>104500</v>
      </c>
      <c r="F295" s="13">
        <v>38119</v>
      </c>
      <c r="G295" s="12">
        <v>10530</v>
      </c>
      <c r="H295" s="12">
        <v>5</v>
      </c>
      <c r="I295" s="12">
        <v>2004</v>
      </c>
    </row>
    <row r="296" spans="3:9" ht="15.5">
      <c r="C296" s="12" t="s">
        <v>205</v>
      </c>
      <c r="D296" s="12" t="s">
        <v>215</v>
      </c>
      <c r="E296" s="12">
        <v>2750</v>
      </c>
      <c r="F296" s="13">
        <v>38126</v>
      </c>
      <c r="G296" s="12">
        <v>10531</v>
      </c>
      <c r="H296" s="12">
        <v>5</v>
      </c>
      <c r="I296" s="12">
        <v>2004</v>
      </c>
    </row>
    <row r="297" spans="3:9" ht="15.5">
      <c r="C297" s="12" t="s">
        <v>205</v>
      </c>
      <c r="D297" s="12" t="s">
        <v>215</v>
      </c>
      <c r="E297" s="12">
        <v>19908.75</v>
      </c>
      <c r="F297" s="13">
        <v>38119</v>
      </c>
      <c r="G297" s="12">
        <v>10532</v>
      </c>
      <c r="H297" s="12">
        <v>5</v>
      </c>
      <c r="I297" s="12">
        <v>2004</v>
      </c>
    </row>
    <row r="298" spans="3:9" ht="15.5">
      <c r="C298" s="12" t="s">
        <v>208</v>
      </c>
      <c r="D298" s="12" t="s">
        <v>213</v>
      </c>
      <c r="E298" s="12">
        <v>55555</v>
      </c>
      <c r="F298" s="13">
        <v>38129</v>
      </c>
      <c r="G298" s="12">
        <v>10533</v>
      </c>
      <c r="H298" s="12">
        <v>5</v>
      </c>
      <c r="I298" s="12">
        <v>2004</v>
      </c>
    </row>
    <row r="299" spans="3:9" ht="15.5">
      <c r="C299" s="12" t="s">
        <v>208</v>
      </c>
      <c r="D299" s="12" t="s">
        <v>213</v>
      </c>
      <c r="E299" s="12">
        <v>11642.5</v>
      </c>
      <c r="F299" s="13">
        <v>38121</v>
      </c>
      <c r="G299" s="12">
        <v>10534</v>
      </c>
      <c r="H299" s="12">
        <v>5</v>
      </c>
      <c r="I299" s="12">
        <v>2004</v>
      </c>
    </row>
    <row r="300" spans="3:9" ht="15.5">
      <c r="C300" s="12" t="s">
        <v>208</v>
      </c>
      <c r="D300" s="12" t="s">
        <v>209</v>
      </c>
      <c r="E300" s="12">
        <v>48521.25</v>
      </c>
      <c r="F300" s="13">
        <v>38128</v>
      </c>
      <c r="G300" s="12">
        <v>10535</v>
      </c>
      <c r="H300" s="12">
        <v>5</v>
      </c>
      <c r="I300" s="12">
        <v>2004</v>
      </c>
    </row>
    <row r="301" spans="3:9" ht="15.5">
      <c r="C301" s="12" t="s">
        <v>208</v>
      </c>
      <c r="D301" s="12" t="s">
        <v>210</v>
      </c>
      <c r="E301" s="12">
        <v>41125</v>
      </c>
      <c r="F301" s="13">
        <v>38144</v>
      </c>
      <c r="G301" s="12">
        <v>10536</v>
      </c>
      <c r="H301" s="12">
        <v>6</v>
      </c>
      <c r="I301" s="12">
        <v>2004</v>
      </c>
    </row>
    <row r="302" spans="3:9" ht="15.5">
      <c r="C302" s="12" t="s">
        <v>208</v>
      </c>
      <c r="D302" s="12" t="s">
        <v>212</v>
      </c>
      <c r="E302" s="12">
        <v>45595</v>
      </c>
      <c r="F302" s="13">
        <v>38126</v>
      </c>
      <c r="G302" s="12">
        <v>10537</v>
      </c>
      <c r="H302" s="12">
        <v>5</v>
      </c>
      <c r="I302" s="12">
        <v>2004</v>
      </c>
    </row>
    <row r="303" spans="3:9" ht="15.5">
      <c r="C303" s="12" t="s">
        <v>205</v>
      </c>
      <c r="D303" s="12" t="s">
        <v>211</v>
      </c>
      <c r="E303" s="12">
        <v>3495</v>
      </c>
      <c r="F303" s="13">
        <v>38123</v>
      </c>
      <c r="G303" s="12">
        <v>10538</v>
      </c>
      <c r="H303" s="12">
        <v>5</v>
      </c>
      <c r="I303" s="12">
        <v>2004</v>
      </c>
    </row>
    <row r="304" spans="3:9" ht="15.5">
      <c r="C304" s="12" t="s">
        <v>205</v>
      </c>
      <c r="D304" s="12" t="s">
        <v>207</v>
      </c>
      <c r="E304" s="12">
        <v>8887.5</v>
      </c>
      <c r="F304" s="13">
        <v>38130</v>
      </c>
      <c r="G304" s="12">
        <v>10539</v>
      </c>
      <c r="H304" s="12">
        <v>5</v>
      </c>
      <c r="I304" s="12">
        <v>2004</v>
      </c>
    </row>
    <row r="305" spans="3:9" ht="15.5">
      <c r="C305" s="12" t="s">
        <v>208</v>
      </c>
      <c r="D305" s="12" t="s">
        <v>210</v>
      </c>
      <c r="E305" s="12">
        <v>254792.5</v>
      </c>
      <c r="F305" s="13">
        <v>38151</v>
      </c>
      <c r="G305" s="12">
        <v>10540</v>
      </c>
      <c r="H305" s="12">
        <v>6</v>
      </c>
      <c r="I305" s="12">
        <v>2004</v>
      </c>
    </row>
    <row r="306" spans="3:9" ht="15.5">
      <c r="C306" s="12" t="s">
        <v>208</v>
      </c>
      <c r="D306" s="12" t="s">
        <v>214</v>
      </c>
      <c r="E306" s="12">
        <v>48663</v>
      </c>
      <c r="F306" s="13">
        <v>38136</v>
      </c>
      <c r="G306" s="12">
        <v>10541</v>
      </c>
      <c r="H306" s="12">
        <v>5</v>
      </c>
      <c r="I306" s="12">
        <v>2004</v>
      </c>
    </row>
    <row r="307" spans="3:9" ht="15.5">
      <c r="C307" s="12" t="s">
        <v>208</v>
      </c>
      <c r="D307" s="12" t="s">
        <v>212</v>
      </c>
      <c r="E307" s="12">
        <v>11727.75</v>
      </c>
      <c r="F307" s="13">
        <v>38133</v>
      </c>
      <c r="G307" s="12">
        <v>10542</v>
      </c>
      <c r="H307" s="12">
        <v>5</v>
      </c>
      <c r="I307" s="12">
        <v>2004</v>
      </c>
    </row>
    <row r="308" spans="3:9" ht="15.5">
      <c r="C308" s="12" t="s">
        <v>208</v>
      </c>
      <c r="D308" s="12" t="s">
        <v>213</v>
      </c>
      <c r="E308" s="12">
        <v>37612.5</v>
      </c>
      <c r="F308" s="13">
        <v>38130</v>
      </c>
      <c r="G308" s="12">
        <v>10543</v>
      </c>
      <c r="H308" s="12">
        <v>5</v>
      </c>
      <c r="I308" s="12">
        <v>2004</v>
      </c>
    </row>
    <row r="309" spans="3:9" ht="15.5">
      <c r="C309" s="12" t="s">
        <v>208</v>
      </c>
      <c r="D309" s="12" t="s">
        <v>209</v>
      </c>
      <c r="E309" s="12">
        <v>10430</v>
      </c>
      <c r="F309" s="13">
        <v>38137</v>
      </c>
      <c r="G309" s="12">
        <v>10544</v>
      </c>
      <c r="H309" s="12">
        <v>5</v>
      </c>
      <c r="I309" s="12">
        <v>2004</v>
      </c>
    </row>
    <row r="310" spans="3:9" ht="15.5">
      <c r="C310" s="12" t="s">
        <v>208</v>
      </c>
      <c r="D310" s="12" t="s">
        <v>213</v>
      </c>
      <c r="E310" s="12">
        <v>5250</v>
      </c>
      <c r="F310" s="13">
        <v>38164</v>
      </c>
      <c r="G310" s="12">
        <v>10545</v>
      </c>
      <c r="H310" s="12">
        <v>6</v>
      </c>
      <c r="I310" s="12">
        <v>2004</v>
      </c>
    </row>
    <row r="311" spans="3:9" ht="15.5">
      <c r="C311" s="12" t="s">
        <v>208</v>
      </c>
      <c r="D311" s="12" t="s">
        <v>212</v>
      </c>
      <c r="E311" s="12">
        <v>70300</v>
      </c>
      <c r="F311" s="13">
        <v>38134</v>
      </c>
      <c r="G311" s="12">
        <v>10546</v>
      </c>
      <c r="H311" s="12">
        <v>5</v>
      </c>
      <c r="I311" s="12">
        <v>2004</v>
      </c>
    </row>
    <row r="312" spans="3:9" ht="15.5">
      <c r="C312" s="12" t="s">
        <v>208</v>
      </c>
      <c r="D312" s="12" t="s">
        <v>210</v>
      </c>
      <c r="E312" s="12">
        <v>44820</v>
      </c>
      <c r="F312" s="13">
        <v>38140</v>
      </c>
      <c r="G312" s="12">
        <v>10547</v>
      </c>
      <c r="H312" s="12">
        <v>6</v>
      </c>
      <c r="I312" s="12">
        <v>2004</v>
      </c>
    </row>
    <row r="313" spans="3:9" ht="15.5">
      <c r="C313" s="12" t="s">
        <v>208</v>
      </c>
      <c r="D313" s="12" t="s">
        <v>210</v>
      </c>
      <c r="E313" s="12">
        <v>6002.5</v>
      </c>
      <c r="F313" s="13">
        <v>38140</v>
      </c>
      <c r="G313" s="12">
        <v>10548</v>
      </c>
      <c r="H313" s="12">
        <v>6</v>
      </c>
      <c r="I313" s="12">
        <v>2004</v>
      </c>
    </row>
    <row r="314" spans="3:9" ht="15.5">
      <c r="C314" s="12" t="s">
        <v>205</v>
      </c>
      <c r="D314" s="12" t="s">
        <v>206</v>
      </c>
      <c r="E314" s="12">
        <v>88856.75</v>
      </c>
      <c r="F314" s="13">
        <v>38137</v>
      </c>
      <c r="G314" s="12">
        <v>10549</v>
      </c>
      <c r="H314" s="12">
        <v>5</v>
      </c>
      <c r="I314" s="12">
        <v>2004</v>
      </c>
    </row>
    <row r="315" spans="3:9" ht="15.5">
      <c r="C315" s="12" t="s">
        <v>205</v>
      </c>
      <c r="D315" s="12" t="s">
        <v>215</v>
      </c>
      <c r="E315" s="12">
        <v>17082.5</v>
      </c>
      <c r="F315" s="13">
        <v>38144</v>
      </c>
      <c r="G315" s="12">
        <v>10550</v>
      </c>
      <c r="H315" s="12">
        <v>6</v>
      </c>
      <c r="I315" s="12">
        <v>2004</v>
      </c>
    </row>
    <row r="316" spans="3:9" ht="15.5">
      <c r="C316" s="12" t="s">
        <v>208</v>
      </c>
      <c r="D316" s="12" t="s">
        <v>209</v>
      </c>
      <c r="E316" s="12">
        <v>41932.5</v>
      </c>
      <c r="F316" s="13">
        <v>38144</v>
      </c>
      <c r="G316" s="12">
        <v>10551</v>
      </c>
      <c r="H316" s="12">
        <v>6</v>
      </c>
      <c r="I316" s="12">
        <v>2004</v>
      </c>
    </row>
    <row r="317" spans="3:9" ht="15.5">
      <c r="C317" s="12" t="s">
        <v>208</v>
      </c>
      <c r="D317" s="12" t="s">
        <v>214</v>
      </c>
      <c r="E317" s="12">
        <v>22012.5</v>
      </c>
      <c r="F317" s="13">
        <v>38143</v>
      </c>
      <c r="G317" s="12">
        <v>10552</v>
      </c>
      <c r="H317" s="12">
        <v>6</v>
      </c>
      <c r="I317" s="12">
        <v>2004</v>
      </c>
    </row>
    <row r="318" spans="3:9" ht="15.5">
      <c r="C318" s="12" t="s">
        <v>208</v>
      </c>
      <c r="D318" s="12" t="s">
        <v>214</v>
      </c>
      <c r="E318" s="12">
        <v>38657.5</v>
      </c>
      <c r="F318" s="13">
        <v>38141</v>
      </c>
      <c r="G318" s="12">
        <v>10553</v>
      </c>
      <c r="H318" s="12">
        <v>6</v>
      </c>
      <c r="I318" s="12">
        <v>2004</v>
      </c>
    </row>
    <row r="319" spans="3:9" ht="15.5">
      <c r="C319" s="12" t="s">
        <v>208</v>
      </c>
      <c r="D319" s="12" t="s">
        <v>209</v>
      </c>
      <c r="E319" s="12">
        <v>43213</v>
      </c>
      <c r="F319" s="13">
        <v>38143</v>
      </c>
      <c r="G319" s="12">
        <v>10554</v>
      </c>
      <c r="H319" s="12">
        <v>6</v>
      </c>
      <c r="I319" s="12">
        <v>2004</v>
      </c>
    </row>
    <row r="320" spans="3:9" ht="15.5">
      <c r="C320" s="12" t="s">
        <v>205</v>
      </c>
      <c r="D320" s="12" t="s">
        <v>207</v>
      </c>
      <c r="E320" s="12">
        <v>73610</v>
      </c>
      <c r="F320" s="13">
        <v>38142</v>
      </c>
      <c r="G320" s="12">
        <v>10555</v>
      </c>
      <c r="H320" s="12">
        <v>6</v>
      </c>
      <c r="I320" s="12">
        <v>2004</v>
      </c>
    </row>
    <row r="321" spans="3:9" ht="15.5">
      <c r="C321" s="12" t="s">
        <v>208</v>
      </c>
      <c r="D321" s="12" t="s">
        <v>214</v>
      </c>
      <c r="E321" s="12">
        <v>20880</v>
      </c>
      <c r="F321" s="13">
        <v>38151</v>
      </c>
      <c r="G321" s="12">
        <v>10556</v>
      </c>
      <c r="H321" s="12">
        <v>6</v>
      </c>
      <c r="I321" s="12">
        <v>2004</v>
      </c>
    </row>
    <row r="322" spans="3:9" ht="15.5">
      <c r="C322" s="12" t="s">
        <v>205</v>
      </c>
      <c r="D322" s="12" t="s">
        <v>211</v>
      </c>
      <c r="E322" s="12">
        <v>28812.5</v>
      </c>
      <c r="F322" s="13">
        <v>38144</v>
      </c>
      <c r="G322" s="12">
        <v>10557</v>
      </c>
      <c r="H322" s="12">
        <v>6</v>
      </c>
      <c r="I322" s="12">
        <v>2004</v>
      </c>
    </row>
    <row r="323" spans="3:9" ht="15.5">
      <c r="C323" s="12" t="s">
        <v>208</v>
      </c>
      <c r="D323" s="12" t="s">
        <v>212</v>
      </c>
      <c r="E323" s="12">
        <v>53572.5</v>
      </c>
      <c r="F323" s="13">
        <v>38148</v>
      </c>
      <c r="G323" s="12">
        <v>10558</v>
      </c>
      <c r="H323" s="12">
        <v>6</v>
      </c>
      <c r="I323" s="12">
        <v>2004</v>
      </c>
    </row>
    <row r="324" spans="3:9" ht="15.5">
      <c r="C324" s="12" t="s">
        <v>205</v>
      </c>
      <c r="D324" s="12" t="s">
        <v>207</v>
      </c>
      <c r="E324" s="12">
        <v>13010.25</v>
      </c>
      <c r="F324" s="13">
        <v>38151</v>
      </c>
      <c r="G324" s="12">
        <v>10559</v>
      </c>
      <c r="H324" s="12">
        <v>6</v>
      </c>
      <c r="I324" s="12">
        <v>2004</v>
      </c>
    </row>
    <row r="325" spans="3:9" ht="15.5">
      <c r="C325" s="12" t="s">
        <v>208</v>
      </c>
      <c r="D325" s="12" t="s">
        <v>213</v>
      </c>
      <c r="E325" s="12">
        <v>26810.5</v>
      </c>
      <c r="F325" s="13">
        <v>38147</v>
      </c>
      <c r="G325" s="12">
        <v>10560</v>
      </c>
      <c r="H325" s="12">
        <v>6</v>
      </c>
      <c r="I325" s="12">
        <v>2004</v>
      </c>
    </row>
    <row r="326" spans="3:9" ht="15.5">
      <c r="C326" s="12" t="s">
        <v>208</v>
      </c>
      <c r="D326" s="12" t="s">
        <v>214</v>
      </c>
      <c r="E326" s="12">
        <v>71112.5</v>
      </c>
      <c r="F326" s="13">
        <v>38147</v>
      </c>
      <c r="G326" s="12">
        <v>10561</v>
      </c>
      <c r="H326" s="12">
        <v>6</v>
      </c>
      <c r="I326" s="12">
        <v>2004</v>
      </c>
    </row>
    <row r="327" spans="3:9" ht="15.5">
      <c r="C327" s="12" t="s">
        <v>208</v>
      </c>
      <c r="D327" s="12" t="s">
        <v>212</v>
      </c>
      <c r="E327" s="12">
        <v>12217.5</v>
      </c>
      <c r="F327" s="13">
        <v>38150</v>
      </c>
      <c r="G327" s="12">
        <v>10562</v>
      </c>
      <c r="H327" s="12">
        <v>6</v>
      </c>
      <c r="I327" s="12">
        <v>2004</v>
      </c>
    </row>
    <row r="328" spans="3:9" ht="15.5">
      <c r="C328" s="12" t="s">
        <v>208</v>
      </c>
      <c r="D328" s="12" t="s">
        <v>214</v>
      </c>
      <c r="E328" s="12">
        <v>24125</v>
      </c>
      <c r="F328" s="13">
        <v>38162</v>
      </c>
      <c r="G328" s="12">
        <v>10563</v>
      </c>
      <c r="H328" s="12">
        <v>6</v>
      </c>
      <c r="I328" s="12">
        <v>2004</v>
      </c>
    </row>
    <row r="329" spans="3:9" ht="15.5">
      <c r="C329" s="12" t="s">
        <v>208</v>
      </c>
      <c r="D329" s="12" t="s">
        <v>209</v>
      </c>
      <c r="E329" s="12">
        <v>30851.25</v>
      </c>
      <c r="F329" s="13">
        <v>38154</v>
      </c>
      <c r="G329" s="12">
        <v>10564</v>
      </c>
      <c r="H329" s="12">
        <v>6</v>
      </c>
      <c r="I329" s="12">
        <v>2004</v>
      </c>
    </row>
    <row r="330" spans="3:9" ht="15.5">
      <c r="C330" s="12" t="s">
        <v>208</v>
      </c>
      <c r="D330" s="12" t="s">
        <v>213</v>
      </c>
      <c r="E330" s="12">
        <v>15997.5</v>
      </c>
      <c r="F330" s="13">
        <v>38156</v>
      </c>
      <c r="G330" s="12">
        <v>10565</v>
      </c>
      <c r="H330" s="12">
        <v>6</v>
      </c>
      <c r="I330" s="12">
        <v>2004</v>
      </c>
    </row>
    <row r="331" spans="3:9" ht="15.5">
      <c r="C331" s="12" t="s">
        <v>205</v>
      </c>
      <c r="D331" s="12" t="s">
        <v>211</v>
      </c>
      <c r="E331" s="12">
        <v>44025</v>
      </c>
      <c r="F331" s="13">
        <v>38156</v>
      </c>
      <c r="G331" s="12">
        <v>10566</v>
      </c>
      <c r="H331" s="12">
        <v>6</v>
      </c>
      <c r="I331" s="12">
        <v>2004</v>
      </c>
    </row>
    <row r="332" spans="3:9" ht="15.5">
      <c r="C332" s="12" t="s">
        <v>208</v>
      </c>
      <c r="D332" s="12" t="s">
        <v>212</v>
      </c>
      <c r="E332" s="12">
        <v>62975</v>
      </c>
      <c r="F332" s="13">
        <v>38155</v>
      </c>
      <c r="G332" s="12">
        <v>10567</v>
      </c>
      <c r="H332" s="12">
        <v>6</v>
      </c>
      <c r="I332" s="12">
        <v>2004</v>
      </c>
    </row>
    <row r="333" spans="3:9" ht="15.5">
      <c r="C333" s="12" t="s">
        <v>208</v>
      </c>
      <c r="D333" s="12" t="s">
        <v>210</v>
      </c>
      <c r="E333" s="12">
        <v>3875</v>
      </c>
      <c r="F333" s="13">
        <v>38177</v>
      </c>
      <c r="G333" s="12">
        <v>10568</v>
      </c>
      <c r="H333" s="12">
        <v>7</v>
      </c>
      <c r="I333" s="12">
        <v>2004</v>
      </c>
    </row>
    <row r="334" spans="3:9" ht="15.5">
      <c r="C334" s="12" t="s">
        <v>205</v>
      </c>
      <c r="D334" s="12" t="s">
        <v>206</v>
      </c>
      <c r="E334" s="12">
        <v>22250</v>
      </c>
      <c r="F334" s="13">
        <v>38179</v>
      </c>
      <c r="G334" s="12">
        <v>10569</v>
      </c>
      <c r="H334" s="12">
        <v>7</v>
      </c>
      <c r="I334" s="12">
        <v>2004</v>
      </c>
    </row>
    <row r="335" spans="3:9" ht="15.5">
      <c r="C335" s="12" t="s">
        <v>208</v>
      </c>
      <c r="D335" s="12" t="s">
        <v>210</v>
      </c>
      <c r="E335" s="12">
        <v>61631.25</v>
      </c>
      <c r="F335" s="13">
        <v>38157</v>
      </c>
      <c r="G335" s="12">
        <v>10570</v>
      </c>
      <c r="H335" s="12">
        <v>6</v>
      </c>
      <c r="I335" s="12">
        <v>2004</v>
      </c>
    </row>
    <row r="336" spans="3:9" ht="15.5">
      <c r="C336" s="12" t="s">
        <v>208</v>
      </c>
      <c r="D336" s="12" t="s">
        <v>213</v>
      </c>
      <c r="E336" s="12">
        <v>13764.75</v>
      </c>
      <c r="F336" s="13">
        <v>38172</v>
      </c>
      <c r="G336" s="12">
        <v>10571</v>
      </c>
      <c r="H336" s="12">
        <v>7</v>
      </c>
      <c r="I336" s="12">
        <v>2004</v>
      </c>
    </row>
    <row r="337" spans="3:9" ht="15.5">
      <c r="C337" s="12" t="s">
        <v>208</v>
      </c>
      <c r="D337" s="12" t="s">
        <v>210</v>
      </c>
      <c r="E337" s="12">
        <v>37527</v>
      </c>
      <c r="F337" s="13">
        <v>38163</v>
      </c>
      <c r="G337" s="12">
        <v>10572</v>
      </c>
      <c r="H337" s="12">
        <v>6</v>
      </c>
      <c r="I337" s="12">
        <v>2004</v>
      </c>
    </row>
    <row r="338" spans="3:9" ht="15.5">
      <c r="C338" s="12" t="s">
        <v>205</v>
      </c>
      <c r="D338" s="12" t="s">
        <v>215</v>
      </c>
      <c r="E338" s="12">
        <v>52050</v>
      </c>
      <c r="F338" s="13">
        <v>38158</v>
      </c>
      <c r="G338" s="12">
        <v>10573</v>
      </c>
      <c r="H338" s="12">
        <v>6</v>
      </c>
      <c r="I338" s="12">
        <v>2004</v>
      </c>
    </row>
    <row r="339" spans="3:9" ht="15.5">
      <c r="C339" s="12" t="s">
        <v>208</v>
      </c>
      <c r="D339" s="12" t="s">
        <v>209</v>
      </c>
      <c r="E339" s="12">
        <v>19107.5</v>
      </c>
      <c r="F339" s="13">
        <v>38168</v>
      </c>
      <c r="G339" s="12">
        <v>10574</v>
      </c>
      <c r="H339" s="12">
        <v>6</v>
      </c>
      <c r="I339" s="12">
        <v>2004</v>
      </c>
    </row>
    <row r="340" spans="3:9" ht="15.5">
      <c r="C340" s="12" t="s">
        <v>205</v>
      </c>
      <c r="D340" s="12" t="s">
        <v>206</v>
      </c>
      <c r="E340" s="12">
        <v>53685</v>
      </c>
      <c r="F340" s="13">
        <v>38168</v>
      </c>
      <c r="G340" s="12">
        <v>10575</v>
      </c>
      <c r="H340" s="12">
        <v>6</v>
      </c>
      <c r="I340" s="12">
        <v>2004</v>
      </c>
    </row>
    <row r="341" spans="3:9" ht="15.5">
      <c r="C341" s="12" t="s">
        <v>208</v>
      </c>
      <c r="D341" s="12" t="s">
        <v>210</v>
      </c>
      <c r="E341" s="12">
        <v>20961.25</v>
      </c>
      <c r="F341" s="13">
        <v>38168</v>
      </c>
      <c r="G341" s="12">
        <v>10576</v>
      </c>
      <c r="H341" s="12">
        <v>6</v>
      </c>
      <c r="I341" s="12">
        <v>2004</v>
      </c>
    </row>
    <row r="342" spans="3:9" ht="15.5">
      <c r="C342" s="12" t="s">
        <v>205</v>
      </c>
      <c r="D342" s="12" t="s">
        <v>211</v>
      </c>
      <c r="E342" s="12">
        <v>14225</v>
      </c>
      <c r="F342" s="13">
        <v>38168</v>
      </c>
      <c r="G342" s="12">
        <v>10577</v>
      </c>
      <c r="H342" s="12">
        <v>6</v>
      </c>
      <c r="I342" s="12">
        <v>2004</v>
      </c>
    </row>
    <row r="343" spans="3:9" ht="15.5">
      <c r="C343" s="12" t="s">
        <v>208</v>
      </c>
      <c r="D343" s="12" t="s">
        <v>209</v>
      </c>
      <c r="E343" s="12">
        <v>11925</v>
      </c>
      <c r="F343" s="13">
        <v>38193</v>
      </c>
      <c r="G343" s="12">
        <v>10578</v>
      </c>
      <c r="H343" s="12">
        <v>7</v>
      </c>
      <c r="I343" s="12">
        <v>2004</v>
      </c>
    </row>
    <row r="344" spans="3:9" ht="15.5">
      <c r="C344" s="12" t="s">
        <v>208</v>
      </c>
      <c r="D344" s="12" t="s">
        <v>212</v>
      </c>
      <c r="E344" s="12">
        <v>7943.75</v>
      </c>
      <c r="F344" s="13">
        <v>38172</v>
      </c>
      <c r="G344" s="12">
        <v>10579</v>
      </c>
      <c r="H344" s="12">
        <v>7</v>
      </c>
      <c r="I344" s="12">
        <v>2004</v>
      </c>
    </row>
    <row r="345" spans="3:9" ht="15.5">
      <c r="C345" s="12" t="s">
        <v>208</v>
      </c>
      <c r="D345" s="12" t="s">
        <v>209</v>
      </c>
      <c r="E345" s="12">
        <v>25343.5</v>
      </c>
      <c r="F345" s="13">
        <v>38169</v>
      </c>
      <c r="G345" s="12">
        <v>10580</v>
      </c>
      <c r="H345" s="12">
        <v>7</v>
      </c>
      <c r="I345" s="12">
        <v>2004</v>
      </c>
    </row>
    <row r="346" spans="3:9" ht="15.5">
      <c r="C346" s="12" t="s">
        <v>208</v>
      </c>
      <c r="D346" s="12" t="s">
        <v>210</v>
      </c>
      <c r="E346" s="12">
        <v>7750</v>
      </c>
      <c r="F346" s="13">
        <v>38170</v>
      </c>
      <c r="G346" s="12">
        <v>10581</v>
      </c>
      <c r="H346" s="12">
        <v>7</v>
      </c>
      <c r="I346" s="12">
        <v>2004</v>
      </c>
    </row>
    <row r="347" spans="3:9" ht="15.5">
      <c r="C347" s="12" t="s">
        <v>208</v>
      </c>
      <c r="D347" s="12" t="s">
        <v>210</v>
      </c>
      <c r="E347" s="12">
        <v>8250</v>
      </c>
      <c r="F347" s="13">
        <v>38182</v>
      </c>
      <c r="G347" s="12">
        <v>10582</v>
      </c>
      <c r="H347" s="12">
        <v>7</v>
      </c>
      <c r="I347" s="12">
        <v>2004</v>
      </c>
    </row>
    <row r="348" spans="3:9" ht="15.5">
      <c r="C348" s="12" t="s">
        <v>208</v>
      </c>
      <c r="D348" s="12" t="s">
        <v>214</v>
      </c>
      <c r="E348" s="12">
        <v>55937.5</v>
      </c>
      <c r="F348" s="13">
        <v>38172</v>
      </c>
      <c r="G348" s="12">
        <v>10583</v>
      </c>
      <c r="H348" s="12">
        <v>7</v>
      </c>
      <c r="I348" s="12">
        <v>2004</v>
      </c>
    </row>
    <row r="349" spans="3:9" ht="15.5">
      <c r="C349" s="12" t="s">
        <v>208</v>
      </c>
      <c r="D349" s="12" t="s">
        <v>209</v>
      </c>
      <c r="E349" s="12">
        <v>14843.75</v>
      </c>
      <c r="F349" s="13">
        <v>38172</v>
      </c>
      <c r="G349" s="12">
        <v>10584</v>
      </c>
      <c r="H349" s="12">
        <v>7</v>
      </c>
      <c r="I349" s="12">
        <v>2004</v>
      </c>
    </row>
    <row r="350" spans="3:9" ht="15.5">
      <c r="C350" s="12" t="s">
        <v>205</v>
      </c>
      <c r="D350" s="12" t="s">
        <v>215</v>
      </c>
      <c r="E350" s="12">
        <v>3562.5</v>
      </c>
      <c r="F350" s="13">
        <v>38178</v>
      </c>
      <c r="G350" s="12">
        <v>10585</v>
      </c>
      <c r="H350" s="12">
        <v>7</v>
      </c>
      <c r="I350" s="12">
        <v>2004</v>
      </c>
    </row>
    <row r="351" spans="3:9" ht="15.5">
      <c r="C351" s="12" t="s">
        <v>205</v>
      </c>
      <c r="D351" s="12" t="s">
        <v>211</v>
      </c>
      <c r="E351" s="12">
        <v>595</v>
      </c>
      <c r="F351" s="13">
        <v>38177</v>
      </c>
      <c r="G351" s="12">
        <v>10586</v>
      </c>
      <c r="H351" s="12">
        <v>7</v>
      </c>
      <c r="I351" s="12">
        <v>2004</v>
      </c>
    </row>
    <row r="352" spans="3:9" ht="15.5">
      <c r="C352" s="12" t="s">
        <v>208</v>
      </c>
      <c r="D352" s="12" t="s">
        <v>212</v>
      </c>
      <c r="E352" s="12">
        <v>20184.5</v>
      </c>
      <c r="F352" s="13">
        <v>38177</v>
      </c>
      <c r="G352" s="12">
        <v>10587</v>
      </c>
      <c r="H352" s="12">
        <v>7</v>
      </c>
      <c r="I352" s="12">
        <v>2004</v>
      </c>
    </row>
    <row r="353" spans="3:9" ht="15.5">
      <c r="C353" s="12" t="s">
        <v>208</v>
      </c>
      <c r="D353" s="12" t="s">
        <v>214</v>
      </c>
      <c r="E353" s="12">
        <v>78000</v>
      </c>
      <c r="F353" s="13">
        <v>38178</v>
      </c>
      <c r="G353" s="12">
        <v>10588</v>
      </c>
      <c r="H353" s="12">
        <v>7</v>
      </c>
      <c r="I353" s="12">
        <v>2004</v>
      </c>
    </row>
    <row r="354" spans="3:9" ht="15.5">
      <c r="C354" s="12" t="s">
        <v>208</v>
      </c>
      <c r="D354" s="12" t="s">
        <v>213</v>
      </c>
      <c r="E354" s="12">
        <v>1800</v>
      </c>
      <c r="F354" s="13">
        <v>38182</v>
      </c>
      <c r="G354" s="12">
        <v>10589</v>
      </c>
      <c r="H354" s="12">
        <v>7</v>
      </c>
      <c r="I354" s="12">
        <v>2004</v>
      </c>
    </row>
    <row r="355" spans="3:9" ht="15.5">
      <c r="C355" s="12" t="s">
        <v>208</v>
      </c>
      <c r="D355" s="12" t="s">
        <v>209</v>
      </c>
      <c r="E355" s="12">
        <v>27525</v>
      </c>
      <c r="F355" s="13">
        <v>38182</v>
      </c>
      <c r="G355" s="12">
        <v>10590</v>
      </c>
      <c r="H355" s="12">
        <v>7</v>
      </c>
      <c r="I355" s="12">
        <v>2004</v>
      </c>
    </row>
    <row r="356" spans="3:9" ht="15.5">
      <c r="C356" s="12" t="s">
        <v>208</v>
      </c>
      <c r="D356" s="12" t="s">
        <v>212</v>
      </c>
      <c r="E356" s="12">
        <v>20312.5</v>
      </c>
      <c r="F356" s="13">
        <v>38184</v>
      </c>
      <c r="G356" s="12">
        <v>10591</v>
      </c>
      <c r="H356" s="12">
        <v>7</v>
      </c>
      <c r="I356" s="12">
        <v>2004</v>
      </c>
    </row>
    <row r="357" spans="3:9" ht="15.5">
      <c r="C357" s="12" t="s">
        <v>208</v>
      </c>
      <c r="D357" s="12" t="s">
        <v>210</v>
      </c>
      <c r="E357" s="12">
        <v>12911.5</v>
      </c>
      <c r="F357" s="13">
        <v>38184</v>
      </c>
      <c r="G357" s="12">
        <v>10592</v>
      </c>
      <c r="H357" s="12">
        <v>7</v>
      </c>
      <c r="I357" s="12">
        <v>2004</v>
      </c>
    </row>
    <row r="358" spans="3:9" ht="15.5">
      <c r="C358" s="12" t="s">
        <v>205</v>
      </c>
      <c r="D358" s="12" t="s">
        <v>215</v>
      </c>
      <c r="E358" s="12">
        <v>49860</v>
      </c>
      <c r="F358" s="13">
        <v>38212</v>
      </c>
      <c r="G358" s="12">
        <v>10593</v>
      </c>
      <c r="H358" s="12">
        <v>8</v>
      </c>
      <c r="I358" s="12">
        <v>2004</v>
      </c>
    </row>
    <row r="359" spans="3:9" ht="15.5">
      <c r="C359" s="12" t="s">
        <v>208</v>
      </c>
      <c r="D359" s="12" t="s">
        <v>210</v>
      </c>
      <c r="E359" s="12">
        <v>14137.5</v>
      </c>
      <c r="F359" s="13">
        <v>38184</v>
      </c>
      <c r="G359" s="12">
        <v>10594</v>
      </c>
      <c r="H359" s="12">
        <v>7</v>
      </c>
      <c r="I359" s="12">
        <v>2004</v>
      </c>
    </row>
    <row r="360" spans="3:9" ht="15.5">
      <c r="C360" s="12" t="s">
        <v>208</v>
      </c>
      <c r="D360" s="12" t="s">
        <v>214</v>
      </c>
      <c r="E360" s="12">
        <v>118125</v>
      </c>
      <c r="F360" s="13">
        <v>38182</v>
      </c>
      <c r="G360" s="12">
        <v>10595</v>
      </c>
      <c r="H360" s="12">
        <v>7</v>
      </c>
      <c r="I360" s="12">
        <v>2004</v>
      </c>
    </row>
    <row r="361" spans="3:9" ht="15.5">
      <c r="C361" s="12" t="s">
        <v>208</v>
      </c>
      <c r="D361" s="12" t="s">
        <v>213</v>
      </c>
      <c r="E361" s="12">
        <v>29522</v>
      </c>
      <c r="F361" s="13">
        <v>38211</v>
      </c>
      <c r="G361" s="12">
        <v>10596</v>
      </c>
      <c r="H361" s="12">
        <v>8</v>
      </c>
      <c r="I361" s="12">
        <v>2004</v>
      </c>
    </row>
    <row r="362" spans="3:9" ht="15.5">
      <c r="C362" s="12" t="s">
        <v>205</v>
      </c>
      <c r="D362" s="12" t="s">
        <v>215</v>
      </c>
      <c r="E362" s="12">
        <v>17952</v>
      </c>
      <c r="F362" s="13">
        <v>38186</v>
      </c>
      <c r="G362" s="12">
        <v>10597</v>
      </c>
      <c r="H362" s="12">
        <v>7</v>
      </c>
      <c r="I362" s="12">
        <v>2004</v>
      </c>
    </row>
    <row r="363" spans="3:9" ht="15.5">
      <c r="C363" s="12" t="s">
        <v>208</v>
      </c>
      <c r="D363" s="12" t="s">
        <v>212</v>
      </c>
      <c r="E363" s="12">
        <v>59712.5</v>
      </c>
      <c r="F363" s="13">
        <v>38186</v>
      </c>
      <c r="G363" s="12">
        <v>10598</v>
      </c>
      <c r="H363" s="12">
        <v>7</v>
      </c>
      <c r="I363" s="12">
        <v>2004</v>
      </c>
    </row>
    <row r="364" spans="3:9" ht="15.5">
      <c r="C364" s="12" t="s">
        <v>205</v>
      </c>
      <c r="D364" s="12" t="s">
        <v>207</v>
      </c>
      <c r="E364" s="12">
        <v>12325</v>
      </c>
      <c r="F364" s="13">
        <v>38189</v>
      </c>
      <c r="G364" s="12">
        <v>10599</v>
      </c>
      <c r="H364" s="12">
        <v>7</v>
      </c>
      <c r="I364" s="12">
        <v>2004</v>
      </c>
    </row>
    <row r="365" spans="3:9" ht="15.5">
      <c r="C365" s="12" t="s">
        <v>208</v>
      </c>
      <c r="D365" s="12" t="s">
        <v>209</v>
      </c>
      <c r="E365" s="12">
        <v>11995</v>
      </c>
      <c r="F365" s="13">
        <v>38189</v>
      </c>
      <c r="G365" s="12">
        <v>10600</v>
      </c>
      <c r="H365" s="12">
        <v>7</v>
      </c>
      <c r="I365" s="12">
        <v>2004</v>
      </c>
    </row>
    <row r="366" spans="3:9" ht="15.5">
      <c r="C366" s="12" t="s">
        <v>205</v>
      </c>
      <c r="D366" s="12" t="s">
        <v>215</v>
      </c>
      <c r="E366" s="12">
        <v>57125</v>
      </c>
      <c r="F366" s="13">
        <v>38190</v>
      </c>
      <c r="G366" s="12">
        <v>10601</v>
      </c>
      <c r="H366" s="12">
        <v>7</v>
      </c>
      <c r="I366" s="12">
        <v>2004</v>
      </c>
    </row>
    <row r="367" spans="3:9" ht="15.5">
      <c r="C367" s="12" t="s">
        <v>208</v>
      </c>
      <c r="D367" s="12" t="s">
        <v>213</v>
      </c>
      <c r="E367" s="12">
        <v>1218.75</v>
      </c>
      <c r="F367" s="13">
        <v>38190</v>
      </c>
      <c r="G367" s="12">
        <v>10602</v>
      </c>
      <c r="H367" s="12">
        <v>7</v>
      </c>
      <c r="I367" s="12">
        <v>2004</v>
      </c>
    </row>
    <row r="368" spans="3:9" ht="15.5">
      <c r="C368" s="12" t="s">
        <v>208</v>
      </c>
      <c r="D368" s="12" t="s">
        <v>213</v>
      </c>
      <c r="E368" s="12">
        <v>37075</v>
      </c>
      <c r="F368" s="13">
        <v>38207</v>
      </c>
      <c r="G368" s="12">
        <v>10603</v>
      </c>
      <c r="H368" s="12">
        <v>8</v>
      </c>
      <c r="I368" s="12">
        <v>2004</v>
      </c>
    </row>
    <row r="369" spans="3:9" ht="15.5">
      <c r="C369" s="12" t="s">
        <v>208</v>
      </c>
      <c r="D369" s="12" t="s">
        <v>212</v>
      </c>
      <c r="E369" s="12">
        <v>5771.25</v>
      </c>
      <c r="F369" s="13">
        <v>38197</v>
      </c>
      <c r="G369" s="12">
        <v>10604</v>
      </c>
      <c r="H369" s="12">
        <v>7</v>
      </c>
      <c r="I369" s="12">
        <v>2004</v>
      </c>
    </row>
    <row r="370" spans="3:9" ht="15.5">
      <c r="C370" s="12" t="s">
        <v>208</v>
      </c>
      <c r="D370" s="12" t="s">
        <v>212</v>
      </c>
      <c r="E370" s="12">
        <v>102742.25</v>
      </c>
      <c r="F370" s="13">
        <v>38197</v>
      </c>
      <c r="G370" s="12">
        <v>10605</v>
      </c>
      <c r="H370" s="12">
        <v>7</v>
      </c>
      <c r="I370" s="12">
        <v>2004</v>
      </c>
    </row>
    <row r="371" spans="3:9" ht="15.5">
      <c r="C371" s="12" t="s">
        <v>208</v>
      </c>
      <c r="D371" s="12" t="s">
        <v>209</v>
      </c>
      <c r="E371" s="12">
        <v>28260</v>
      </c>
      <c r="F371" s="13">
        <v>38199</v>
      </c>
      <c r="G371" s="12">
        <v>10606</v>
      </c>
      <c r="H371" s="12">
        <v>7</v>
      </c>
      <c r="I371" s="12">
        <v>2004</v>
      </c>
    </row>
    <row r="372" spans="3:9" ht="15.5">
      <c r="C372" s="12" t="s">
        <v>205</v>
      </c>
      <c r="D372" s="12" t="s">
        <v>206</v>
      </c>
      <c r="E372" s="12">
        <v>161885</v>
      </c>
      <c r="F372" s="13">
        <v>38193</v>
      </c>
      <c r="G372" s="12">
        <v>10607</v>
      </c>
      <c r="H372" s="12">
        <v>7</v>
      </c>
      <c r="I372" s="12">
        <v>2004</v>
      </c>
    </row>
    <row r="373" spans="3:9" ht="15.5">
      <c r="C373" s="12" t="s">
        <v>208</v>
      </c>
      <c r="D373" s="12" t="s">
        <v>209</v>
      </c>
      <c r="E373" s="12">
        <v>26600</v>
      </c>
      <c r="F373" s="13">
        <v>38200</v>
      </c>
      <c r="G373" s="12">
        <v>10608</v>
      </c>
      <c r="H373" s="12">
        <v>8</v>
      </c>
      <c r="I373" s="12">
        <v>2004</v>
      </c>
    </row>
    <row r="374" spans="3:9" ht="15.5">
      <c r="C374" s="12" t="s">
        <v>205</v>
      </c>
      <c r="D374" s="12" t="s">
        <v>215</v>
      </c>
      <c r="E374" s="12">
        <v>10600</v>
      </c>
      <c r="F374" s="13">
        <v>38198</v>
      </c>
      <c r="G374" s="12">
        <v>10609</v>
      </c>
      <c r="H374" s="12">
        <v>7</v>
      </c>
      <c r="I374" s="12">
        <v>2004</v>
      </c>
    </row>
    <row r="375" spans="3:9" ht="15.5">
      <c r="C375" s="12" t="s">
        <v>208</v>
      </c>
      <c r="D375" s="12" t="s">
        <v>213</v>
      </c>
      <c r="E375" s="12">
        <v>7481.25</v>
      </c>
      <c r="F375" s="13">
        <v>38205</v>
      </c>
      <c r="G375" s="12">
        <v>10610</v>
      </c>
      <c r="H375" s="12">
        <v>8</v>
      </c>
      <c r="I375" s="12">
        <v>2004</v>
      </c>
    </row>
    <row r="376" spans="3:9" ht="15.5">
      <c r="C376" s="12" t="s">
        <v>205</v>
      </c>
      <c r="D376" s="12" t="s">
        <v>207</v>
      </c>
      <c r="E376" s="12">
        <v>20200</v>
      </c>
      <c r="F376" s="13">
        <v>38200</v>
      </c>
      <c r="G376" s="12">
        <v>10611</v>
      </c>
      <c r="H376" s="12">
        <v>8</v>
      </c>
      <c r="I376" s="12">
        <v>2004</v>
      </c>
    </row>
    <row r="377" spans="3:9" ht="15.5">
      <c r="C377" s="12" t="s">
        <v>208</v>
      </c>
      <c r="D377" s="12" t="s">
        <v>212</v>
      </c>
      <c r="E377" s="12">
        <v>159375</v>
      </c>
      <c r="F377" s="13">
        <v>38200</v>
      </c>
      <c r="G377" s="12">
        <v>10612</v>
      </c>
      <c r="H377" s="12">
        <v>8</v>
      </c>
      <c r="I377" s="12">
        <v>2004</v>
      </c>
    </row>
    <row r="378" spans="3:9" ht="15.5">
      <c r="C378" s="12" t="s">
        <v>208</v>
      </c>
      <c r="D378" s="12" t="s">
        <v>209</v>
      </c>
      <c r="E378" s="12">
        <v>8830</v>
      </c>
      <c r="F378" s="13">
        <v>38200</v>
      </c>
      <c r="G378" s="12">
        <v>10613</v>
      </c>
      <c r="H378" s="12">
        <v>8</v>
      </c>
      <c r="I378" s="12">
        <v>2004</v>
      </c>
    </row>
    <row r="379" spans="3:9" ht="15.5">
      <c r="C379" s="12" t="s">
        <v>208</v>
      </c>
      <c r="D379" s="12" t="s">
        <v>213</v>
      </c>
      <c r="E379" s="12">
        <v>11600</v>
      </c>
      <c r="F379" s="13">
        <v>38200</v>
      </c>
      <c r="G379" s="12">
        <v>10614</v>
      </c>
      <c r="H379" s="12">
        <v>8</v>
      </c>
      <c r="I379" s="12">
        <v>2004</v>
      </c>
    </row>
    <row r="380" spans="3:9" ht="15.5">
      <c r="C380" s="12" t="s">
        <v>208</v>
      </c>
      <c r="D380" s="12" t="s">
        <v>214</v>
      </c>
      <c r="E380" s="12">
        <v>3000</v>
      </c>
      <c r="F380" s="13">
        <v>38205</v>
      </c>
      <c r="G380" s="12">
        <v>10615</v>
      </c>
      <c r="H380" s="12">
        <v>8</v>
      </c>
      <c r="I380" s="12">
        <v>2004</v>
      </c>
    </row>
    <row r="381" spans="3:9" ht="15.5">
      <c r="C381" s="12" t="s">
        <v>208</v>
      </c>
      <c r="D381" s="12" t="s">
        <v>212</v>
      </c>
      <c r="E381" s="12">
        <v>120174.75</v>
      </c>
      <c r="F381" s="13">
        <v>38204</v>
      </c>
      <c r="G381" s="12">
        <v>10616</v>
      </c>
      <c r="H381" s="12">
        <v>8</v>
      </c>
      <c r="I381" s="12">
        <v>2004</v>
      </c>
    </row>
    <row r="382" spans="3:9" ht="15.5">
      <c r="C382" s="12" t="s">
        <v>208</v>
      </c>
      <c r="D382" s="12" t="s">
        <v>209</v>
      </c>
      <c r="E382" s="12">
        <v>35062.5</v>
      </c>
      <c r="F382" s="13">
        <v>38203</v>
      </c>
      <c r="G382" s="12">
        <v>10617</v>
      </c>
      <c r="H382" s="12">
        <v>8</v>
      </c>
      <c r="I382" s="12">
        <v>2004</v>
      </c>
    </row>
    <row r="383" spans="3:9" ht="15.5">
      <c r="C383" s="12" t="s">
        <v>208</v>
      </c>
      <c r="D383" s="12" t="s">
        <v>212</v>
      </c>
      <c r="E383" s="12">
        <v>67437.5</v>
      </c>
      <c r="F383" s="13">
        <v>38207</v>
      </c>
      <c r="G383" s="12">
        <v>10618</v>
      </c>
      <c r="H383" s="12">
        <v>8</v>
      </c>
      <c r="I383" s="12">
        <v>2004</v>
      </c>
    </row>
    <row r="384" spans="3:9" ht="15.5">
      <c r="C384" s="12" t="s">
        <v>208</v>
      </c>
      <c r="D384" s="12" t="s">
        <v>210</v>
      </c>
      <c r="E384" s="12">
        <v>31500</v>
      </c>
      <c r="F384" s="13">
        <v>38206</v>
      </c>
      <c r="G384" s="12">
        <v>10619</v>
      </c>
      <c r="H384" s="12">
        <v>8</v>
      </c>
      <c r="I384" s="12">
        <v>2004</v>
      </c>
    </row>
    <row r="385" spans="3:9" ht="15.5">
      <c r="C385" s="12" t="s">
        <v>208</v>
      </c>
      <c r="D385" s="12" t="s">
        <v>214</v>
      </c>
      <c r="E385" s="12">
        <v>1437.5</v>
      </c>
      <c r="F385" s="13">
        <v>38213</v>
      </c>
      <c r="G385" s="12">
        <v>10620</v>
      </c>
      <c r="H385" s="12">
        <v>8</v>
      </c>
      <c r="I385" s="12">
        <v>2004</v>
      </c>
    </row>
    <row r="386" spans="3:9" ht="15.5">
      <c r="C386" s="12" t="s">
        <v>208</v>
      </c>
      <c r="D386" s="12" t="s">
        <v>209</v>
      </c>
      <c r="E386" s="12">
        <v>18962.5</v>
      </c>
      <c r="F386" s="13">
        <v>38210</v>
      </c>
      <c r="G386" s="12">
        <v>10621</v>
      </c>
      <c r="H386" s="12">
        <v>8</v>
      </c>
      <c r="I386" s="12">
        <v>2004</v>
      </c>
    </row>
    <row r="387" spans="3:9" ht="15.5">
      <c r="C387" s="12" t="s">
        <v>208</v>
      </c>
      <c r="D387" s="12" t="s">
        <v>209</v>
      </c>
      <c r="E387" s="12">
        <v>14000</v>
      </c>
      <c r="F387" s="13">
        <v>38210</v>
      </c>
      <c r="G387" s="12">
        <v>10622</v>
      </c>
      <c r="H387" s="12">
        <v>8</v>
      </c>
      <c r="I387" s="12">
        <v>2004</v>
      </c>
    </row>
    <row r="388" spans="3:9" ht="15.5">
      <c r="C388" s="12" t="s">
        <v>208</v>
      </c>
      <c r="D388" s="12" t="s">
        <v>213</v>
      </c>
      <c r="E388" s="12">
        <v>33423.75</v>
      </c>
      <c r="F388" s="13">
        <v>38211</v>
      </c>
      <c r="G388" s="12">
        <v>10623</v>
      </c>
      <c r="H388" s="12">
        <v>8</v>
      </c>
      <c r="I388" s="12">
        <v>2004</v>
      </c>
    </row>
    <row r="389" spans="3:9" ht="15.5">
      <c r="C389" s="12" t="s">
        <v>208</v>
      </c>
      <c r="D389" s="12" t="s">
        <v>209</v>
      </c>
      <c r="E389" s="12">
        <v>34831</v>
      </c>
      <c r="F389" s="13">
        <v>38218</v>
      </c>
      <c r="G389" s="12">
        <v>10624</v>
      </c>
      <c r="H389" s="12">
        <v>8</v>
      </c>
      <c r="I389" s="12">
        <v>2004</v>
      </c>
    </row>
    <row r="390" spans="3:9" ht="15.5">
      <c r="C390" s="12" t="s">
        <v>208</v>
      </c>
      <c r="D390" s="12" t="s">
        <v>210</v>
      </c>
      <c r="E390" s="12">
        <v>11993.75</v>
      </c>
      <c r="F390" s="13">
        <v>38213</v>
      </c>
      <c r="G390" s="12">
        <v>10625</v>
      </c>
      <c r="H390" s="12">
        <v>8</v>
      </c>
      <c r="I390" s="12">
        <v>2004</v>
      </c>
    </row>
    <row r="391" spans="3:9" ht="15.5">
      <c r="C391" s="12" t="s">
        <v>208</v>
      </c>
      <c r="D391" s="12" t="s">
        <v>212</v>
      </c>
      <c r="E391" s="12">
        <v>37590</v>
      </c>
      <c r="F391" s="13">
        <v>38219</v>
      </c>
      <c r="G391" s="12">
        <v>10626</v>
      </c>
      <c r="H391" s="12">
        <v>8</v>
      </c>
      <c r="I391" s="12">
        <v>2004</v>
      </c>
    </row>
    <row r="392" spans="3:9" ht="15.5">
      <c r="C392" s="12" t="s">
        <v>208</v>
      </c>
      <c r="D392" s="12" t="s">
        <v>213</v>
      </c>
      <c r="E392" s="12">
        <v>29643.75</v>
      </c>
      <c r="F392" s="13">
        <v>38220</v>
      </c>
      <c r="G392" s="12">
        <v>10627</v>
      </c>
      <c r="H392" s="12">
        <v>8</v>
      </c>
      <c r="I392" s="12">
        <v>2004</v>
      </c>
    </row>
    <row r="393" spans="3:9" ht="15.5">
      <c r="C393" s="12" t="s">
        <v>208</v>
      </c>
      <c r="D393" s="12" t="s">
        <v>209</v>
      </c>
      <c r="E393" s="12">
        <v>11250</v>
      </c>
      <c r="F393" s="13">
        <v>38219</v>
      </c>
      <c r="G393" s="12">
        <v>10628</v>
      </c>
      <c r="H393" s="12">
        <v>8</v>
      </c>
      <c r="I393" s="12">
        <v>2004</v>
      </c>
    </row>
    <row r="394" spans="3:9" ht="15.5">
      <c r="C394" s="12" t="s">
        <v>208</v>
      </c>
      <c r="D394" s="12" t="s">
        <v>209</v>
      </c>
      <c r="E394" s="12">
        <v>69376.25</v>
      </c>
      <c r="F394" s="13">
        <v>38219</v>
      </c>
      <c r="G394" s="12">
        <v>10629</v>
      </c>
      <c r="H394" s="12">
        <v>8</v>
      </c>
      <c r="I394" s="12">
        <v>2004</v>
      </c>
    </row>
    <row r="395" spans="3:9" ht="15.5">
      <c r="C395" s="12" t="s">
        <v>208</v>
      </c>
      <c r="D395" s="12" t="s">
        <v>212</v>
      </c>
      <c r="E395" s="12">
        <v>22590</v>
      </c>
      <c r="F395" s="13">
        <v>38218</v>
      </c>
      <c r="G395" s="12">
        <v>10630</v>
      </c>
      <c r="H395" s="12">
        <v>8</v>
      </c>
      <c r="I395" s="12">
        <v>2004</v>
      </c>
    </row>
    <row r="396" spans="3:9" ht="15.5">
      <c r="C396" s="12" t="s">
        <v>208</v>
      </c>
      <c r="D396" s="12" t="s">
        <v>213</v>
      </c>
      <c r="E396" s="12">
        <v>1395</v>
      </c>
      <c r="F396" s="13">
        <v>38214</v>
      </c>
      <c r="G396" s="12">
        <v>10631</v>
      </c>
      <c r="H396" s="12">
        <v>8</v>
      </c>
      <c r="I396" s="12">
        <v>2004</v>
      </c>
    </row>
    <row r="397" spans="3:9" ht="15.5">
      <c r="C397" s="12" t="s">
        <v>208</v>
      </c>
      <c r="D397" s="12" t="s">
        <v>213</v>
      </c>
      <c r="E397" s="12">
        <v>14725</v>
      </c>
      <c r="F397" s="13">
        <v>38218</v>
      </c>
      <c r="G397" s="12">
        <v>10632</v>
      </c>
      <c r="H397" s="12">
        <v>8</v>
      </c>
      <c r="I397" s="12">
        <v>2004</v>
      </c>
    </row>
    <row r="398" spans="3:9" ht="15.5">
      <c r="C398" s="12" t="s">
        <v>205</v>
      </c>
      <c r="D398" s="12" t="s">
        <v>215</v>
      </c>
      <c r="E398" s="12">
        <v>137764.75</v>
      </c>
      <c r="F398" s="13">
        <v>38217</v>
      </c>
      <c r="G398" s="12">
        <v>10633</v>
      </c>
      <c r="H398" s="12">
        <v>8</v>
      </c>
      <c r="I398" s="12">
        <v>2004</v>
      </c>
    </row>
    <row r="399" spans="3:9" ht="15.5">
      <c r="C399" s="12" t="s">
        <v>208</v>
      </c>
      <c r="D399" s="12" t="s">
        <v>209</v>
      </c>
      <c r="E399" s="12">
        <v>124637.5</v>
      </c>
      <c r="F399" s="13">
        <v>38220</v>
      </c>
      <c r="G399" s="12">
        <v>10634</v>
      </c>
      <c r="H399" s="12">
        <v>8</v>
      </c>
      <c r="I399" s="12">
        <v>2004</v>
      </c>
    </row>
    <row r="400" spans="3:9" ht="15.5">
      <c r="C400" s="12" t="s">
        <v>208</v>
      </c>
      <c r="D400" s="12" t="s">
        <v>213</v>
      </c>
      <c r="E400" s="12">
        <v>33155.5</v>
      </c>
      <c r="F400" s="13">
        <v>38220</v>
      </c>
      <c r="G400" s="12">
        <v>10635</v>
      </c>
      <c r="H400" s="12">
        <v>8</v>
      </c>
      <c r="I400" s="12">
        <v>2004</v>
      </c>
    </row>
    <row r="401" spans="3:9" ht="15.5">
      <c r="C401" s="12" t="s">
        <v>208</v>
      </c>
      <c r="D401" s="12" t="s">
        <v>209</v>
      </c>
      <c r="E401" s="12">
        <v>15737.5</v>
      </c>
      <c r="F401" s="13">
        <v>38225</v>
      </c>
      <c r="G401" s="12">
        <v>10636</v>
      </c>
      <c r="H401" s="12">
        <v>8</v>
      </c>
      <c r="I401" s="12">
        <v>2004</v>
      </c>
    </row>
    <row r="402" spans="3:9" ht="15.5">
      <c r="C402" s="12" t="s">
        <v>205</v>
      </c>
      <c r="D402" s="12" t="s">
        <v>207</v>
      </c>
      <c r="E402" s="12">
        <v>69048.5</v>
      </c>
      <c r="F402" s="13">
        <v>38225</v>
      </c>
      <c r="G402" s="12">
        <v>10637</v>
      </c>
      <c r="H402" s="12">
        <v>8</v>
      </c>
      <c r="I402" s="12">
        <v>2004</v>
      </c>
    </row>
    <row r="403" spans="3:9" ht="15.5">
      <c r="C403" s="12" t="s">
        <v>208</v>
      </c>
      <c r="D403" s="12" t="s">
        <v>210</v>
      </c>
      <c r="E403" s="12">
        <v>68001.25</v>
      </c>
      <c r="F403" s="13">
        <v>38231</v>
      </c>
      <c r="G403" s="12">
        <v>10638</v>
      </c>
      <c r="H403" s="12">
        <v>9</v>
      </c>
      <c r="I403" s="12">
        <v>2004</v>
      </c>
    </row>
    <row r="404" spans="3:9" ht="15.5">
      <c r="C404" s="12" t="s">
        <v>205</v>
      </c>
      <c r="D404" s="12" t="s">
        <v>215</v>
      </c>
      <c r="E404" s="12">
        <v>12500</v>
      </c>
      <c r="F404" s="13">
        <v>38226</v>
      </c>
      <c r="G404" s="12">
        <v>10639</v>
      </c>
      <c r="H404" s="12">
        <v>8</v>
      </c>
      <c r="I404" s="12">
        <v>2004</v>
      </c>
    </row>
    <row r="405" spans="3:9" ht="15.5">
      <c r="C405" s="12" t="s">
        <v>208</v>
      </c>
      <c r="D405" s="12" t="s">
        <v>209</v>
      </c>
      <c r="E405" s="12">
        <v>17718.75</v>
      </c>
      <c r="F405" s="13">
        <v>38227</v>
      </c>
      <c r="G405" s="12">
        <v>10640</v>
      </c>
      <c r="H405" s="12">
        <v>8</v>
      </c>
      <c r="I405" s="12">
        <v>2004</v>
      </c>
    </row>
    <row r="406" spans="3:9" ht="15.5">
      <c r="C406" s="12" t="s">
        <v>208</v>
      </c>
      <c r="D406" s="12" t="s">
        <v>209</v>
      </c>
      <c r="E406" s="12">
        <v>51350</v>
      </c>
      <c r="F406" s="13">
        <v>38225</v>
      </c>
      <c r="G406" s="12">
        <v>10641</v>
      </c>
      <c r="H406" s="12">
        <v>8</v>
      </c>
      <c r="I406" s="12">
        <v>2004</v>
      </c>
    </row>
    <row r="407" spans="3:9" ht="15.5">
      <c r="C407" s="12" t="s">
        <v>205</v>
      </c>
      <c r="D407" s="12" t="s">
        <v>215</v>
      </c>
      <c r="E407" s="12">
        <v>17400</v>
      </c>
      <c r="F407" s="13">
        <v>38235</v>
      </c>
      <c r="G407" s="12">
        <v>10642</v>
      </c>
      <c r="H407" s="12">
        <v>9</v>
      </c>
      <c r="I407" s="12">
        <v>2004</v>
      </c>
    </row>
    <row r="408" spans="3:9" ht="15.5">
      <c r="C408" s="12" t="s">
        <v>205</v>
      </c>
      <c r="D408" s="12" t="s">
        <v>207</v>
      </c>
      <c r="E408" s="12">
        <v>20362.5</v>
      </c>
      <c r="F408" s="13">
        <v>38232</v>
      </c>
      <c r="G408" s="12">
        <v>10643</v>
      </c>
      <c r="H408" s="12">
        <v>9</v>
      </c>
      <c r="I408" s="12">
        <v>2004</v>
      </c>
    </row>
    <row r="409" spans="3:9" ht="15.5">
      <c r="C409" s="12" t="s">
        <v>208</v>
      </c>
      <c r="D409" s="12" t="s">
        <v>210</v>
      </c>
      <c r="E409" s="12">
        <v>34295</v>
      </c>
      <c r="F409" s="13">
        <v>38231</v>
      </c>
      <c r="G409" s="12">
        <v>10644</v>
      </c>
      <c r="H409" s="12">
        <v>9</v>
      </c>
      <c r="I409" s="12">
        <v>2004</v>
      </c>
    </row>
    <row r="410" spans="3:9" ht="15.5">
      <c r="C410" s="12" t="s">
        <v>208</v>
      </c>
      <c r="D410" s="12" t="s">
        <v>209</v>
      </c>
      <c r="E410" s="12">
        <v>38375</v>
      </c>
      <c r="F410" s="13">
        <v>38232</v>
      </c>
      <c r="G410" s="12">
        <v>10645</v>
      </c>
      <c r="H410" s="12">
        <v>9</v>
      </c>
      <c r="I410" s="12">
        <v>2004</v>
      </c>
    </row>
    <row r="411" spans="3:9" ht="15.5">
      <c r="C411" s="12" t="s">
        <v>205</v>
      </c>
      <c r="D411" s="12" t="s">
        <v>211</v>
      </c>
      <c r="E411" s="12">
        <v>36150</v>
      </c>
      <c r="F411" s="13">
        <v>38233</v>
      </c>
      <c r="G411" s="12">
        <v>10646</v>
      </c>
      <c r="H411" s="12">
        <v>9</v>
      </c>
      <c r="I411" s="12">
        <v>2004</v>
      </c>
    </row>
    <row r="412" spans="3:9" ht="15.5">
      <c r="C412" s="12" t="s">
        <v>208</v>
      </c>
      <c r="D412" s="12" t="s">
        <v>209</v>
      </c>
      <c r="E412" s="12">
        <v>15900</v>
      </c>
      <c r="F412" s="13">
        <v>38233</v>
      </c>
      <c r="G412" s="12">
        <v>10647</v>
      </c>
      <c r="H412" s="12">
        <v>9</v>
      </c>
      <c r="I412" s="12">
        <v>2004</v>
      </c>
    </row>
    <row r="413" spans="3:9" ht="15.5">
      <c r="C413" s="12" t="s">
        <v>205</v>
      </c>
      <c r="D413" s="12" t="s">
        <v>206</v>
      </c>
      <c r="E413" s="12">
        <v>9309.25</v>
      </c>
      <c r="F413" s="13">
        <v>38239</v>
      </c>
      <c r="G413" s="12">
        <v>10648</v>
      </c>
      <c r="H413" s="12">
        <v>9</v>
      </c>
      <c r="I413" s="12">
        <v>2004</v>
      </c>
    </row>
    <row r="414" spans="3:9" ht="15.5">
      <c r="C414" s="12" t="s">
        <v>205</v>
      </c>
      <c r="D414" s="12" t="s">
        <v>206</v>
      </c>
      <c r="E414" s="12">
        <v>35850</v>
      </c>
      <c r="F414" s="13">
        <v>38228</v>
      </c>
      <c r="G414" s="12">
        <v>10649</v>
      </c>
      <c r="H414" s="12">
        <v>8</v>
      </c>
      <c r="I414" s="12">
        <v>2004</v>
      </c>
    </row>
    <row r="415" spans="3:9" ht="15.5">
      <c r="C415" s="12" t="s">
        <v>205</v>
      </c>
      <c r="D415" s="12" t="s">
        <v>206</v>
      </c>
      <c r="E415" s="12">
        <v>44480</v>
      </c>
      <c r="F415" s="13">
        <v>38233</v>
      </c>
      <c r="G415" s="12">
        <v>10650</v>
      </c>
      <c r="H415" s="12">
        <v>9</v>
      </c>
      <c r="I415" s="12">
        <v>2004</v>
      </c>
    </row>
    <row r="416" spans="3:9" ht="15.5">
      <c r="C416" s="12" t="s">
        <v>208</v>
      </c>
      <c r="D416" s="12" t="s">
        <v>213</v>
      </c>
      <c r="E416" s="12">
        <v>9945</v>
      </c>
      <c r="F416" s="13">
        <v>38241</v>
      </c>
      <c r="G416" s="12">
        <v>10651</v>
      </c>
      <c r="H416" s="12">
        <v>9</v>
      </c>
      <c r="I416" s="12">
        <v>2004</v>
      </c>
    </row>
    <row r="417" spans="3:9" ht="15.5">
      <c r="C417" s="12" t="s">
        <v>208</v>
      </c>
      <c r="D417" s="12" t="s">
        <v>209</v>
      </c>
      <c r="E417" s="12">
        <v>7971</v>
      </c>
      <c r="F417" s="13">
        <v>38238</v>
      </c>
      <c r="G417" s="12">
        <v>10652</v>
      </c>
      <c r="H417" s="12">
        <v>9</v>
      </c>
      <c r="I417" s="12">
        <v>2004</v>
      </c>
    </row>
    <row r="418" spans="3:9" ht="15.5">
      <c r="C418" s="12" t="s">
        <v>208</v>
      </c>
      <c r="D418" s="12" t="s">
        <v>212</v>
      </c>
      <c r="E418" s="12">
        <v>27078.75</v>
      </c>
      <c r="F418" s="13">
        <v>38249</v>
      </c>
      <c r="G418" s="12">
        <v>10653</v>
      </c>
      <c r="H418" s="12">
        <v>9</v>
      </c>
      <c r="I418" s="12">
        <v>2004</v>
      </c>
    </row>
    <row r="419" spans="3:9" ht="15.5">
      <c r="C419" s="12" t="s">
        <v>205</v>
      </c>
      <c r="D419" s="12" t="s">
        <v>206</v>
      </c>
      <c r="E419" s="12">
        <v>15045.75</v>
      </c>
      <c r="F419" s="13">
        <v>38241</v>
      </c>
      <c r="G419" s="12">
        <v>10654</v>
      </c>
      <c r="H419" s="12">
        <v>9</v>
      </c>
      <c r="I419" s="12">
        <v>2004</v>
      </c>
    </row>
    <row r="420" spans="3:9" ht="15.5">
      <c r="C420" s="12" t="s">
        <v>208</v>
      </c>
      <c r="D420" s="12" t="s">
        <v>212</v>
      </c>
      <c r="E420" s="12">
        <v>3860</v>
      </c>
      <c r="F420" s="13">
        <v>38241</v>
      </c>
      <c r="G420" s="12">
        <v>10655</v>
      </c>
      <c r="H420" s="12">
        <v>9</v>
      </c>
      <c r="I420" s="12">
        <v>2004</v>
      </c>
    </row>
    <row r="421" spans="3:9" ht="15.5">
      <c r="C421" s="12" t="s">
        <v>205</v>
      </c>
      <c r="D421" s="12" t="s">
        <v>207</v>
      </c>
      <c r="E421" s="12">
        <v>15105.25</v>
      </c>
      <c r="F421" s="13">
        <v>38240</v>
      </c>
      <c r="G421" s="12">
        <v>10656</v>
      </c>
      <c r="H421" s="12">
        <v>9</v>
      </c>
      <c r="I421" s="12">
        <v>2004</v>
      </c>
    </row>
    <row r="422" spans="3:9" ht="15.5">
      <c r="C422" s="12" t="s">
        <v>208</v>
      </c>
      <c r="D422" s="12" t="s">
        <v>214</v>
      </c>
      <c r="E422" s="12">
        <v>109290</v>
      </c>
      <c r="F422" s="13">
        <v>38245</v>
      </c>
      <c r="G422" s="12">
        <v>10657</v>
      </c>
      <c r="H422" s="12">
        <v>9</v>
      </c>
      <c r="I422" s="12">
        <v>2004</v>
      </c>
    </row>
    <row r="423" spans="3:9" ht="15.5">
      <c r="C423" s="12" t="s">
        <v>208</v>
      </c>
      <c r="D423" s="12" t="s">
        <v>209</v>
      </c>
      <c r="E423" s="12">
        <v>111615</v>
      </c>
      <c r="F423" s="13">
        <v>38238</v>
      </c>
      <c r="G423" s="12">
        <v>10658</v>
      </c>
      <c r="H423" s="12">
        <v>9</v>
      </c>
      <c r="I423" s="12">
        <v>2004</v>
      </c>
    </row>
    <row r="424" spans="3:9" ht="15.5">
      <c r="C424" s="12" t="s">
        <v>205</v>
      </c>
      <c r="D424" s="12" t="s">
        <v>215</v>
      </c>
      <c r="E424" s="12">
        <v>30675.5</v>
      </c>
      <c r="F424" s="13">
        <v>38240</v>
      </c>
      <c r="G424" s="12">
        <v>10659</v>
      </c>
      <c r="H424" s="12">
        <v>9</v>
      </c>
      <c r="I424" s="12">
        <v>2004</v>
      </c>
    </row>
    <row r="425" spans="3:9" ht="15.5">
      <c r="C425" s="12" t="s">
        <v>208</v>
      </c>
      <c r="D425" s="12" t="s">
        <v>213</v>
      </c>
      <c r="E425" s="12">
        <v>42525</v>
      </c>
      <c r="F425" s="13">
        <v>38275</v>
      </c>
      <c r="G425" s="12">
        <v>10660</v>
      </c>
      <c r="H425" s="12">
        <v>10</v>
      </c>
      <c r="I425" s="12">
        <v>2004</v>
      </c>
    </row>
    <row r="426" spans="3:9" ht="15.5">
      <c r="C426" s="12" t="s">
        <v>205</v>
      </c>
      <c r="D426" s="12" t="s">
        <v>215</v>
      </c>
      <c r="E426" s="12">
        <v>14065</v>
      </c>
      <c r="F426" s="13">
        <v>38245</v>
      </c>
      <c r="G426" s="12">
        <v>10661</v>
      </c>
      <c r="H426" s="12">
        <v>9</v>
      </c>
      <c r="I426" s="12">
        <v>2004</v>
      </c>
    </row>
    <row r="427" spans="3:9" ht="15.5">
      <c r="C427" s="12" t="s">
        <v>208</v>
      </c>
      <c r="D427" s="12" t="s">
        <v>210</v>
      </c>
      <c r="E427" s="12">
        <v>3125</v>
      </c>
      <c r="F427" s="13">
        <v>38248</v>
      </c>
      <c r="G427" s="12">
        <v>10662</v>
      </c>
      <c r="H427" s="12">
        <v>9</v>
      </c>
      <c r="I427" s="12">
        <v>2004</v>
      </c>
    </row>
    <row r="428" spans="3:9" ht="15.5">
      <c r="C428" s="12" t="s">
        <v>208</v>
      </c>
      <c r="D428" s="12" t="s">
        <v>214</v>
      </c>
      <c r="E428" s="12">
        <v>48260</v>
      </c>
      <c r="F428" s="13">
        <v>38263</v>
      </c>
      <c r="G428" s="12">
        <v>10663</v>
      </c>
      <c r="H428" s="12">
        <v>10</v>
      </c>
      <c r="I428" s="12">
        <v>2004</v>
      </c>
    </row>
    <row r="429" spans="3:9" ht="15.5">
      <c r="C429" s="12" t="s">
        <v>208</v>
      </c>
      <c r="D429" s="12" t="s">
        <v>212</v>
      </c>
      <c r="E429" s="12">
        <v>32209.75</v>
      </c>
      <c r="F429" s="13">
        <v>38249</v>
      </c>
      <c r="G429" s="12">
        <v>10664</v>
      </c>
      <c r="H429" s="12">
        <v>9</v>
      </c>
      <c r="I429" s="12">
        <v>2004</v>
      </c>
    </row>
    <row r="430" spans="3:9" ht="15.5">
      <c r="C430" s="12" t="s">
        <v>208</v>
      </c>
      <c r="D430" s="12" t="s">
        <v>212</v>
      </c>
      <c r="E430" s="12">
        <v>32375</v>
      </c>
      <c r="F430" s="13">
        <v>38247</v>
      </c>
      <c r="G430" s="12">
        <v>10665</v>
      </c>
      <c r="H430" s="12">
        <v>9</v>
      </c>
      <c r="I430" s="12">
        <v>2004</v>
      </c>
    </row>
    <row r="431" spans="3:9" ht="15.5">
      <c r="C431" s="12" t="s">
        <v>205</v>
      </c>
      <c r="D431" s="12" t="s">
        <v>215</v>
      </c>
      <c r="E431" s="12">
        <v>116673.5</v>
      </c>
      <c r="F431" s="13">
        <v>38252</v>
      </c>
      <c r="G431" s="12">
        <v>10666</v>
      </c>
      <c r="H431" s="12">
        <v>9</v>
      </c>
      <c r="I431" s="12">
        <v>2004</v>
      </c>
    </row>
    <row r="432" spans="3:9" ht="15.5">
      <c r="C432" s="12" t="s">
        <v>205</v>
      </c>
      <c r="D432" s="12" t="s">
        <v>215</v>
      </c>
      <c r="E432" s="12">
        <v>38420</v>
      </c>
      <c r="F432" s="13">
        <v>38249</v>
      </c>
      <c r="G432" s="12">
        <v>10667</v>
      </c>
      <c r="H432" s="12">
        <v>9</v>
      </c>
      <c r="I432" s="12">
        <v>2004</v>
      </c>
    </row>
    <row r="433" spans="3:9" ht="15.5">
      <c r="C433" s="12" t="s">
        <v>208</v>
      </c>
      <c r="D433" s="12" t="s">
        <v>212</v>
      </c>
      <c r="E433" s="12">
        <v>15631.75</v>
      </c>
      <c r="F433" s="13">
        <v>38253</v>
      </c>
      <c r="G433" s="12">
        <v>10668</v>
      </c>
      <c r="H433" s="12">
        <v>9</v>
      </c>
      <c r="I433" s="12">
        <v>2004</v>
      </c>
    </row>
    <row r="434" spans="3:9" ht="15.5">
      <c r="C434" s="12" t="s">
        <v>208</v>
      </c>
      <c r="D434" s="12" t="s">
        <v>214</v>
      </c>
      <c r="E434" s="12">
        <v>14250</v>
      </c>
      <c r="F434" s="13">
        <v>38252</v>
      </c>
      <c r="G434" s="12">
        <v>10669</v>
      </c>
      <c r="H434" s="12">
        <v>9</v>
      </c>
      <c r="I434" s="12">
        <v>2004</v>
      </c>
    </row>
    <row r="435" spans="3:9" ht="15.5">
      <c r="C435" s="12" t="s">
        <v>208</v>
      </c>
      <c r="D435" s="12" t="s">
        <v>209</v>
      </c>
      <c r="E435" s="12">
        <v>57543.75</v>
      </c>
      <c r="F435" s="13">
        <v>38248</v>
      </c>
      <c r="G435" s="12">
        <v>10670</v>
      </c>
      <c r="H435" s="12">
        <v>9</v>
      </c>
      <c r="I435" s="12">
        <v>2004</v>
      </c>
    </row>
    <row r="436" spans="3:9" ht="15.5">
      <c r="C436" s="12" t="s">
        <v>208</v>
      </c>
      <c r="D436" s="12" t="s">
        <v>212</v>
      </c>
      <c r="E436" s="12">
        <v>23002.5</v>
      </c>
      <c r="F436" s="13">
        <v>38254</v>
      </c>
      <c r="G436" s="12">
        <v>10671</v>
      </c>
      <c r="H436" s="12">
        <v>9</v>
      </c>
      <c r="I436" s="12">
        <v>2004</v>
      </c>
    </row>
    <row r="437" spans="3:9" ht="15.5">
      <c r="C437" s="12" t="s">
        <v>205</v>
      </c>
      <c r="D437" s="12" t="s">
        <v>211</v>
      </c>
      <c r="E437" s="12">
        <v>95381.25</v>
      </c>
      <c r="F437" s="13">
        <v>38256</v>
      </c>
      <c r="G437" s="12">
        <v>10672</v>
      </c>
      <c r="H437" s="12">
        <v>9</v>
      </c>
      <c r="I437" s="12">
        <v>2004</v>
      </c>
    </row>
    <row r="438" spans="3:9" ht="15.5">
      <c r="C438" s="12" t="s">
        <v>208</v>
      </c>
      <c r="D438" s="12" t="s">
        <v>214</v>
      </c>
      <c r="E438" s="12">
        <v>10308.75</v>
      </c>
      <c r="F438" s="13">
        <v>38249</v>
      </c>
      <c r="G438" s="12">
        <v>10673</v>
      </c>
      <c r="H438" s="12">
        <v>9</v>
      </c>
      <c r="I438" s="12">
        <v>2004</v>
      </c>
    </row>
    <row r="439" spans="3:9" ht="15.5">
      <c r="C439" s="12" t="s">
        <v>208</v>
      </c>
      <c r="D439" s="12" t="s">
        <v>209</v>
      </c>
      <c r="E439" s="12">
        <v>1125</v>
      </c>
      <c r="F439" s="13">
        <v>38260</v>
      </c>
      <c r="G439" s="12">
        <v>10674</v>
      </c>
      <c r="H439" s="12">
        <v>9</v>
      </c>
      <c r="I439" s="12">
        <v>2004</v>
      </c>
    </row>
    <row r="440" spans="3:9" ht="15.5">
      <c r="C440" s="12" t="s">
        <v>205</v>
      </c>
      <c r="D440" s="12" t="s">
        <v>206</v>
      </c>
      <c r="E440" s="12">
        <v>35575</v>
      </c>
      <c r="F440" s="13">
        <v>38253</v>
      </c>
      <c r="G440" s="12">
        <v>10675</v>
      </c>
      <c r="H440" s="12">
        <v>9</v>
      </c>
      <c r="I440" s="12">
        <v>2004</v>
      </c>
    </row>
    <row r="441" spans="3:9" ht="15.5">
      <c r="C441" s="12" t="s">
        <v>208</v>
      </c>
      <c r="D441" s="12" t="s">
        <v>214</v>
      </c>
      <c r="E441" s="12">
        <v>13371.25</v>
      </c>
      <c r="F441" s="13">
        <v>38259</v>
      </c>
      <c r="G441" s="12">
        <v>10676</v>
      </c>
      <c r="H441" s="12">
        <v>9</v>
      </c>
      <c r="I441" s="12">
        <v>2004</v>
      </c>
    </row>
    <row r="442" spans="3:9" ht="15.5">
      <c r="C442" s="12" t="s">
        <v>208</v>
      </c>
      <c r="D442" s="12" t="s">
        <v>212</v>
      </c>
      <c r="E442" s="12">
        <v>20334</v>
      </c>
      <c r="F442" s="13">
        <v>38256</v>
      </c>
      <c r="G442" s="12">
        <v>10677</v>
      </c>
      <c r="H442" s="12">
        <v>9</v>
      </c>
      <c r="I442" s="12">
        <v>2004</v>
      </c>
    </row>
    <row r="443" spans="3:9" ht="15.5">
      <c r="C443" s="12" t="s">
        <v>205</v>
      </c>
      <c r="D443" s="12" t="s">
        <v>215</v>
      </c>
      <c r="E443" s="12">
        <v>131412.5</v>
      </c>
      <c r="F443" s="13">
        <v>38276</v>
      </c>
      <c r="G443" s="12">
        <v>10678</v>
      </c>
      <c r="H443" s="12">
        <v>10</v>
      </c>
      <c r="I443" s="12">
        <v>2004</v>
      </c>
    </row>
    <row r="444" spans="3:9" ht="15.5">
      <c r="C444" s="12" t="s">
        <v>208</v>
      </c>
      <c r="D444" s="12" t="s">
        <v>213</v>
      </c>
      <c r="E444" s="12">
        <v>16500</v>
      </c>
      <c r="F444" s="13">
        <v>38260</v>
      </c>
      <c r="G444" s="12">
        <v>10679</v>
      </c>
      <c r="H444" s="12">
        <v>9</v>
      </c>
      <c r="I444" s="12">
        <v>2004</v>
      </c>
    </row>
    <row r="445" spans="3:9" ht="15.5">
      <c r="C445" s="12" t="s">
        <v>208</v>
      </c>
      <c r="D445" s="12" t="s">
        <v>212</v>
      </c>
      <c r="E445" s="12">
        <v>31547</v>
      </c>
      <c r="F445" s="13">
        <v>38256</v>
      </c>
      <c r="G445" s="12">
        <v>10680</v>
      </c>
      <c r="H445" s="12">
        <v>9</v>
      </c>
      <c r="I445" s="12">
        <v>2004</v>
      </c>
    </row>
    <row r="446" spans="3:9" ht="15.5">
      <c r="C446" s="12" t="s">
        <v>208</v>
      </c>
      <c r="D446" s="12" t="s">
        <v>210</v>
      </c>
      <c r="E446" s="12">
        <v>32185</v>
      </c>
      <c r="F446" s="13">
        <v>38260</v>
      </c>
      <c r="G446" s="12">
        <v>10681</v>
      </c>
      <c r="H446" s="12">
        <v>9</v>
      </c>
      <c r="I446" s="12">
        <v>2004</v>
      </c>
    </row>
    <row r="447" spans="3:9" ht="15.5">
      <c r="C447" s="12" t="s">
        <v>208</v>
      </c>
      <c r="D447" s="12" t="s">
        <v>210</v>
      </c>
      <c r="E447" s="12">
        <v>9387.5</v>
      </c>
      <c r="F447" s="13">
        <v>38261</v>
      </c>
      <c r="G447" s="12">
        <v>10682</v>
      </c>
      <c r="H447" s="12">
        <v>10</v>
      </c>
      <c r="I447" s="12">
        <v>2004</v>
      </c>
    </row>
    <row r="448" spans="3:9" ht="15.5">
      <c r="C448" s="12" t="s">
        <v>208</v>
      </c>
      <c r="D448" s="12" t="s">
        <v>214</v>
      </c>
      <c r="E448" s="12">
        <v>1575</v>
      </c>
      <c r="F448" s="13">
        <v>38261</v>
      </c>
      <c r="G448" s="12">
        <v>10683</v>
      </c>
      <c r="H448" s="12">
        <v>10</v>
      </c>
      <c r="I448" s="12">
        <v>2004</v>
      </c>
    </row>
    <row r="449" spans="3:9" ht="15.5">
      <c r="C449" s="12" t="s">
        <v>208</v>
      </c>
      <c r="D449" s="12" t="s">
        <v>210</v>
      </c>
      <c r="E449" s="12">
        <v>44200</v>
      </c>
      <c r="F449" s="13">
        <v>38260</v>
      </c>
      <c r="G449" s="12">
        <v>10684</v>
      </c>
      <c r="H449" s="12">
        <v>9</v>
      </c>
      <c r="I449" s="12">
        <v>2004</v>
      </c>
    </row>
    <row r="450" spans="3:9" ht="15.5">
      <c r="C450" s="12" t="s">
        <v>208</v>
      </c>
      <c r="D450" s="12" t="s">
        <v>209</v>
      </c>
      <c r="E450" s="12">
        <v>20027.5</v>
      </c>
      <c r="F450" s="13">
        <v>38263</v>
      </c>
      <c r="G450" s="12">
        <v>10685</v>
      </c>
      <c r="H450" s="12">
        <v>10</v>
      </c>
      <c r="I450" s="12">
        <v>2004</v>
      </c>
    </row>
    <row r="451" spans="3:9" ht="15.5">
      <c r="C451" s="12" t="s">
        <v>208</v>
      </c>
      <c r="D451" s="12" t="s">
        <v>214</v>
      </c>
      <c r="E451" s="12">
        <v>35111.25</v>
      </c>
      <c r="F451" s="13">
        <v>38268</v>
      </c>
      <c r="G451" s="12">
        <v>10686</v>
      </c>
      <c r="H451" s="12">
        <v>10</v>
      </c>
      <c r="I451" s="12">
        <v>2004</v>
      </c>
    </row>
    <row r="452" spans="3:9" ht="15.5">
      <c r="C452" s="12" t="s">
        <v>205</v>
      </c>
      <c r="D452" s="12" t="s">
        <v>211</v>
      </c>
      <c r="E452" s="12">
        <v>124022.5</v>
      </c>
      <c r="F452" s="13">
        <v>38290</v>
      </c>
      <c r="G452" s="12">
        <v>10687</v>
      </c>
      <c r="H452" s="12">
        <v>10</v>
      </c>
      <c r="I452" s="12">
        <v>2004</v>
      </c>
    </row>
    <row r="453" spans="3:9" ht="15.5">
      <c r="C453" s="12" t="s">
        <v>208</v>
      </c>
      <c r="D453" s="12" t="s">
        <v>209</v>
      </c>
      <c r="E453" s="12">
        <v>79015</v>
      </c>
      <c r="F453" s="13">
        <v>38267</v>
      </c>
      <c r="G453" s="12">
        <v>10688</v>
      </c>
      <c r="H453" s="12">
        <v>10</v>
      </c>
      <c r="I453" s="12">
        <v>2004</v>
      </c>
    </row>
    <row r="454" spans="3:9" ht="15.5">
      <c r="C454" s="12" t="s">
        <v>208</v>
      </c>
      <c r="D454" s="12" t="s">
        <v>212</v>
      </c>
      <c r="E454" s="12">
        <v>11812.5</v>
      </c>
      <c r="F454" s="13">
        <v>38267</v>
      </c>
      <c r="G454" s="12">
        <v>10689</v>
      </c>
      <c r="H454" s="12">
        <v>10</v>
      </c>
      <c r="I454" s="12">
        <v>2004</v>
      </c>
    </row>
    <row r="455" spans="3:9" ht="15.5">
      <c r="C455" s="12" t="s">
        <v>208</v>
      </c>
      <c r="D455" s="12" t="s">
        <v>212</v>
      </c>
      <c r="E455" s="12">
        <v>21562.5</v>
      </c>
      <c r="F455" s="13">
        <v>38263</v>
      </c>
      <c r="G455" s="12">
        <v>10690</v>
      </c>
      <c r="H455" s="12">
        <v>10</v>
      </c>
      <c r="I455" s="12">
        <v>2004</v>
      </c>
    </row>
    <row r="456" spans="3:9" ht="15.5">
      <c r="C456" s="12" t="s">
        <v>208</v>
      </c>
      <c r="D456" s="12" t="s">
        <v>214</v>
      </c>
      <c r="E456" s="12">
        <v>254120</v>
      </c>
      <c r="F456" s="13">
        <v>38282</v>
      </c>
      <c r="G456" s="12">
        <v>10691</v>
      </c>
      <c r="H456" s="12">
        <v>10</v>
      </c>
      <c r="I456" s="12">
        <v>2004</v>
      </c>
    </row>
    <row r="457" spans="3:9" ht="15.5">
      <c r="C457" s="12" t="s">
        <v>208</v>
      </c>
      <c r="D457" s="12" t="s">
        <v>209</v>
      </c>
      <c r="E457" s="12">
        <v>21950</v>
      </c>
      <c r="F457" s="13">
        <v>38273</v>
      </c>
      <c r="G457" s="12">
        <v>10692</v>
      </c>
      <c r="H457" s="12">
        <v>10</v>
      </c>
      <c r="I457" s="12">
        <v>2004</v>
      </c>
    </row>
    <row r="458" spans="3:9" ht="15.5">
      <c r="C458" s="12" t="s">
        <v>208</v>
      </c>
      <c r="D458" s="12" t="s">
        <v>210</v>
      </c>
      <c r="E458" s="12">
        <v>51780</v>
      </c>
      <c r="F458" s="13">
        <v>38270</v>
      </c>
      <c r="G458" s="12">
        <v>10693</v>
      </c>
      <c r="H458" s="12">
        <v>10</v>
      </c>
      <c r="I458" s="12">
        <v>2004</v>
      </c>
    </row>
    <row r="459" spans="3:9" ht="15.5">
      <c r="C459" s="12" t="s">
        <v>208</v>
      </c>
      <c r="D459" s="12" t="s">
        <v>213</v>
      </c>
      <c r="E459" s="12">
        <v>120625</v>
      </c>
      <c r="F459" s="13">
        <v>38269</v>
      </c>
      <c r="G459" s="12">
        <v>10694</v>
      </c>
      <c r="H459" s="12">
        <v>10</v>
      </c>
      <c r="I459" s="12">
        <v>2004</v>
      </c>
    </row>
    <row r="460" spans="3:9" ht="15.5">
      <c r="C460" s="12" t="s">
        <v>205</v>
      </c>
      <c r="D460" s="12" t="s">
        <v>215</v>
      </c>
      <c r="E460" s="12">
        <v>16050</v>
      </c>
      <c r="F460" s="13">
        <v>38274</v>
      </c>
      <c r="G460" s="12">
        <v>10695</v>
      </c>
      <c r="H460" s="12">
        <v>10</v>
      </c>
      <c r="I460" s="12">
        <v>2004</v>
      </c>
    </row>
    <row r="461" spans="3:9" ht="15.5">
      <c r="C461" s="12" t="s">
        <v>208</v>
      </c>
      <c r="D461" s="12" t="s">
        <v>213</v>
      </c>
      <c r="E461" s="12">
        <v>24900</v>
      </c>
      <c r="F461" s="13">
        <v>38274</v>
      </c>
      <c r="G461" s="12">
        <v>10696</v>
      </c>
      <c r="H461" s="12">
        <v>10</v>
      </c>
      <c r="I461" s="12">
        <v>2004</v>
      </c>
    </row>
    <row r="462" spans="3:9" ht="15.5">
      <c r="C462" s="12" t="s">
        <v>208</v>
      </c>
      <c r="D462" s="12" t="s">
        <v>210</v>
      </c>
      <c r="E462" s="12">
        <v>20135.75</v>
      </c>
      <c r="F462" s="13">
        <v>38274</v>
      </c>
      <c r="G462" s="12">
        <v>10697</v>
      </c>
      <c r="H462" s="12">
        <v>10</v>
      </c>
      <c r="I462" s="12">
        <v>2004</v>
      </c>
    </row>
    <row r="463" spans="3:9" ht="15.5">
      <c r="C463" s="12" t="s">
        <v>208</v>
      </c>
      <c r="D463" s="12" t="s">
        <v>209</v>
      </c>
      <c r="E463" s="12">
        <v>85911.25</v>
      </c>
      <c r="F463" s="13">
        <v>38277</v>
      </c>
      <c r="G463" s="12">
        <v>10698</v>
      </c>
      <c r="H463" s="12">
        <v>10</v>
      </c>
      <c r="I463" s="12">
        <v>2004</v>
      </c>
    </row>
    <row r="464" spans="3:9" ht="15.5">
      <c r="C464" s="12" t="s">
        <v>208</v>
      </c>
      <c r="D464" s="12" t="s">
        <v>210</v>
      </c>
      <c r="E464" s="12">
        <v>2850</v>
      </c>
      <c r="F464" s="13">
        <v>38273</v>
      </c>
      <c r="G464" s="12">
        <v>10699</v>
      </c>
      <c r="H464" s="12">
        <v>10</v>
      </c>
      <c r="I464" s="12">
        <v>2004</v>
      </c>
    </row>
    <row r="465" spans="3:9" ht="15.5">
      <c r="C465" s="12" t="s">
        <v>208</v>
      </c>
      <c r="D465" s="12" t="s">
        <v>210</v>
      </c>
      <c r="E465" s="12">
        <v>40960</v>
      </c>
      <c r="F465" s="13">
        <v>38276</v>
      </c>
      <c r="G465" s="12">
        <v>10700</v>
      </c>
      <c r="H465" s="12">
        <v>10</v>
      </c>
      <c r="I465" s="12">
        <v>2004</v>
      </c>
    </row>
    <row r="466" spans="3:9" ht="15.5">
      <c r="C466" s="12" t="s">
        <v>205</v>
      </c>
      <c r="D466" s="12" t="s">
        <v>207</v>
      </c>
      <c r="E466" s="12">
        <v>71612.5</v>
      </c>
      <c r="F466" s="13">
        <v>38275</v>
      </c>
      <c r="G466" s="12">
        <v>10701</v>
      </c>
      <c r="H466" s="12">
        <v>10</v>
      </c>
      <c r="I466" s="12">
        <v>2004</v>
      </c>
    </row>
    <row r="467" spans="3:9" ht="15.5">
      <c r="C467" s="12" t="s">
        <v>208</v>
      </c>
      <c r="D467" s="12" t="s">
        <v>209</v>
      </c>
      <c r="E467" s="12">
        <v>8250</v>
      </c>
      <c r="F467" s="13">
        <v>38281</v>
      </c>
      <c r="G467" s="12">
        <v>10702</v>
      </c>
      <c r="H467" s="12">
        <v>10</v>
      </c>
      <c r="I467" s="12">
        <v>2004</v>
      </c>
    </row>
    <row r="468" spans="3:9" ht="15.5">
      <c r="C468" s="12" t="s">
        <v>205</v>
      </c>
      <c r="D468" s="12" t="s">
        <v>207</v>
      </c>
      <c r="E468" s="12">
        <v>63625</v>
      </c>
      <c r="F468" s="13">
        <v>38280</v>
      </c>
      <c r="G468" s="12">
        <v>10703</v>
      </c>
      <c r="H468" s="12">
        <v>10</v>
      </c>
      <c r="I468" s="12">
        <v>2004</v>
      </c>
    </row>
    <row r="469" spans="3:9" ht="15.5">
      <c r="C469" s="12" t="s">
        <v>205</v>
      </c>
      <c r="D469" s="12" t="s">
        <v>207</v>
      </c>
      <c r="E469" s="12">
        <v>14887.5</v>
      </c>
      <c r="F469" s="13">
        <v>38298</v>
      </c>
      <c r="G469" s="12">
        <v>10704</v>
      </c>
      <c r="H469" s="12">
        <v>11</v>
      </c>
      <c r="I469" s="12">
        <v>2004</v>
      </c>
    </row>
    <row r="470" spans="3:9" ht="15.5">
      <c r="C470" s="12" t="s">
        <v>205</v>
      </c>
      <c r="D470" s="12" t="s">
        <v>211</v>
      </c>
      <c r="E470" s="12">
        <v>9450</v>
      </c>
      <c r="F470" s="13">
        <v>38309</v>
      </c>
      <c r="G470" s="12">
        <v>10705</v>
      </c>
      <c r="H470" s="12">
        <v>11</v>
      </c>
      <c r="I470" s="12">
        <v>2004</v>
      </c>
    </row>
    <row r="471" spans="3:9" ht="15.5">
      <c r="C471" s="12" t="s">
        <v>208</v>
      </c>
      <c r="D471" s="12" t="s">
        <v>213</v>
      </c>
      <c r="E471" s="12">
        <v>47325</v>
      </c>
      <c r="F471" s="13">
        <v>38281</v>
      </c>
      <c r="G471" s="12">
        <v>10706</v>
      </c>
      <c r="H471" s="12">
        <v>10</v>
      </c>
      <c r="I471" s="12">
        <v>2004</v>
      </c>
    </row>
    <row r="472" spans="3:9" ht="15.5">
      <c r="C472" s="12" t="s">
        <v>208</v>
      </c>
      <c r="D472" s="12" t="s">
        <v>209</v>
      </c>
      <c r="E472" s="12">
        <v>41025</v>
      </c>
      <c r="F472" s="13">
        <v>38283</v>
      </c>
      <c r="G472" s="12">
        <v>10707</v>
      </c>
      <c r="H472" s="12">
        <v>10</v>
      </c>
      <c r="I472" s="12">
        <v>2004</v>
      </c>
    </row>
    <row r="473" spans="3:9" ht="15.5">
      <c r="C473" s="12" t="s">
        <v>205</v>
      </c>
      <c r="D473" s="12" t="s">
        <v>207</v>
      </c>
      <c r="E473" s="12">
        <v>4510</v>
      </c>
      <c r="F473" s="13">
        <v>38296</v>
      </c>
      <c r="G473" s="12">
        <v>10708</v>
      </c>
      <c r="H473" s="12">
        <v>11</v>
      </c>
      <c r="I473" s="12">
        <v>2004</v>
      </c>
    </row>
    <row r="474" spans="3:9" ht="15.5">
      <c r="C474" s="12" t="s">
        <v>208</v>
      </c>
      <c r="D474" s="12" t="s">
        <v>212</v>
      </c>
      <c r="E474" s="12">
        <v>85600</v>
      </c>
      <c r="F474" s="13">
        <v>38311</v>
      </c>
      <c r="G474" s="12">
        <v>10709</v>
      </c>
      <c r="H474" s="12">
        <v>11</v>
      </c>
      <c r="I474" s="12">
        <v>2004</v>
      </c>
    </row>
    <row r="475" spans="3:9" ht="15.5">
      <c r="C475" s="12" t="s">
        <v>208</v>
      </c>
      <c r="D475" s="12" t="s">
        <v>212</v>
      </c>
      <c r="E475" s="12">
        <v>2337.5</v>
      </c>
      <c r="F475" s="13">
        <v>38283</v>
      </c>
      <c r="G475" s="12">
        <v>10710</v>
      </c>
      <c r="H475" s="12">
        <v>10</v>
      </c>
      <c r="I475" s="12">
        <v>2004</v>
      </c>
    </row>
    <row r="476" spans="3:9" ht="15.5">
      <c r="C476" s="12" t="s">
        <v>205</v>
      </c>
      <c r="D476" s="12" t="s">
        <v>206</v>
      </c>
      <c r="E476" s="12">
        <v>111292.5</v>
      </c>
      <c r="F476" s="13">
        <v>38289</v>
      </c>
      <c r="G476" s="12">
        <v>10711</v>
      </c>
      <c r="H476" s="12">
        <v>10</v>
      </c>
      <c r="I476" s="12">
        <v>2004</v>
      </c>
    </row>
    <row r="477" spans="3:9" ht="15.5">
      <c r="C477" s="12" t="s">
        <v>208</v>
      </c>
      <c r="D477" s="12" t="s">
        <v>210</v>
      </c>
      <c r="E477" s="12">
        <v>30837</v>
      </c>
      <c r="F477" s="13">
        <v>38291</v>
      </c>
      <c r="G477" s="12">
        <v>10712</v>
      </c>
      <c r="H477" s="12">
        <v>10</v>
      </c>
      <c r="I477" s="12">
        <v>2004</v>
      </c>
    </row>
    <row r="478" spans="3:9" ht="15.5">
      <c r="C478" s="12" t="s">
        <v>208</v>
      </c>
      <c r="D478" s="12" t="s">
        <v>212</v>
      </c>
      <c r="E478" s="12">
        <v>70697.5</v>
      </c>
      <c r="F478" s="13">
        <v>38284</v>
      </c>
      <c r="G478" s="12">
        <v>10713</v>
      </c>
      <c r="H478" s="12">
        <v>10</v>
      </c>
      <c r="I478" s="12">
        <v>2004</v>
      </c>
    </row>
    <row r="479" spans="3:9" ht="15.5">
      <c r="C479" s="12" t="s">
        <v>205</v>
      </c>
      <c r="D479" s="12" t="s">
        <v>206</v>
      </c>
      <c r="E479" s="12">
        <v>55143.75</v>
      </c>
      <c r="F479" s="13">
        <v>38287</v>
      </c>
      <c r="G479" s="12">
        <v>10714</v>
      </c>
      <c r="H479" s="12">
        <v>10</v>
      </c>
      <c r="I479" s="12">
        <v>2004</v>
      </c>
    </row>
    <row r="480" spans="3:9" ht="15.5">
      <c r="C480" s="12" t="s">
        <v>208</v>
      </c>
      <c r="D480" s="12" t="s">
        <v>210</v>
      </c>
      <c r="E480" s="12">
        <v>32400</v>
      </c>
      <c r="F480" s="13">
        <v>38289</v>
      </c>
      <c r="G480" s="12">
        <v>10715</v>
      </c>
      <c r="H480" s="12">
        <v>10</v>
      </c>
      <c r="I480" s="12">
        <v>2004</v>
      </c>
    </row>
    <row r="481" spans="3:9" ht="15.5">
      <c r="C481" s="12" t="s">
        <v>208</v>
      </c>
      <c r="D481" s="12" t="s">
        <v>209</v>
      </c>
      <c r="E481" s="12">
        <v>17650</v>
      </c>
      <c r="F481" s="13">
        <v>38287</v>
      </c>
      <c r="G481" s="12">
        <v>10716</v>
      </c>
      <c r="H481" s="12">
        <v>10</v>
      </c>
      <c r="I481" s="12">
        <v>2004</v>
      </c>
    </row>
    <row r="482" spans="3:9" ht="15.5">
      <c r="C482" s="12" t="s">
        <v>208</v>
      </c>
      <c r="D482" s="12" t="s">
        <v>212</v>
      </c>
      <c r="E482" s="12">
        <v>31768.75</v>
      </c>
      <c r="F482" s="13">
        <v>38289</v>
      </c>
      <c r="G482" s="12">
        <v>10717</v>
      </c>
      <c r="H482" s="12">
        <v>10</v>
      </c>
      <c r="I482" s="12">
        <v>2004</v>
      </c>
    </row>
    <row r="483" spans="3:9" ht="15.5">
      <c r="C483" s="12" t="s">
        <v>208</v>
      </c>
      <c r="D483" s="12" t="s">
        <v>212</v>
      </c>
      <c r="E483" s="12">
        <v>86575</v>
      </c>
      <c r="F483" s="13">
        <v>38289</v>
      </c>
      <c r="G483" s="12">
        <v>10718</v>
      </c>
      <c r="H483" s="12">
        <v>10</v>
      </c>
      <c r="I483" s="12">
        <v>2004</v>
      </c>
    </row>
    <row r="484" spans="3:9" ht="15.5">
      <c r="C484" s="12" t="s">
        <v>208</v>
      </c>
      <c r="D484" s="12" t="s">
        <v>213</v>
      </c>
      <c r="E484" s="12">
        <v>21106.25</v>
      </c>
      <c r="F484" s="13">
        <v>38296</v>
      </c>
      <c r="G484" s="12">
        <v>10719</v>
      </c>
      <c r="H484" s="12">
        <v>11</v>
      </c>
      <c r="I484" s="12">
        <v>2004</v>
      </c>
    </row>
    <row r="485" spans="3:9" ht="15.5">
      <c r="C485" s="12" t="s">
        <v>208</v>
      </c>
      <c r="D485" s="12" t="s">
        <v>213</v>
      </c>
      <c r="E485" s="12">
        <v>13750</v>
      </c>
      <c r="F485" s="13">
        <v>38296</v>
      </c>
      <c r="G485" s="12">
        <v>10720</v>
      </c>
      <c r="H485" s="12">
        <v>11</v>
      </c>
      <c r="I485" s="12">
        <v>2004</v>
      </c>
    </row>
    <row r="486" spans="3:9" ht="15.5">
      <c r="C486" s="12" t="s">
        <v>205</v>
      </c>
      <c r="D486" s="12" t="s">
        <v>206</v>
      </c>
      <c r="E486" s="12">
        <v>23096.75</v>
      </c>
      <c r="F486" s="13">
        <v>38291</v>
      </c>
      <c r="G486" s="12">
        <v>10721</v>
      </c>
      <c r="H486" s="12">
        <v>10</v>
      </c>
      <c r="I486" s="12">
        <v>2004</v>
      </c>
    </row>
    <row r="487" spans="3:9" ht="15.5">
      <c r="C487" s="12" t="s">
        <v>208</v>
      </c>
      <c r="D487" s="12" t="s">
        <v>213</v>
      </c>
      <c r="E487" s="12">
        <v>39250</v>
      </c>
      <c r="F487" s="13">
        <v>38295</v>
      </c>
      <c r="G487" s="12">
        <v>10722</v>
      </c>
      <c r="H487" s="12">
        <v>11</v>
      </c>
      <c r="I487" s="12">
        <v>2004</v>
      </c>
    </row>
    <row r="488" spans="3:9" ht="15.5">
      <c r="C488" s="12" t="s">
        <v>208</v>
      </c>
      <c r="D488" s="12" t="s">
        <v>210</v>
      </c>
      <c r="E488" s="12">
        <v>11711.25</v>
      </c>
      <c r="F488" s="13">
        <v>38316</v>
      </c>
      <c r="G488" s="12">
        <v>10723</v>
      </c>
      <c r="H488" s="12">
        <v>11</v>
      </c>
      <c r="I488" s="12">
        <v>2004</v>
      </c>
    </row>
    <row r="489" spans="3:9" ht="15.5">
      <c r="C489" s="12" t="s">
        <v>208</v>
      </c>
      <c r="D489" s="12" t="s">
        <v>213</v>
      </c>
      <c r="E489" s="12">
        <v>15962.5</v>
      </c>
      <c r="F489" s="13">
        <v>38296</v>
      </c>
      <c r="G489" s="12">
        <v>10724</v>
      </c>
      <c r="H489" s="12">
        <v>11</v>
      </c>
      <c r="I489" s="12">
        <v>2004</v>
      </c>
    </row>
    <row r="490" spans="3:9" ht="15.5">
      <c r="C490" s="12" t="s">
        <v>208</v>
      </c>
      <c r="D490" s="12" t="s">
        <v>209</v>
      </c>
      <c r="E490" s="12">
        <v>7195</v>
      </c>
      <c r="F490" s="13">
        <v>38296</v>
      </c>
      <c r="G490" s="12">
        <v>10725</v>
      </c>
      <c r="H490" s="12">
        <v>11</v>
      </c>
      <c r="I490" s="12">
        <v>2004</v>
      </c>
    </row>
    <row r="491" spans="3:9" ht="15.5">
      <c r="C491" s="12" t="s">
        <v>208</v>
      </c>
      <c r="D491" s="12" t="s">
        <v>209</v>
      </c>
      <c r="E491" s="12">
        <v>16375</v>
      </c>
      <c r="F491" s="13">
        <v>38326</v>
      </c>
      <c r="G491" s="12">
        <v>10726</v>
      </c>
      <c r="H491" s="12">
        <v>12</v>
      </c>
      <c r="I491" s="12">
        <v>2004</v>
      </c>
    </row>
    <row r="492" spans="3:9" ht="15.5">
      <c r="C492" s="12" t="s">
        <v>208</v>
      </c>
      <c r="D492" s="12" t="s">
        <v>214</v>
      </c>
      <c r="E492" s="12">
        <v>40612.5</v>
      </c>
      <c r="F492" s="13">
        <v>38326</v>
      </c>
      <c r="G492" s="12">
        <v>10727</v>
      </c>
      <c r="H492" s="12">
        <v>12</v>
      </c>
      <c r="I492" s="12">
        <v>2004</v>
      </c>
    </row>
    <row r="493" spans="3:9" ht="15.5">
      <c r="C493" s="12" t="s">
        <v>208</v>
      </c>
      <c r="D493" s="12" t="s">
        <v>209</v>
      </c>
      <c r="E493" s="12">
        <v>32418.75</v>
      </c>
      <c r="F493" s="13">
        <v>38302</v>
      </c>
      <c r="G493" s="12">
        <v>10728</v>
      </c>
      <c r="H493" s="12">
        <v>11</v>
      </c>
      <c r="I493" s="12">
        <v>2004</v>
      </c>
    </row>
    <row r="494" spans="3:9" ht="15.5">
      <c r="C494" s="12" t="s">
        <v>208</v>
      </c>
      <c r="D494" s="12" t="s">
        <v>213</v>
      </c>
      <c r="E494" s="12">
        <v>46250</v>
      </c>
      <c r="F494" s="13">
        <v>38305</v>
      </c>
      <c r="G494" s="12">
        <v>10729</v>
      </c>
      <c r="H494" s="12">
        <v>11</v>
      </c>
      <c r="I494" s="12">
        <v>2004</v>
      </c>
    </row>
    <row r="495" spans="3:9" ht="15.5">
      <c r="C495" s="12" t="s">
        <v>205</v>
      </c>
      <c r="D495" s="12" t="s">
        <v>206</v>
      </c>
      <c r="E495" s="12">
        <v>12106.25</v>
      </c>
      <c r="F495" s="13">
        <v>38305</v>
      </c>
      <c r="G495" s="12">
        <v>10730</v>
      </c>
      <c r="H495" s="12">
        <v>11</v>
      </c>
      <c r="I495" s="12">
        <v>2004</v>
      </c>
    </row>
    <row r="496" spans="3:9" ht="15.5">
      <c r="C496" s="12" t="s">
        <v>205</v>
      </c>
      <c r="D496" s="12" t="s">
        <v>215</v>
      </c>
      <c r="E496" s="12">
        <v>47262.5</v>
      </c>
      <c r="F496" s="13">
        <v>38305</v>
      </c>
      <c r="G496" s="12">
        <v>10731</v>
      </c>
      <c r="H496" s="12">
        <v>11</v>
      </c>
      <c r="I496" s="12">
        <v>2004</v>
      </c>
    </row>
    <row r="497" spans="3:9" ht="15.5">
      <c r="C497" s="12" t="s">
        <v>208</v>
      </c>
      <c r="D497" s="12" t="s">
        <v>210</v>
      </c>
      <c r="E497" s="12">
        <v>9000</v>
      </c>
      <c r="F497" s="13">
        <v>38298</v>
      </c>
      <c r="G497" s="12">
        <v>10732</v>
      </c>
      <c r="H497" s="12">
        <v>11</v>
      </c>
      <c r="I497" s="12">
        <v>2004</v>
      </c>
    </row>
    <row r="498" spans="3:9" ht="15.5">
      <c r="C498" s="12" t="s">
        <v>208</v>
      </c>
      <c r="D498" s="12" t="s">
        <v>212</v>
      </c>
      <c r="E498" s="12">
        <v>36475</v>
      </c>
      <c r="F498" s="13">
        <v>38301</v>
      </c>
      <c r="G498" s="12">
        <v>10733</v>
      </c>
      <c r="H498" s="12">
        <v>11</v>
      </c>
      <c r="I498" s="12">
        <v>2004</v>
      </c>
    </row>
    <row r="499" spans="3:9" ht="15.5">
      <c r="C499" s="12" t="s">
        <v>208</v>
      </c>
      <c r="D499" s="12" t="s">
        <v>214</v>
      </c>
      <c r="E499" s="12">
        <v>37458.75</v>
      </c>
      <c r="F499" s="13">
        <v>38303</v>
      </c>
      <c r="G499" s="12">
        <v>10734</v>
      </c>
      <c r="H499" s="12">
        <v>11</v>
      </c>
      <c r="I499" s="12">
        <v>2004</v>
      </c>
    </row>
    <row r="500" spans="3:9" ht="15.5">
      <c r="C500" s="12" t="s">
        <v>205</v>
      </c>
      <c r="D500" s="12" t="s">
        <v>207</v>
      </c>
      <c r="E500" s="12">
        <v>13410</v>
      </c>
      <c r="F500" s="13">
        <v>38312</v>
      </c>
      <c r="G500" s="12">
        <v>10735</v>
      </c>
      <c r="H500" s="12">
        <v>11</v>
      </c>
      <c r="I500" s="12">
        <v>2004</v>
      </c>
    </row>
    <row r="501" spans="3:9" ht="15.5">
      <c r="C501" s="12" t="s">
        <v>205</v>
      </c>
      <c r="D501" s="12" t="s">
        <v>211</v>
      </c>
      <c r="E501" s="12">
        <v>24925</v>
      </c>
      <c r="F501" s="13">
        <v>38312</v>
      </c>
      <c r="G501" s="12">
        <v>10736</v>
      </c>
      <c r="H501" s="12">
        <v>11</v>
      </c>
      <c r="I501" s="12">
        <v>2004</v>
      </c>
    </row>
    <row r="502" spans="3:9" ht="15.5">
      <c r="C502" s="12" t="s">
        <v>208</v>
      </c>
      <c r="D502" s="12" t="s">
        <v>214</v>
      </c>
      <c r="E502" s="12">
        <v>3495</v>
      </c>
      <c r="F502" s="13">
        <v>38309</v>
      </c>
      <c r="G502" s="12">
        <v>10737</v>
      </c>
      <c r="H502" s="12">
        <v>11</v>
      </c>
      <c r="I502" s="12">
        <v>2004</v>
      </c>
    </row>
    <row r="503" spans="3:9" ht="15.5">
      <c r="C503" s="12" t="s">
        <v>208</v>
      </c>
      <c r="D503" s="12" t="s">
        <v>214</v>
      </c>
      <c r="E503" s="12">
        <v>1308.75</v>
      </c>
      <c r="F503" s="13">
        <v>38309</v>
      </c>
      <c r="G503" s="12">
        <v>10738</v>
      </c>
      <c r="H503" s="12">
        <v>11</v>
      </c>
      <c r="I503" s="12">
        <v>2004</v>
      </c>
    </row>
    <row r="504" spans="3:9" ht="15.5">
      <c r="C504" s="12" t="s">
        <v>208</v>
      </c>
      <c r="D504" s="12" t="s">
        <v>210</v>
      </c>
      <c r="E504" s="12">
        <v>6000</v>
      </c>
      <c r="F504" s="13">
        <v>38308</v>
      </c>
      <c r="G504" s="12">
        <v>10739</v>
      </c>
      <c r="H504" s="12">
        <v>11</v>
      </c>
      <c r="I504" s="12">
        <v>2004</v>
      </c>
    </row>
    <row r="505" spans="3:9" ht="15.5">
      <c r="C505" s="12" t="s">
        <v>208</v>
      </c>
      <c r="D505" s="12" t="s">
        <v>209</v>
      </c>
      <c r="E505" s="12">
        <v>35400</v>
      </c>
      <c r="F505" s="13">
        <v>38316</v>
      </c>
      <c r="G505" s="12">
        <v>10740</v>
      </c>
      <c r="H505" s="12">
        <v>11</v>
      </c>
      <c r="I505" s="12">
        <v>2004</v>
      </c>
    </row>
    <row r="506" spans="3:9" ht="15.5">
      <c r="C506" s="12" t="s">
        <v>208</v>
      </c>
      <c r="D506" s="12" t="s">
        <v>209</v>
      </c>
      <c r="E506" s="12">
        <v>5700</v>
      </c>
      <c r="F506" s="13">
        <v>38309</v>
      </c>
      <c r="G506" s="12">
        <v>10741</v>
      </c>
      <c r="H506" s="12">
        <v>11</v>
      </c>
      <c r="I506" s="12">
        <v>2004</v>
      </c>
    </row>
    <row r="507" spans="3:9" ht="15.5">
      <c r="C507" s="12" t="s">
        <v>208</v>
      </c>
      <c r="D507" s="12" t="s">
        <v>210</v>
      </c>
      <c r="E507" s="12">
        <v>77950</v>
      </c>
      <c r="F507" s="13">
        <v>38309</v>
      </c>
      <c r="G507" s="12">
        <v>10742</v>
      </c>
      <c r="H507" s="12">
        <v>11</v>
      </c>
      <c r="I507" s="12">
        <v>2004</v>
      </c>
    </row>
    <row r="508" spans="3:9" ht="15.5">
      <c r="C508" s="12" t="s">
        <v>208</v>
      </c>
      <c r="D508" s="12" t="s">
        <v>212</v>
      </c>
      <c r="E508" s="12">
        <v>7980</v>
      </c>
      <c r="F508" s="13">
        <v>38312</v>
      </c>
      <c r="G508" s="12">
        <v>10743</v>
      </c>
      <c r="H508" s="12">
        <v>11</v>
      </c>
      <c r="I508" s="12">
        <v>2004</v>
      </c>
    </row>
    <row r="509" spans="3:9" ht="15.5">
      <c r="C509" s="12" t="s">
        <v>205</v>
      </c>
      <c r="D509" s="12" t="s">
        <v>207</v>
      </c>
      <c r="E509" s="12">
        <v>18400</v>
      </c>
      <c r="F509" s="13">
        <v>38315</v>
      </c>
      <c r="G509" s="12">
        <v>10744</v>
      </c>
      <c r="H509" s="12">
        <v>11</v>
      </c>
      <c r="I509" s="12">
        <v>2004</v>
      </c>
    </row>
    <row r="510" spans="3:9" ht="15.5">
      <c r="C510" s="12" t="s">
        <v>205</v>
      </c>
      <c r="D510" s="12" t="s">
        <v>211</v>
      </c>
      <c r="E510" s="12">
        <v>113245</v>
      </c>
      <c r="F510" s="13">
        <v>38318</v>
      </c>
      <c r="G510" s="12">
        <v>10745</v>
      </c>
      <c r="H510" s="12">
        <v>11</v>
      </c>
      <c r="I510" s="12">
        <v>2004</v>
      </c>
    </row>
    <row r="511" spans="3:9" ht="15.5">
      <c r="C511" s="12" t="s">
        <v>208</v>
      </c>
      <c r="D511" s="12" t="s">
        <v>212</v>
      </c>
      <c r="E511" s="12">
        <v>57792.5</v>
      </c>
      <c r="F511" s="13">
        <v>38312</v>
      </c>
      <c r="G511" s="12">
        <v>10746</v>
      </c>
      <c r="H511" s="12">
        <v>11</v>
      </c>
      <c r="I511" s="12">
        <v>2004</v>
      </c>
    </row>
    <row r="512" spans="3:9" ht="15.5">
      <c r="C512" s="12" t="s">
        <v>205</v>
      </c>
      <c r="D512" s="12" t="s">
        <v>207</v>
      </c>
      <c r="E512" s="12">
        <v>47821.25</v>
      </c>
      <c r="F512" s="13">
        <v>38317</v>
      </c>
      <c r="G512" s="12">
        <v>10747</v>
      </c>
      <c r="H512" s="12">
        <v>11</v>
      </c>
      <c r="I512" s="12">
        <v>2004</v>
      </c>
    </row>
    <row r="513" spans="3:9" ht="15.5">
      <c r="C513" s="12" t="s">
        <v>208</v>
      </c>
      <c r="D513" s="12" t="s">
        <v>210</v>
      </c>
      <c r="E513" s="12">
        <v>54900</v>
      </c>
      <c r="F513" s="13">
        <v>38319</v>
      </c>
      <c r="G513" s="12">
        <v>10748</v>
      </c>
      <c r="H513" s="12">
        <v>11</v>
      </c>
      <c r="I513" s="12">
        <v>2004</v>
      </c>
    </row>
    <row r="514" spans="3:9" ht="15.5">
      <c r="C514" s="12" t="s">
        <v>208</v>
      </c>
      <c r="D514" s="12" t="s">
        <v>209</v>
      </c>
      <c r="E514" s="12">
        <v>27000</v>
      </c>
      <c r="F514" s="13">
        <v>38340</v>
      </c>
      <c r="G514" s="12">
        <v>10749</v>
      </c>
      <c r="H514" s="12">
        <v>12</v>
      </c>
      <c r="I514" s="12">
        <v>2004</v>
      </c>
    </row>
    <row r="515" spans="3:9" ht="15.5">
      <c r="C515" s="12" t="s">
        <v>205</v>
      </c>
      <c r="D515" s="12" t="s">
        <v>211</v>
      </c>
      <c r="E515" s="12">
        <v>39764</v>
      </c>
      <c r="F515" s="13">
        <v>38315</v>
      </c>
      <c r="G515" s="12">
        <v>10750</v>
      </c>
      <c r="H515" s="12">
        <v>11</v>
      </c>
      <c r="I515" s="12">
        <v>2004</v>
      </c>
    </row>
    <row r="516" spans="3:9" ht="15.5">
      <c r="C516" s="12" t="s">
        <v>208</v>
      </c>
      <c r="D516" s="12" t="s">
        <v>210</v>
      </c>
      <c r="E516" s="12">
        <v>40787</v>
      </c>
      <c r="F516" s="13">
        <v>38324</v>
      </c>
      <c r="G516" s="12">
        <v>10751</v>
      </c>
      <c r="H516" s="12">
        <v>12</v>
      </c>
      <c r="I516" s="12">
        <v>2004</v>
      </c>
    </row>
    <row r="517" spans="3:9" ht="15.5">
      <c r="C517" s="12" t="s">
        <v>208</v>
      </c>
      <c r="D517" s="12" t="s">
        <v>214</v>
      </c>
      <c r="E517" s="12">
        <v>6300</v>
      </c>
      <c r="F517" s="13">
        <v>38319</v>
      </c>
      <c r="G517" s="12">
        <v>10752</v>
      </c>
      <c r="H517" s="12">
        <v>11</v>
      </c>
      <c r="I517" s="12">
        <v>2004</v>
      </c>
    </row>
    <row r="518" spans="3:9" ht="15.5">
      <c r="C518" s="12" t="s">
        <v>208</v>
      </c>
      <c r="D518" s="12" t="s">
        <v>210</v>
      </c>
      <c r="E518" s="12">
        <v>2200</v>
      </c>
      <c r="F518" s="13">
        <v>38318</v>
      </c>
      <c r="G518" s="12">
        <v>10753</v>
      </c>
      <c r="H518" s="12">
        <v>11</v>
      </c>
      <c r="I518" s="12">
        <v>2004</v>
      </c>
    </row>
    <row r="519" spans="3:9" ht="15.5">
      <c r="C519" s="12" t="s">
        <v>205</v>
      </c>
      <c r="D519" s="12" t="s">
        <v>207</v>
      </c>
      <c r="E519" s="12">
        <v>1380</v>
      </c>
      <c r="F519" s="13">
        <v>38318</v>
      </c>
      <c r="G519" s="12">
        <v>10754</v>
      </c>
      <c r="H519" s="12">
        <v>11</v>
      </c>
      <c r="I519" s="12">
        <v>2004</v>
      </c>
    </row>
    <row r="520" spans="3:9" ht="15.5">
      <c r="C520" s="12" t="s">
        <v>208</v>
      </c>
      <c r="D520" s="12" t="s">
        <v>209</v>
      </c>
      <c r="E520" s="12">
        <v>48712.5</v>
      </c>
      <c r="F520" s="13">
        <v>38319</v>
      </c>
      <c r="G520" s="12">
        <v>10755</v>
      </c>
      <c r="H520" s="12">
        <v>11</v>
      </c>
      <c r="I520" s="12">
        <v>2004</v>
      </c>
    </row>
    <row r="521" spans="3:9" ht="15.5">
      <c r="C521" s="12" t="s">
        <v>208</v>
      </c>
      <c r="D521" s="12" t="s">
        <v>213</v>
      </c>
      <c r="E521" s="12">
        <v>49750</v>
      </c>
      <c r="F521" s="13">
        <v>38323</v>
      </c>
      <c r="G521" s="12">
        <v>10756</v>
      </c>
      <c r="H521" s="12">
        <v>12</v>
      </c>
      <c r="I521" s="12">
        <v>2004</v>
      </c>
    </row>
    <row r="522" spans="3:9" ht="15.5">
      <c r="C522" s="12" t="s">
        <v>205</v>
      </c>
      <c r="D522" s="12" t="s">
        <v>207</v>
      </c>
      <c r="E522" s="12">
        <v>77050</v>
      </c>
      <c r="F522" s="13">
        <v>38336</v>
      </c>
      <c r="G522" s="12">
        <v>10757</v>
      </c>
      <c r="H522" s="12">
        <v>12</v>
      </c>
      <c r="I522" s="12">
        <v>2004</v>
      </c>
    </row>
    <row r="523" spans="3:9" ht="15.5">
      <c r="C523" s="12" t="s">
        <v>208</v>
      </c>
      <c r="D523" s="12" t="s">
        <v>210</v>
      </c>
      <c r="E523" s="12">
        <v>41115</v>
      </c>
      <c r="F523" s="13">
        <v>38325</v>
      </c>
      <c r="G523" s="12">
        <v>10758</v>
      </c>
      <c r="H523" s="12">
        <v>12</v>
      </c>
      <c r="I523" s="12">
        <v>2004</v>
      </c>
    </row>
    <row r="524" spans="3:9" ht="15.5">
      <c r="C524" s="12" t="s">
        <v>208</v>
      </c>
      <c r="D524" s="12" t="s">
        <v>210</v>
      </c>
      <c r="E524" s="12">
        <v>8000</v>
      </c>
      <c r="F524" s="13">
        <v>38333</v>
      </c>
      <c r="G524" s="12">
        <v>10759</v>
      </c>
      <c r="H524" s="12">
        <v>12</v>
      </c>
      <c r="I524" s="12">
        <v>2004</v>
      </c>
    </row>
    <row r="525" spans="3:9" ht="15.5">
      <c r="C525" s="12" t="s">
        <v>208</v>
      </c>
      <c r="D525" s="12" t="s">
        <v>209</v>
      </c>
      <c r="E525" s="12">
        <v>72925</v>
      </c>
      <c r="F525" s="13">
        <v>38331</v>
      </c>
      <c r="G525" s="12">
        <v>10760</v>
      </c>
      <c r="H525" s="12">
        <v>12</v>
      </c>
      <c r="I525" s="12">
        <v>2004</v>
      </c>
    </row>
    <row r="526" spans="3:9" ht="15.5">
      <c r="C526" s="12" t="s">
        <v>205</v>
      </c>
      <c r="D526" s="12" t="s">
        <v>206</v>
      </c>
      <c r="E526" s="12">
        <v>12675</v>
      </c>
      <c r="F526" s="13">
        <v>38329</v>
      </c>
      <c r="G526" s="12">
        <v>10761</v>
      </c>
      <c r="H526" s="12">
        <v>12</v>
      </c>
      <c r="I526" s="12">
        <v>2004</v>
      </c>
    </row>
    <row r="527" spans="3:9" ht="15.5">
      <c r="C527" s="12" t="s">
        <v>208</v>
      </c>
      <c r="D527" s="12" t="s">
        <v>210</v>
      </c>
      <c r="E527" s="12">
        <v>108425</v>
      </c>
      <c r="F527" s="13">
        <v>38330</v>
      </c>
      <c r="G527" s="12">
        <v>10762</v>
      </c>
      <c r="H527" s="12">
        <v>12</v>
      </c>
      <c r="I527" s="12">
        <v>2004</v>
      </c>
    </row>
    <row r="528" spans="3:9" ht="15.5">
      <c r="C528" s="12" t="s">
        <v>208</v>
      </c>
      <c r="D528" s="12" t="s">
        <v>210</v>
      </c>
      <c r="E528" s="12">
        <v>15400</v>
      </c>
      <c r="F528" s="13">
        <v>38329</v>
      </c>
      <c r="G528" s="12">
        <v>10763</v>
      </c>
      <c r="H528" s="12">
        <v>12</v>
      </c>
      <c r="I528" s="12">
        <v>2004</v>
      </c>
    </row>
    <row r="529" spans="3:9" ht="15.5">
      <c r="C529" s="12" t="s">
        <v>205</v>
      </c>
      <c r="D529" s="12" t="s">
        <v>207</v>
      </c>
      <c r="E529" s="12">
        <v>57150</v>
      </c>
      <c r="F529" s="13">
        <v>38329</v>
      </c>
      <c r="G529" s="12">
        <v>10764</v>
      </c>
      <c r="H529" s="12">
        <v>12</v>
      </c>
      <c r="I529" s="12">
        <v>2004</v>
      </c>
    </row>
    <row r="530" spans="3:9" ht="15.5">
      <c r="C530" s="12" t="s">
        <v>208</v>
      </c>
      <c r="D530" s="12" t="s">
        <v>210</v>
      </c>
      <c r="E530" s="12">
        <v>37890</v>
      </c>
      <c r="F530" s="13">
        <v>38330</v>
      </c>
      <c r="G530" s="12">
        <v>10765</v>
      </c>
      <c r="H530" s="12">
        <v>12</v>
      </c>
      <c r="I530" s="12">
        <v>2004</v>
      </c>
    </row>
    <row r="531" spans="3:9" ht="15.5">
      <c r="C531" s="12" t="s">
        <v>208</v>
      </c>
      <c r="D531" s="12" t="s">
        <v>209</v>
      </c>
      <c r="E531" s="12">
        <v>57750</v>
      </c>
      <c r="F531" s="13">
        <v>38330</v>
      </c>
      <c r="G531" s="12">
        <v>10766</v>
      </c>
      <c r="H531" s="12">
        <v>12</v>
      </c>
      <c r="I531" s="12">
        <v>2004</v>
      </c>
    </row>
    <row r="532" spans="3:9" ht="15.5">
      <c r="C532" s="12" t="s">
        <v>208</v>
      </c>
      <c r="D532" s="12" t="s">
        <v>209</v>
      </c>
      <c r="E532" s="12">
        <v>700</v>
      </c>
      <c r="F532" s="13">
        <v>38336</v>
      </c>
      <c r="G532" s="12">
        <v>10767</v>
      </c>
      <c r="H532" s="12">
        <v>12</v>
      </c>
      <c r="I532" s="12">
        <v>2004</v>
      </c>
    </row>
    <row r="533" spans="3:9" ht="15.5">
      <c r="C533" s="12" t="s">
        <v>208</v>
      </c>
      <c r="D533" s="12" t="s">
        <v>210</v>
      </c>
      <c r="E533" s="12">
        <v>36925</v>
      </c>
      <c r="F533" s="13">
        <v>38336</v>
      </c>
      <c r="G533" s="12">
        <v>10768</v>
      </c>
      <c r="H533" s="12">
        <v>12</v>
      </c>
      <c r="I533" s="12">
        <v>2004</v>
      </c>
    </row>
    <row r="534" spans="3:9" ht="15.5">
      <c r="C534" s="12" t="s">
        <v>208</v>
      </c>
      <c r="D534" s="12" t="s">
        <v>210</v>
      </c>
      <c r="E534" s="12">
        <v>42106.75</v>
      </c>
      <c r="F534" s="13">
        <v>38333</v>
      </c>
      <c r="G534" s="12">
        <v>10769</v>
      </c>
      <c r="H534" s="12">
        <v>12</v>
      </c>
      <c r="I534" s="12">
        <v>2004</v>
      </c>
    </row>
    <row r="535" spans="3:9" ht="15.5">
      <c r="C535" s="12" t="s">
        <v>208</v>
      </c>
      <c r="D535" s="12" t="s">
        <v>213</v>
      </c>
      <c r="E535" s="12">
        <v>5906.25</v>
      </c>
      <c r="F535" s="13">
        <v>38338</v>
      </c>
      <c r="G535" s="12">
        <v>10770</v>
      </c>
      <c r="H535" s="12">
        <v>12</v>
      </c>
      <c r="I535" s="12">
        <v>2004</v>
      </c>
    </row>
    <row r="536" spans="3:9" ht="15.5">
      <c r="C536" s="12" t="s">
        <v>205</v>
      </c>
      <c r="D536" s="12" t="s">
        <v>211</v>
      </c>
      <c r="E536" s="12">
        <v>8600</v>
      </c>
      <c r="F536" s="13">
        <v>37988</v>
      </c>
      <c r="G536" s="12">
        <v>10771</v>
      </c>
      <c r="H536" s="12">
        <v>1</v>
      </c>
      <c r="I536" s="12">
        <v>2004</v>
      </c>
    </row>
    <row r="537" spans="3:9" ht="15.5">
      <c r="C537" s="12" t="s">
        <v>208</v>
      </c>
      <c r="D537" s="12" t="s">
        <v>210</v>
      </c>
      <c r="E537" s="12">
        <v>90080.5</v>
      </c>
      <c r="F537" s="13">
        <v>38340</v>
      </c>
      <c r="G537" s="12">
        <v>10772</v>
      </c>
      <c r="H537" s="12">
        <v>12</v>
      </c>
      <c r="I537" s="12">
        <v>2004</v>
      </c>
    </row>
    <row r="538" spans="3:9" ht="15.5">
      <c r="C538" s="12" t="s">
        <v>208</v>
      </c>
      <c r="D538" s="12" t="s">
        <v>212</v>
      </c>
      <c r="E538" s="12">
        <v>50760</v>
      </c>
      <c r="F538" s="13">
        <v>38337</v>
      </c>
      <c r="G538" s="12">
        <v>10773</v>
      </c>
      <c r="H538" s="12">
        <v>12</v>
      </c>
      <c r="I538" s="12">
        <v>2004</v>
      </c>
    </row>
    <row r="539" spans="3:9" ht="15.5">
      <c r="C539" s="12" t="s">
        <v>208</v>
      </c>
      <c r="D539" s="12" t="s">
        <v>209</v>
      </c>
      <c r="E539" s="12">
        <v>21718.75</v>
      </c>
      <c r="F539" s="13">
        <v>38333</v>
      </c>
      <c r="G539" s="12">
        <v>10774</v>
      </c>
      <c r="H539" s="12">
        <v>12</v>
      </c>
      <c r="I539" s="12">
        <v>2004</v>
      </c>
    </row>
    <row r="540" spans="3:9" ht="15.5">
      <c r="C540" s="12" t="s">
        <v>205</v>
      </c>
      <c r="D540" s="12" t="s">
        <v>215</v>
      </c>
      <c r="E540" s="12">
        <v>5700</v>
      </c>
      <c r="F540" s="13">
        <v>38347</v>
      </c>
      <c r="G540" s="12">
        <v>10775</v>
      </c>
      <c r="H540" s="12">
        <v>12</v>
      </c>
      <c r="I540" s="12">
        <v>2004</v>
      </c>
    </row>
    <row r="541" spans="3:9" ht="15.5">
      <c r="C541" s="12" t="s">
        <v>208</v>
      </c>
      <c r="D541" s="12" t="s">
        <v>212</v>
      </c>
      <c r="E541" s="12">
        <v>165881.75</v>
      </c>
      <c r="F541" s="13">
        <v>38339</v>
      </c>
      <c r="G541" s="12">
        <v>10776</v>
      </c>
      <c r="H541" s="12">
        <v>12</v>
      </c>
      <c r="I541" s="12">
        <v>2004</v>
      </c>
    </row>
    <row r="542" spans="3:9" ht="15.5">
      <c r="C542" s="12" t="s">
        <v>205</v>
      </c>
      <c r="D542" s="12" t="s">
        <v>215</v>
      </c>
      <c r="E542" s="12">
        <v>5600</v>
      </c>
      <c r="F542" s="13">
        <v>38373</v>
      </c>
      <c r="G542" s="12">
        <v>10777</v>
      </c>
      <c r="H542" s="12">
        <v>1</v>
      </c>
      <c r="I542" s="12">
        <v>2005</v>
      </c>
    </row>
    <row r="543" spans="3:9" ht="15.5">
      <c r="C543" s="12" t="s">
        <v>208</v>
      </c>
      <c r="D543" s="12" t="s">
        <v>210</v>
      </c>
      <c r="E543" s="12">
        <v>2412.5</v>
      </c>
      <c r="F543" s="13">
        <v>38345</v>
      </c>
      <c r="G543" s="12">
        <v>10778</v>
      </c>
      <c r="H543" s="12">
        <v>12</v>
      </c>
      <c r="I543" s="12">
        <v>2004</v>
      </c>
    </row>
    <row r="544" spans="3:9" ht="15.5">
      <c r="C544" s="12" t="s">
        <v>208</v>
      </c>
      <c r="D544" s="12" t="s">
        <v>210</v>
      </c>
      <c r="E544" s="12">
        <v>33375</v>
      </c>
      <c r="F544" s="13">
        <v>38366</v>
      </c>
      <c r="G544" s="12">
        <v>10779</v>
      </c>
      <c r="H544" s="12">
        <v>1</v>
      </c>
      <c r="I544" s="12">
        <v>2005</v>
      </c>
    </row>
    <row r="545" spans="3:9" ht="15.5">
      <c r="C545" s="12" t="s">
        <v>208</v>
      </c>
      <c r="D545" s="12" t="s">
        <v>214</v>
      </c>
      <c r="E545" s="12">
        <v>18000</v>
      </c>
      <c r="F545" s="13">
        <v>38346</v>
      </c>
      <c r="G545" s="12">
        <v>10780</v>
      </c>
      <c r="H545" s="12">
        <v>12</v>
      </c>
      <c r="I545" s="12">
        <v>2004</v>
      </c>
    </row>
    <row r="546" spans="3:9" ht="15.5">
      <c r="C546" s="12" t="s">
        <v>208</v>
      </c>
      <c r="D546" s="12" t="s">
        <v>214</v>
      </c>
      <c r="E546" s="12">
        <v>24397</v>
      </c>
      <c r="F546" s="13">
        <v>38340</v>
      </c>
      <c r="G546" s="12">
        <v>10781</v>
      </c>
      <c r="H546" s="12">
        <v>12</v>
      </c>
      <c r="I546" s="12">
        <v>2004</v>
      </c>
    </row>
    <row r="547" spans="3:9" ht="15.5">
      <c r="C547" s="12" t="s">
        <v>205</v>
      </c>
      <c r="D547" s="12" t="s">
        <v>211</v>
      </c>
      <c r="E547" s="12">
        <v>312.5</v>
      </c>
      <c r="F547" s="13">
        <v>38343</v>
      </c>
      <c r="G547" s="12">
        <v>10782</v>
      </c>
      <c r="H547" s="12">
        <v>12</v>
      </c>
      <c r="I547" s="12">
        <v>2004</v>
      </c>
    </row>
    <row r="548" spans="3:9" ht="15.5">
      <c r="C548" s="12" t="s">
        <v>208</v>
      </c>
      <c r="D548" s="12" t="s">
        <v>209</v>
      </c>
      <c r="E548" s="12">
        <v>36062.5</v>
      </c>
      <c r="F548" s="13">
        <v>38340</v>
      </c>
      <c r="G548" s="12">
        <v>10783</v>
      </c>
      <c r="H548" s="12">
        <v>12</v>
      </c>
      <c r="I548" s="12">
        <v>2004</v>
      </c>
    </row>
    <row r="549" spans="3:9" ht="15.5">
      <c r="C549" s="12" t="s">
        <v>208</v>
      </c>
      <c r="D549" s="12" t="s">
        <v>209</v>
      </c>
      <c r="E549" s="12">
        <v>37200</v>
      </c>
      <c r="F549" s="13">
        <v>38343</v>
      </c>
      <c r="G549" s="12">
        <v>10784</v>
      </c>
      <c r="H549" s="12">
        <v>12</v>
      </c>
      <c r="I549" s="12">
        <v>2004</v>
      </c>
    </row>
    <row r="550" spans="3:9" ht="15.5">
      <c r="C550" s="12" t="s">
        <v>208</v>
      </c>
      <c r="D550" s="12" t="s">
        <v>212</v>
      </c>
      <c r="E550" s="12">
        <v>9687.5</v>
      </c>
      <c r="F550" s="13">
        <v>38345</v>
      </c>
      <c r="G550" s="12">
        <v>10785</v>
      </c>
      <c r="H550" s="12">
        <v>12</v>
      </c>
      <c r="I550" s="12">
        <v>2004</v>
      </c>
    </row>
    <row r="551" spans="3:9" ht="15.5">
      <c r="C551" s="12" t="s">
        <v>208</v>
      </c>
      <c r="D551" s="12" t="s">
        <v>213</v>
      </c>
      <c r="E551" s="12">
        <v>38277</v>
      </c>
      <c r="F551" s="13">
        <v>38344</v>
      </c>
      <c r="G551" s="12">
        <v>10786</v>
      </c>
      <c r="H551" s="12">
        <v>12</v>
      </c>
      <c r="I551" s="12">
        <v>2004</v>
      </c>
    </row>
    <row r="552" spans="3:9" ht="15.5">
      <c r="C552" s="12" t="s">
        <v>208</v>
      </c>
      <c r="D552" s="12" t="s">
        <v>214</v>
      </c>
      <c r="E552" s="12">
        <v>65569</v>
      </c>
      <c r="F552" s="13">
        <v>38347</v>
      </c>
      <c r="G552" s="12">
        <v>10787</v>
      </c>
      <c r="H552" s="12">
        <v>12</v>
      </c>
      <c r="I552" s="12">
        <v>2004</v>
      </c>
    </row>
    <row r="553" spans="3:9" ht="15.5">
      <c r="C553" s="12" t="s">
        <v>208</v>
      </c>
      <c r="D553" s="12" t="s">
        <v>212</v>
      </c>
      <c r="E553" s="12">
        <v>18287.5</v>
      </c>
      <c r="F553" s="13">
        <v>38371</v>
      </c>
      <c r="G553" s="12">
        <v>10788</v>
      </c>
      <c r="H553" s="12">
        <v>1</v>
      </c>
      <c r="I553" s="12">
        <v>2005</v>
      </c>
    </row>
    <row r="554" spans="3:9" ht="15.5">
      <c r="C554" s="12" t="s">
        <v>208</v>
      </c>
      <c r="D554" s="12" t="s">
        <v>212</v>
      </c>
      <c r="E554" s="12">
        <v>92175</v>
      </c>
      <c r="F554" s="13">
        <v>38352</v>
      </c>
      <c r="G554" s="12">
        <v>10789</v>
      </c>
      <c r="H554" s="12">
        <v>12</v>
      </c>
      <c r="I554" s="12">
        <v>2004</v>
      </c>
    </row>
    <row r="555" spans="3:9" ht="15.5">
      <c r="C555" s="12" t="s">
        <v>205</v>
      </c>
      <c r="D555" s="12" t="s">
        <v>207</v>
      </c>
      <c r="E555" s="12">
        <v>18062.5</v>
      </c>
      <c r="F555" s="13">
        <v>38347</v>
      </c>
      <c r="G555" s="12">
        <v>10790</v>
      </c>
      <c r="H555" s="12">
        <v>12</v>
      </c>
      <c r="I555" s="12">
        <v>2004</v>
      </c>
    </row>
    <row r="556" spans="3:9" ht="15.5">
      <c r="C556" s="12" t="s">
        <v>205</v>
      </c>
      <c r="D556" s="12" t="s">
        <v>207</v>
      </c>
      <c r="E556" s="12">
        <v>45744</v>
      </c>
      <c r="F556" s="13">
        <v>38353</v>
      </c>
      <c r="G556" s="12">
        <v>10791</v>
      </c>
      <c r="H556" s="12">
        <v>1</v>
      </c>
      <c r="I556" s="12">
        <v>2005</v>
      </c>
    </row>
    <row r="557" spans="3:9" ht="15.5">
      <c r="C557" s="12" t="s">
        <v>208</v>
      </c>
      <c r="D557" s="12" t="s">
        <v>212</v>
      </c>
      <c r="E557" s="12">
        <v>9996.25</v>
      </c>
      <c r="F557" s="13">
        <v>38352</v>
      </c>
      <c r="G557" s="12">
        <v>10792</v>
      </c>
      <c r="H557" s="12">
        <v>12</v>
      </c>
      <c r="I557" s="12">
        <v>2004</v>
      </c>
    </row>
    <row r="558" spans="3:9" ht="15.5">
      <c r="C558" s="12" t="s">
        <v>208</v>
      </c>
      <c r="D558" s="12" t="s">
        <v>210</v>
      </c>
      <c r="E558" s="12">
        <v>4777.5</v>
      </c>
      <c r="F558" s="13">
        <v>38360</v>
      </c>
      <c r="G558" s="12">
        <v>10793</v>
      </c>
      <c r="H558" s="12">
        <v>1</v>
      </c>
      <c r="I558" s="12">
        <v>2005</v>
      </c>
    </row>
    <row r="559" spans="3:9" ht="15.5">
      <c r="C559" s="12" t="s">
        <v>205</v>
      </c>
      <c r="D559" s="12" t="s">
        <v>207</v>
      </c>
      <c r="E559" s="12">
        <v>7869</v>
      </c>
      <c r="F559" s="13">
        <v>38354</v>
      </c>
      <c r="G559" s="12">
        <v>10794</v>
      </c>
      <c r="H559" s="12">
        <v>1</v>
      </c>
      <c r="I559" s="12">
        <v>2005</v>
      </c>
    </row>
    <row r="560" spans="3:9" ht="15.5">
      <c r="C560" s="12" t="s">
        <v>208</v>
      </c>
      <c r="D560" s="12" t="s">
        <v>213</v>
      </c>
      <c r="E560" s="12">
        <v>53950</v>
      </c>
      <c r="F560" s="13">
        <v>38372</v>
      </c>
      <c r="G560" s="12">
        <v>10795</v>
      </c>
      <c r="H560" s="12">
        <v>1</v>
      </c>
      <c r="I560" s="12">
        <v>2005</v>
      </c>
    </row>
    <row r="561" spans="3:9" ht="15.5">
      <c r="C561" s="12" t="s">
        <v>208</v>
      </c>
      <c r="D561" s="12" t="s">
        <v>210</v>
      </c>
      <c r="E561" s="12">
        <v>58534</v>
      </c>
      <c r="F561" s="13">
        <v>38366</v>
      </c>
      <c r="G561" s="12">
        <v>10796</v>
      </c>
      <c r="H561" s="12">
        <v>1</v>
      </c>
      <c r="I561" s="12">
        <v>2005</v>
      </c>
    </row>
    <row r="562" spans="3:9" ht="15.5">
      <c r="C562" s="12" t="s">
        <v>205</v>
      </c>
      <c r="D562" s="12" t="s">
        <v>215</v>
      </c>
      <c r="E562" s="12">
        <v>10500</v>
      </c>
      <c r="F562" s="13">
        <v>38357</v>
      </c>
      <c r="G562" s="12">
        <v>10797</v>
      </c>
      <c r="H562" s="12">
        <v>1</v>
      </c>
      <c r="I562" s="12">
        <v>2005</v>
      </c>
    </row>
    <row r="563" spans="3:9" ht="15.5">
      <c r="C563" s="12" t="s">
        <v>208</v>
      </c>
      <c r="D563" s="12" t="s">
        <v>214</v>
      </c>
      <c r="E563" s="12">
        <v>11165</v>
      </c>
      <c r="F563" s="13">
        <v>38357</v>
      </c>
      <c r="G563" s="12">
        <v>10798</v>
      </c>
      <c r="H563" s="12">
        <v>1</v>
      </c>
      <c r="I563" s="12">
        <v>2005</v>
      </c>
    </row>
    <row r="564" spans="3:9" ht="15.5">
      <c r="C564" s="12" t="s">
        <v>205</v>
      </c>
      <c r="D564" s="12" t="s">
        <v>211</v>
      </c>
      <c r="E564" s="12">
        <v>38837.5</v>
      </c>
      <c r="F564" s="13">
        <v>38357</v>
      </c>
      <c r="G564" s="12">
        <v>10799</v>
      </c>
      <c r="H564" s="12">
        <v>1</v>
      </c>
      <c r="I564" s="12">
        <v>2005</v>
      </c>
    </row>
    <row r="565" spans="3:9" ht="15.5">
      <c r="C565" s="12" t="s">
        <v>208</v>
      </c>
      <c r="D565" s="12" t="s">
        <v>212</v>
      </c>
      <c r="E565" s="12">
        <v>36723.25</v>
      </c>
      <c r="F565" s="13">
        <v>38357</v>
      </c>
      <c r="G565" s="12">
        <v>10800</v>
      </c>
      <c r="H565" s="12">
        <v>1</v>
      </c>
      <c r="I565" s="12">
        <v>2005</v>
      </c>
    </row>
    <row r="566" spans="3:9" ht="15.5">
      <c r="C566" s="12" t="s">
        <v>208</v>
      </c>
      <c r="D566" s="12" t="s">
        <v>209</v>
      </c>
      <c r="E566" s="12">
        <v>75671.25</v>
      </c>
      <c r="F566" s="13">
        <v>38352</v>
      </c>
      <c r="G566" s="12">
        <v>10801</v>
      </c>
      <c r="H566" s="12">
        <v>12</v>
      </c>
      <c r="I566" s="12">
        <v>2004</v>
      </c>
    </row>
    <row r="567" spans="3:9" ht="15.5">
      <c r="C567" s="12" t="s">
        <v>208</v>
      </c>
      <c r="D567" s="12" t="s">
        <v>209</v>
      </c>
      <c r="E567" s="12">
        <v>73570.25</v>
      </c>
      <c r="F567" s="13">
        <v>38354</v>
      </c>
      <c r="G567" s="12">
        <v>10802</v>
      </c>
      <c r="H567" s="12">
        <v>1</v>
      </c>
      <c r="I567" s="12">
        <v>2005</v>
      </c>
    </row>
    <row r="568" spans="3:9" ht="15.5">
      <c r="C568" s="12" t="s">
        <v>208</v>
      </c>
      <c r="D568" s="12" t="s">
        <v>209</v>
      </c>
      <c r="E568" s="12">
        <v>29825.25</v>
      </c>
      <c r="F568" s="13">
        <v>38358</v>
      </c>
      <c r="G568" s="12">
        <v>10803</v>
      </c>
      <c r="H568" s="12">
        <v>1</v>
      </c>
      <c r="I568" s="12">
        <v>2005</v>
      </c>
    </row>
    <row r="569" spans="3:9" ht="15.5">
      <c r="C569" s="12" t="s">
        <v>205</v>
      </c>
      <c r="D569" s="12" t="s">
        <v>207</v>
      </c>
      <c r="E569" s="12">
        <v>56960</v>
      </c>
      <c r="F569" s="13">
        <v>38359</v>
      </c>
      <c r="G569" s="12">
        <v>10804</v>
      </c>
      <c r="H569" s="12">
        <v>1</v>
      </c>
      <c r="I569" s="12">
        <v>2005</v>
      </c>
    </row>
    <row r="570" spans="3:9" ht="15.5">
      <c r="C570" s="12" t="s">
        <v>208</v>
      </c>
      <c r="D570" s="12" t="s">
        <v>214</v>
      </c>
      <c r="E570" s="12">
        <v>69375</v>
      </c>
      <c r="F570" s="13">
        <v>38361</v>
      </c>
      <c r="G570" s="12">
        <v>10805</v>
      </c>
      <c r="H570" s="12">
        <v>1</v>
      </c>
      <c r="I570" s="12">
        <v>2005</v>
      </c>
    </row>
    <row r="571" spans="3:9" ht="15.5">
      <c r="C571" s="12" t="s">
        <v>208</v>
      </c>
      <c r="D571" s="12" t="s">
        <v>210</v>
      </c>
      <c r="E571" s="12">
        <v>10990</v>
      </c>
      <c r="F571" s="13">
        <v>38357</v>
      </c>
      <c r="G571" s="12">
        <v>10806</v>
      </c>
      <c r="H571" s="12">
        <v>1</v>
      </c>
      <c r="I571" s="12">
        <v>2005</v>
      </c>
    </row>
    <row r="572" spans="3:9" ht="15.5">
      <c r="C572" s="12" t="s">
        <v>208</v>
      </c>
      <c r="D572" s="12" t="s">
        <v>209</v>
      </c>
      <c r="E572" s="12">
        <v>460</v>
      </c>
      <c r="F572" s="13">
        <v>38382</v>
      </c>
      <c r="G572" s="12">
        <v>10807</v>
      </c>
      <c r="H572" s="12">
        <v>1</v>
      </c>
      <c r="I572" s="12">
        <v>2005</v>
      </c>
    </row>
    <row r="573" spans="3:9" ht="15.5">
      <c r="C573" s="12" t="s">
        <v>208</v>
      </c>
      <c r="D573" s="12" t="s">
        <v>214</v>
      </c>
      <c r="E573" s="12">
        <v>35275</v>
      </c>
      <c r="F573" s="13">
        <v>38361</v>
      </c>
      <c r="G573" s="12">
        <v>10808</v>
      </c>
      <c r="H573" s="12">
        <v>1</v>
      </c>
      <c r="I573" s="12">
        <v>2005</v>
      </c>
    </row>
    <row r="574" spans="3:9" ht="15.5">
      <c r="C574" s="12" t="s">
        <v>205</v>
      </c>
      <c r="D574" s="12" t="s">
        <v>215</v>
      </c>
      <c r="E574" s="12">
        <v>3500</v>
      </c>
      <c r="F574" s="13">
        <v>38359</v>
      </c>
      <c r="G574" s="12">
        <v>10809</v>
      </c>
      <c r="H574" s="12">
        <v>1</v>
      </c>
      <c r="I574" s="12">
        <v>2005</v>
      </c>
    </row>
    <row r="575" spans="3:9" ht="15.5">
      <c r="C575" s="12" t="s">
        <v>208</v>
      </c>
      <c r="D575" s="12" t="s">
        <v>214</v>
      </c>
      <c r="E575" s="12">
        <v>4675</v>
      </c>
      <c r="F575" s="13">
        <v>38359</v>
      </c>
      <c r="G575" s="12">
        <v>10810</v>
      </c>
      <c r="H575" s="12">
        <v>1</v>
      </c>
      <c r="I575" s="12">
        <v>2005</v>
      </c>
    </row>
    <row r="576" spans="3:9" ht="15.5">
      <c r="C576" s="12" t="s">
        <v>208</v>
      </c>
      <c r="D576" s="12" t="s">
        <v>213</v>
      </c>
      <c r="E576" s="12">
        <v>21300</v>
      </c>
      <c r="F576" s="13">
        <v>38360</v>
      </c>
      <c r="G576" s="12">
        <v>10811</v>
      </c>
      <c r="H576" s="12">
        <v>1</v>
      </c>
      <c r="I576" s="12">
        <v>2005</v>
      </c>
    </row>
    <row r="577" spans="3:9" ht="15.5">
      <c r="C577" s="12" t="s">
        <v>205</v>
      </c>
      <c r="D577" s="12" t="s">
        <v>206</v>
      </c>
      <c r="E577" s="12">
        <v>42320</v>
      </c>
      <c r="F577" s="13">
        <v>38364</v>
      </c>
      <c r="G577" s="12">
        <v>10812</v>
      </c>
      <c r="H577" s="12">
        <v>1</v>
      </c>
      <c r="I577" s="12">
        <v>2005</v>
      </c>
    </row>
    <row r="578" spans="3:9" ht="15.5">
      <c r="C578" s="12" t="s">
        <v>208</v>
      </c>
      <c r="D578" s="12" t="s">
        <v>212</v>
      </c>
      <c r="E578" s="12">
        <v>15060</v>
      </c>
      <c r="F578" s="13">
        <v>38361</v>
      </c>
      <c r="G578" s="12">
        <v>10813</v>
      </c>
      <c r="H578" s="12">
        <v>1</v>
      </c>
      <c r="I578" s="12">
        <v>2005</v>
      </c>
    </row>
    <row r="579" spans="3:9" ht="15.5">
      <c r="C579" s="12" t="s">
        <v>208</v>
      </c>
      <c r="D579" s="12" t="s">
        <v>210</v>
      </c>
      <c r="E579" s="12">
        <v>44711.25</v>
      </c>
      <c r="F579" s="13">
        <v>38366</v>
      </c>
      <c r="G579" s="12">
        <v>10814</v>
      </c>
      <c r="H579" s="12">
        <v>1</v>
      </c>
      <c r="I579" s="12">
        <v>2005</v>
      </c>
    </row>
    <row r="580" spans="3:9" ht="15.5">
      <c r="C580" s="12" t="s">
        <v>208</v>
      </c>
      <c r="D580" s="12" t="s">
        <v>214</v>
      </c>
      <c r="E580" s="12">
        <v>1000</v>
      </c>
      <c r="F580" s="13">
        <v>38366</v>
      </c>
      <c r="G580" s="12">
        <v>10815</v>
      </c>
      <c r="H580" s="12">
        <v>1</v>
      </c>
      <c r="I580" s="12">
        <v>2005</v>
      </c>
    </row>
    <row r="581" spans="3:9" ht="15.5">
      <c r="C581" s="12" t="s">
        <v>208</v>
      </c>
      <c r="D581" s="12" t="s">
        <v>209</v>
      </c>
      <c r="E581" s="12">
        <v>211161.25</v>
      </c>
      <c r="F581" s="13">
        <v>38387</v>
      </c>
      <c r="G581" s="12">
        <v>10816</v>
      </c>
      <c r="H581" s="12">
        <v>2</v>
      </c>
      <c r="I581" s="12">
        <v>2005</v>
      </c>
    </row>
    <row r="582" spans="3:9" ht="15.5">
      <c r="C582" s="12" t="s">
        <v>208</v>
      </c>
      <c r="D582" s="12" t="s">
        <v>210</v>
      </c>
      <c r="E582" s="12">
        <v>273821</v>
      </c>
      <c r="F582" s="13">
        <v>38365</v>
      </c>
      <c r="G582" s="12">
        <v>10817</v>
      </c>
      <c r="H582" s="12">
        <v>1</v>
      </c>
      <c r="I582" s="12">
        <v>2005</v>
      </c>
    </row>
    <row r="583" spans="3:9" ht="15.5">
      <c r="C583" s="12" t="s">
        <v>205</v>
      </c>
      <c r="D583" s="12" t="s">
        <v>215</v>
      </c>
      <c r="E583" s="12">
        <v>20825</v>
      </c>
      <c r="F583" s="13">
        <v>38364</v>
      </c>
      <c r="G583" s="12">
        <v>10818</v>
      </c>
      <c r="H583" s="12">
        <v>1</v>
      </c>
      <c r="I583" s="12">
        <v>2005</v>
      </c>
    </row>
    <row r="584" spans="3:9" ht="15.5">
      <c r="C584" s="12" t="s">
        <v>208</v>
      </c>
      <c r="D584" s="12" t="s">
        <v>214</v>
      </c>
      <c r="E584" s="12">
        <v>11925</v>
      </c>
      <c r="F584" s="13">
        <v>38368</v>
      </c>
      <c r="G584" s="12">
        <v>10819</v>
      </c>
      <c r="H584" s="12">
        <v>1</v>
      </c>
      <c r="I584" s="12">
        <v>2005</v>
      </c>
    </row>
    <row r="585" spans="3:9" ht="15.5">
      <c r="C585" s="12" t="s">
        <v>208</v>
      </c>
      <c r="D585" s="12" t="s">
        <v>210</v>
      </c>
      <c r="E585" s="12">
        <v>28500</v>
      </c>
      <c r="F585" s="13">
        <v>38365</v>
      </c>
      <c r="G585" s="12">
        <v>10820</v>
      </c>
      <c r="H585" s="12">
        <v>1</v>
      </c>
      <c r="I585" s="12">
        <v>2005</v>
      </c>
    </row>
    <row r="586" spans="3:9" ht="15.5">
      <c r="C586" s="12" t="s">
        <v>208</v>
      </c>
      <c r="D586" s="12" t="s">
        <v>212</v>
      </c>
      <c r="E586" s="12">
        <v>16950</v>
      </c>
      <c r="F586" s="13">
        <v>38367</v>
      </c>
      <c r="G586" s="12">
        <v>10821</v>
      </c>
      <c r="H586" s="12">
        <v>1</v>
      </c>
      <c r="I586" s="12">
        <v>2005</v>
      </c>
    </row>
    <row r="587" spans="3:9" ht="15.5">
      <c r="C587" s="12" t="s">
        <v>205</v>
      </c>
      <c r="D587" s="12" t="s">
        <v>207</v>
      </c>
      <c r="E587" s="12">
        <v>5947.5</v>
      </c>
      <c r="F587" s="13">
        <v>38368</v>
      </c>
      <c r="G587" s="12">
        <v>10822</v>
      </c>
      <c r="H587" s="12">
        <v>1</v>
      </c>
      <c r="I587" s="12">
        <v>2005</v>
      </c>
    </row>
    <row r="588" spans="3:9" ht="15.5">
      <c r="C588" s="12" t="s">
        <v>205</v>
      </c>
      <c r="D588" s="12" t="s">
        <v>206</v>
      </c>
      <c r="E588" s="12">
        <v>70650</v>
      </c>
      <c r="F588" s="13">
        <v>38365</v>
      </c>
      <c r="G588" s="12">
        <v>10823</v>
      </c>
      <c r="H588" s="12">
        <v>1</v>
      </c>
      <c r="I588" s="12">
        <v>2005</v>
      </c>
    </row>
    <row r="589" spans="3:9" ht="15.5">
      <c r="C589" s="12" t="s">
        <v>208</v>
      </c>
      <c r="D589" s="12" t="s">
        <v>213</v>
      </c>
      <c r="E589" s="12">
        <v>6270</v>
      </c>
      <c r="F589" s="13">
        <v>38382</v>
      </c>
      <c r="G589" s="12">
        <v>10824</v>
      </c>
      <c r="H589" s="12">
        <v>1</v>
      </c>
      <c r="I589" s="12">
        <v>2005</v>
      </c>
    </row>
    <row r="590" spans="3:9" ht="15.5">
      <c r="C590" s="12" t="s">
        <v>208</v>
      </c>
      <c r="D590" s="12" t="s">
        <v>212</v>
      </c>
      <c r="E590" s="12">
        <v>25769</v>
      </c>
      <c r="F590" s="13">
        <v>38366</v>
      </c>
      <c r="G590" s="12">
        <v>10825</v>
      </c>
      <c r="H590" s="12">
        <v>1</v>
      </c>
      <c r="I590" s="12">
        <v>2005</v>
      </c>
    </row>
    <row r="591" spans="3:9" ht="15.5">
      <c r="C591" s="12" t="s">
        <v>205</v>
      </c>
      <c r="D591" s="12" t="s">
        <v>207</v>
      </c>
      <c r="E591" s="12">
        <v>18250</v>
      </c>
      <c r="F591" s="13">
        <v>38389</v>
      </c>
      <c r="G591" s="12">
        <v>10826</v>
      </c>
      <c r="H591" s="12">
        <v>2</v>
      </c>
      <c r="I591" s="12">
        <v>2005</v>
      </c>
    </row>
    <row r="592" spans="3:9" ht="15.5">
      <c r="C592" s="12" t="s">
        <v>208</v>
      </c>
      <c r="D592" s="12" t="s">
        <v>212</v>
      </c>
      <c r="E592" s="12">
        <v>21075</v>
      </c>
      <c r="F592" s="13">
        <v>38389</v>
      </c>
      <c r="G592" s="12">
        <v>10827</v>
      </c>
      <c r="H592" s="12">
        <v>2</v>
      </c>
      <c r="I592" s="12">
        <v>2005</v>
      </c>
    </row>
    <row r="593" spans="3:9" ht="15.5">
      <c r="C593" s="12" t="s">
        <v>205</v>
      </c>
      <c r="D593" s="12" t="s">
        <v>211</v>
      </c>
      <c r="E593" s="12">
        <v>23300</v>
      </c>
      <c r="F593" s="13">
        <v>38387</v>
      </c>
      <c r="G593" s="12">
        <v>10828</v>
      </c>
      <c r="H593" s="12">
        <v>2</v>
      </c>
      <c r="I593" s="12">
        <v>2005</v>
      </c>
    </row>
    <row r="594" spans="3:9" ht="15.5">
      <c r="C594" s="12" t="s">
        <v>205</v>
      </c>
      <c r="D594" s="12" t="s">
        <v>211</v>
      </c>
      <c r="E594" s="12">
        <v>44100</v>
      </c>
      <c r="F594" s="13">
        <v>38375</v>
      </c>
      <c r="G594" s="12">
        <v>10829</v>
      </c>
      <c r="H594" s="12">
        <v>1</v>
      </c>
      <c r="I594" s="12">
        <v>2005</v>
      </c>
    </row>
    <row r="595" spans="3:9" ht="15.5">
      <c r="C595" s="12" t="s">
        <v>208</v>
      </c>
      <c r="D595" s="12" t="s">
        <v>209</v>
      </c>
      <c r="E595" s="12">
        <v>49350</v>
      </c>
      <c r="F595" s="13">
        <v>38373</v>
      </c>
      <c r="G595" s="12">
        <v>10830</v>
      </c>
      <c r="H595" s="12">
        <v>1</v>
      </c>
      <c r="I595" s="12">
        <v>2005</v>
      </c>
    </row>
    <row r="596" spans="3:9" ht="15.5">
      <c r="C596" s="12" t="s">
        <v>208</v>
      </c>
      <c r="D596" s="12" t="s">
        <v>210</v>
      </c>
      <c r="E596" s="12">
        <v>67110</v>
      </c>
      <c r="F596" s="13">
        <v>38375</v>
      </c>
      <c r="G596" s="12">
        <v>10831</v>
      </c>
      <c r="H596" s="12">
        <v>1</v>
      </c>
      <c r="I596" s="12">
        <v>2005</v>
      </c>
    </row>
    <row r="597" spans="3:9" ht="15.5">
      <c r="C597" s="12" t="s">
        <v>208</v>
      </c>
      <c r="D597" s="12" t="s">
        <v>214</v>
      </c>
      <c r="E597" s="12">
        <v>11877.75</v>
      </c>
      <c r="F597" s="13">
        <v>38371</v>
      </c>
      <c r="G597" s="12">
        <v>10832</v>
      </c>
      <c r="H597" s="12">
        <v>1</v>
      </c>
      <c r="I597" s="12">
        <v>2005</v>
      </c>
    </row>
    <row r="598" spans="3:9" ht="15.5">
      <c r="C598" s="12" t="s">
        <v>205</v>
      </c>
      <c r="D598" s="12" t="s">
        <v>207</v>
      </c>
      <c r="E598" s="12">
        <v>22673.25</v>
      </c>
      <c r="F598" s="13">
        <v>38375</v>
      </c>
      <c r="G598" s="12">
        <v>10833</v>
      </c>
      <c r="H598" s="12">
        <v>1</v>
      </c>
      <c r="I598" s="12">
        <v>2005</v>
      </c>
    </row>
    <row r="599" spans="3:9" ht="15.5">
      <c r="C599" s="12" t="s">
        <v>208</v>
      </c>
      <c r="D599" s="12" t="s">
        <v>212</v>
      </c>
      <c r="E599" s="12">
        <v>35817.75</v>
      </c>
      <c r="F599" s="13">
        <v>38371</v>
      </c>
      <c r="G599" s="12">
        <v>10834</v>
      </c>
      <c r="H599" s="12">
        <v>1</v>
      </c>
      <c r="I599" s="12">
        <v>2005</v>
      </c>
    </row>
    <row r="600" spans="3:9" ht="15.5">
      <c r="C600" s="12" t="s">
        <v>208</v>
      </c>
      <c r="D600" s="12" t="s">
        <v>212</v>
      </c>
      <c r="E600" s="12">
        <v>21145</v>
      </c>
      <c r="F600" s="13">
        <v>38373</v>
      </c>
      <c r="G600" s="12">
        <v>10835</v>
      </c>
      <c r="H600" s="12">
        <v>1</v>
      </c>
      <c r="I600" s="12">
        <v>2005</v>
      </c>
    </row>
    <row r="601" spans="3:9" ht="15.5">
      <c r="C601" s="12" t="s">
        <v>205</v>
      </c>
      <c r="D601" s="12" t="s">
        <v>215</v>
      </c>
      <c r="E601" s="12">
        <v>117637.5</v>
      </c>
      <c r="F601" s="13">
        <v>38373</v>
      </c>
      <c r="G601" s="12">
        <v>10836</v>
      </c>
      <c r="H601" s="12">
        <v>1</v>
      </c>
      <c r="I601" s="12">
        <v>2005</v>
      </c>
    </row>
    <row r="602" spans="3:9" ht="15.5">
      <c r="C602" s="12" t="s">
        <v>205</v>
      </c>
      <c r="D602" s="12" t="s">
        <v>211</v>
      </c>
      <c r="E602" s="12">
        <v>26612.5</v>
      </c>
      <c r="F602" s="13">
        <v>38375</v>
      </c>
      <c r="G602" s="12">
        <v>10837</v>
      </c>
      <c r="H602" s="12">
        <v>1</v>
      </c>
      <c r="I602" s="12">
        <v>2005</v>
      </c>
    </row>
    <row r="603" spans="3:9" ht="15.5">
      <c r="C603" s="12" t="s">
        <v>208</v>
      </c>
      <c r="D603" s="12" t="s">
        <v>210</v>
      </c>
      <c r="E603" s="12">
        <v>48459.5</v>
      </c>
      <c r="F603" s="13">
        <v>38375</v>
      </c>
      <c r="G603" s="12">
        <v>10838</v>
      </c>
      <c r="H603" s="12">
        <v>1</v>
      </c>
      <c r="I603" s="12">
        <v>2005</v>
      </c>
    </row>
    <row r="604" spans="3:9" ht="15.5">
      <c r="C604" s="12" t="s">
        <v>208</v>
      </c>
      <c r="D604" s="12" t="s">
        <v>210</v>
      </c>
      <c r="E604" s="12">
        <v>20688.75</v>
      </c>
      <c r="F604" s="13">
        <v>38374</v>
      </c>
      <c r="G604" s="12">
        <v>10839</v>
      </c>
      <c r="H604" s="12">
        <v>1</v>
      </c>
      <c r="I604" s="12">
        <v>2005</v>
      </c>
    </row>
    <row r="605" spans="3:9" ht="15.5">
      <c r="C605" s="12" t="s">
        <v>208</v>
      </c>
      <c r="D605" s="12" t="s">
        <v>209</v>
      </c>
      <c r="E605" s="12">
        <v>5280</v>
      </c>
      <c r="F605" s="13">
        <v>38399</v>
      </c>
      <c r="G605" s="12">
        <v>10840</v>
      </c>
      <c r="H605" s="12">
        <v>2</v>
      </c>
      <c r="I605" s="12">
        <v>2005</v>
      </c>
    </row>
    <row r="606" spans="3:9" ht="15.5">
      <c r="C606" s="12" t="s">
        <v>205</v>
      </c>
      <c r="D606" s="12" t="s">
        <v>206</v>
      </c>
      <c r="E606" s="12">
        <v>114525</v>
      </c>
      <c r="F606" s="13">
        <v>38381</v>
      </c>
      <c r="G606" s="12">
        <v>10841</v>
      </c>
      <c r="H606" s="12">
        <v>1</v>
      </c>
      <c r="I606" s="12">
        <v>2005</v>
      </c>
    </row>
    <row r="607" spans="3:9" ht="15.5">
      <c r="C607" s="12" t="s">
        <v>208</v>
      </c>
      <c r="D607" s="12" t="s">
        <v>212</v>
      </c>
      <c r="E607" s="12">
        <v>24375</v>
      </c>
      <c r="F607" s="13">
        <v>38381</v>
      </c>
      <c r="G607" s="12">
        <v>10842</v>
      </c>
      <c r="H607" s="12">
        <v>1</v>
      </c>
      <c r="I607" s="12">
        <v>2005</v>
      </c>
    </row>
    <row r="608" spans="3:9" ht="15.5">
      <c r="C608" s="12" t="s">
        <v>208</v>
      </c>
      <c r="D608" s="12" t="s">
        <v>209</v>
      </c>
      <c r="E608" s="12">
        <v>3975</v>
      </c>
      <c r="F608" s="13">
        <v>38378</v>
      </c>
      <c r="G608" s="12">
        <v>10843</v>
      </c>
      <c r="H608" s="12">
        <v>1</v>
      </c>
      <c r="I608" s="12">
        <v>2005</v>
      </c>
    </row>
    <row r="609" spans="3:9" ht="15.5">
      <c r="C609" s="12" t="s">
        <v>208</v>
      </c>
      <c r="D609" s="12" t="s">
        <v>213</v>
      </c>
      <c r="E609" s="12">
        <v>18375</v>
      </c>
      <c r="F609" s="13">
        <v>38378</v>
      </c>
      <c r="G609" s="12">
        <v>10844</v>
      </c>
      <c r="H609" s="12">
        <v>1</v>
      </c>
      <c r="I609" s="12">
        <v>2005</v>
      </c>
    </row>
    <row r="610" spans="3:9" ht="15.5">
      <c r="C610" s="12" t="s">
        <v>208</v>
      </c>
      <c r="D610" s="12" t="s">
        <v>213</v>
      </c>
      <c r="E610" s="12">
        <v>95317.5</v>
      </c>
      <c r="F610" s="13">
        <v>38382</v>
      </c>
      <c r="G610" s="12">
        <v>10845</v>
      </c>
      <c r="H610" s="12">
        <v>1</v>
      </c>
      <c r="I610" s="12">
        <v>2005</v>
      </c>
    </row>
    <row r="611" spans="3:9" ht="15.5">
      <c r="C611" s="12" t="s">
        <v>208</v>
      </c>
      <c r="D611" s="12" t="s">
        <v>214</v>
      </c>
      <c r="E611" s="12">
        <v>27800</v>
      </c>
      <c r="F611" s="13">
        <v>38375</v>
      </c>
      <c r="G611" s="12">
        <v>10846</v>
      </c>
      <c r="H611" s="12">
        <v>1</v>
      </c>
      <c r="I611" s="12">
        <v>2005</v>
      </c>
    </row>
    <row r="612" spans="3:9" ht="15.5">
      <c r="C612" s="12" t="s">
        <v>208</v>
      </c>
      <c r="D612" s="12" t="s">
        <v>209</v>
      </c>
      <c r="E612" s="12">
        <v>123298</v>
      </c>
      <c r="F612" s="13">
        <v>38393</v>
      </c>
      <c r="G612" s="12">
        <v>10847</v>
      </c>
      <c r="H612" s="12">
        <v>2</v>
      </c>
      <c r="I612" s="12">
        <v>2005</v>
      </c>
    </row>
    <row r="613" spans="3:9" ht="15.5">
      <c r="C613" s="12" t="s">
        <v>205</v>
      </c>
      <c r="D613" s="12" t="s">
        <v>215</v>
      </c>
      <c r="E613" s="12">
        <v>23287.5</v>
      </c>
      <c r="F613" s="13">
        <v>38381</v>
      </c>
      <c r="G613" s="12">
        <v>10848</v>
      </c>
      <c r="H613" s="12">
        <v>1</v>
      </c>
      <c r="I613" s="12">
        <v>2005</v>
      </c>
    </row>
    <row r="614" spans="3:9" ht="15.5">
      <c r="C614" s="12" t="s">
        <v>205</v>
      </c>
      <c r="D614" s="12" t="s">
        <v>211</v>
      </c>
      <c r="E614" s="12">
        <v>24195.5</v>
      </c>
      <c r="F614" s="13">
        <v>38382</v>
      </c>
      <c r="G614" s="12">
        <v>10849</v>
      </c>
      <c r="H614" s="12">
        <v>1</v>
      </c>
      <c r="I614" s="12">
        <v>2005</v>
      </c>
    </row>
    <row r="615" spans="3:9" ht="15.5">
      <c r="C615" s="12" t="s">
        <v>208</v>
      </c>
      <c r="D615" s="12" t="s">
        <v>212</v>
      </c>
      <c r="E615" s="12">
        <v>15725</v>
      </c>
      <c r="F615" s="13">
        <v>38382</v>
      </c>
      <c r="G615" s="12">
        <v>10850</v>
      </c>
      <c r="H615" s="12">
        <v>1</v>
      </c>
      <c r="I615" s="12">
        <v>2005</v>
      </c>
    </row>
    <row r="616" spans="3:9" ht="15.5">
      <c r="C616" s="12" t="s">
        <v>205</v>
      </c>
      <c r="D616" s="12" t="s">
        <v>206</v>
      </c>
      <c r="E616" s="12">
        <v>65075</v>
      </c>
      <c r="F616" s="13">
        <v>38385</v>
      </c>
      <c r="G616" s="12">
        <v>10851</v>
      </c>
      <c r="H616" s="12">
        <v>2</v>
      </c>
      <c r="I616" s="12">
        <v>2005</v>
      </c>
    </row>
    <row r="617" spans="3:9" ht="15.5">
      <c r="C617" s="12" t="s">
        <v>208</v>
      </c>
      <c r="D617" s="12" t="s">
        <v>213</v>
      </c>
      <c r="E617" s="12">
        <v>74600</v>
      </c>
      <c r="F617" s="13">
        <v>38382</v>
      </c>
      <c r="G617" s="12">
        <v>10852</v>
      </c>
      <c r="H617" s="12">
        <v>1</v>
      </c>
      <c r="I617" s="12">
        <v>2005</v>
      </c>
    </row>
    <row r="618" spans="3:9" ht="15.5">
      <c r="C618" s="12" t="s">
        <v>205</v>
      </c>
      <c r="D618" s="12" t="s">
        <v>211</v>
      </c>
      <c r="E618" s="12">
        <v>15625</v>
      </c>
      <c r="F618" s="13">
        <v>38386</v>
      </c>
      <c r="G618" s="12">
        <v>10853</v>
      </c>
      <c r="H618" s="12">
        <v>2</v>
      </c>
      <c r="I618" s="12">
        <v>2005</v>
      </c>
    </row>
    <row r="619" spans="3:9" ht="15.5">
      <c r="C619" s="12" t="s">
        <v>208</v>
      </c>
      <c r="D619" s="12" t="s">
        <v>210</v>
      </c>
      <c r="E619" s="12">
        <v>74162.5</v>
      </c>
      <c r="F619" s="13">
        <v>38388</v>
      </c>
      <c r="G619" s="12">
        <v>10854</v>
      </c>
      <c r="H619" s="12">
        <v>2</v>
      </c>
      <c r="I619" s="12">
        <v>2005</v>
      </c>
    </row>
    <row r="620" spans="3:9" ht="15.5">
      <c r="C620" s="12" t="s">
        <v>208</v>
      </c>
      <c r="D620" s="12" t="s">
        <v>210</v>
      </c>
      <c r="E620" s="12">
        <v>55697.25</v>
      </c>
      <c r="F620" s="13">
        <v>38387</v>
      </c>
      <c r="G620" s="12">
        <v>10855</v>
      </c>
      <c r="H620" s="12">
        <v>2</v>
      </c>
      <c r="I620" s="12">
        <v>2005</v>
      </c>
    </row>
    <row r="621" spans="3:9" ht="15.5">
      <c r="C621" s="12" t="s">
        <v>208</v>
      </c>
      <c r="D621" s="12" t="s">
        <v>210</v>
      </c>
      <c r="E621" s="12">
        <v>16500</v>
      </c>
      <c r="F621" s="13">
        <v>38393</v>
      </c>
      <c r="G621" s="12">
        <v>10856</v>
      </c>
      <c r="H621" s="12">
        <v>2</v>
      </c>
      <c r="I621" s="12">
        <v>2005</v>
      </c>
    </row>
    <row r="622" spans="3:9" ht="15.5">
      <c r="C622" s="12" t="s">
        <v>208</v>
      </c>
      <c r="D622" s="12" t="s">
        <v>213</v>
      </c>
      <c r="E622" s="12">
        <v>51205.5</v>
      </c>
      <c r="F622" s="13">
        <v>38389</v>
      </c>
      <c r="G622" s="12">
        <v>10857</v>
      </c>
      <c r="H622" s="12">
        <v>2</v>
      </c>
      <c r="I622" s="12">
        <v>2005</v>
      </c>
    </row>
    <row r="623" spans="3:9" ht="15.5">
      <c r="C623" s="12" t="s">
        <v>208</v>
      </c>
      <c r="D623" s="12" t="s">
        <v>214</v>
      </c>
      <c r="E623" s="12">
        <v>16225</v>
      </c>
      <c r="F623" s="13">
        <v>38386</v>
      </c>
      <c r="G623" s="12">
        <v>10858</v>
      </c>
      <c r="H623" s="12">
        <v>2</v>
      </c>
      <c r="I623" s="12">
        <v>2005</v>
      </c>
    </row>
    <row r="624" spans="3:9" ht="15.5">
      <c r="C624" s="12" t="s">
        <v>208</v>
      </c>
      <c r="D624" s="12" t="s">
        <v>212</v>
      </c>
      <c r="E624" s="12">
        <v>26967.25</v>
      </c>
      <c r="F624" s="13">
        <v>38385</v>
      </c>
      <c r="G624" s="12">
        <v>10859</v>
      </c>
      <c r="H624" s="12">
        <v>2</v>
      </c>
      <c r="I624" s="12">
        <v>2005</v>
      </c>
    </row>
    <row r="625" spans="3:9" ht="15.5">
      <c r="C625" s="12" t="s">
        <v>208</v>
      </c>
      <c r="D625" s="12" t="s">
        <v>210</v>
      </c>
      <c r="E625" s="12">
        <v>12975</v>
      </c>
      <c r="F625" s="13">
        <v>38387</v>
      </c>
      <c r="G625" s="12">
        <v>10860</v>
      </c>
      <c r="H625" s="12">
        <v>2</v>
      </c>
      <c r="I625" s="12">
        <v>2005</v>
      </c>
    </row>
    <row r="626" spans="3:9" ht="15.5">
      <c r="C626" s="12" t="s">
        <v>208</v>
      </c>
      <c r="D626" s="12" t="s">
        <v>209</v>
      </c>
      <c r="E626" s="12">
        <v>88085</v>
      </c>
      <c r="F626" s="13">
        <v>38400</v>
      </c>
      <c r="G626" s="12">
        <v>10861</v>
      </c>
      <c r="H626" s="12">
        <v>2</v>
      </c>
      <c r="I626" s="12">
        <v>2005</v>
      </c>
    </row>
    <row r="627" spans="3:9" ht="15.5">
      <c r="C627" s="12" t="s">
        <v>208</v>
      </c>
      <c r="D627" s="12" t="s">
        <v>213</v>
      </c>
      <c r="E627" s="12">
        <v>14525</v>
      </c>
      <c r="F627" s="13">
        <v>38385</v>
      </c>
      <c r="G627" s="12">
        <v>10862</v>
      </c>
      <c r="H627" s="12">
        <v>2</v>
      </c>
      <c r="I627" s="12">
        <v>2005</v>
      </c>
    </row>
    <row r="628" spans="3:9" ht="15.5">
      <c r="C628" s="12" t="s">
        <v>208</v>
      </c>
      <c r="D628" s="12" t="s">
        <v>209</v>
      </c>
      <c r="E628" s="12">
        <v>11028.75</v>
      </c>
      <c r="F628" s="13">
        <v>38400</v>
      </c>
      <c r="G628" s="12">
        <v>10863</v>
      </c>
      <c r="H628" s="12">
        <v>2</v>
      </c>
      <c r="I628" s="12">
        <v>2005</v>
      </c>
    </row>
    <row r="629" spans="3:9" ht="15.5">
      <c r="C629" s="12" t="s">
        <v>208</v>
      </c>
      <c r="D629" s="12" t="s">
        <v>209</v>
      </c>
      <c r="E629" s="12">
        <v>7050</v>
      </c>
      <c r="F629" s="13">
        <v>38392</v>
      </c>
      <c r="G629" s="12">
        <v>10864</v>
      </c>
      <c r="H629" s="12">
        <v>2</v>
      </c>
      <c r="I629" s="12">
        <v>2005</v>
      </c>
    </row>
    <row r="630" spans="3:9" ht="15.5">
      <c r="C630" s="12" t="s">
        <v>208</v>
      </c>
      <c r="D630" s="12" t="s">
        <v>214</v>
      </c>
      <c r="E630" s="12">
        <v>409687.5</v>
      </c>
      <c r="F630" s="13">
        <v>38395</v>
      </c>
      <c r="G630" s="12">
        <v>10865</v>
      </c>
      <c r="H630" s="12">
        <v>2</v>
      </c>
      <c r="I630" s="12">
        <v>2005</v>
      </c>
    </row>
    <row r="631" spans="3:9" ht="15.5">
      <c r="C631" s="12" t="s">
        <v>205</v>
      </c>
      <c r="D631" s="12" t="s">
        <v>206</v>
      </c>
      <c r="E631" s="12">
        <v>27405</v>
      </c>
      <c r="F631" s="13">
        <v>38395</v>
      </c>
      <c r="G631" s="12">
        <v>10866</v>
      </c>
      <c r="H631" s="12">
        <v>2</v>
      </c>
      <c r="I631" s="12">
        <v>2005</v>
      </c>
    </row>
    <row r="632" spans="3:9" ht="15.5">
      <c r="C632" s="12" t="s">
        <v>205</v>
      </c>
      <c r="D632" s="12" t="s">
        <v>207</v>
      </c>
      <c r="E632" s="12">
        <v>2460</v>
      </c>
      <c r="F632" s="13">
        <v>38394</v>
      </c>
      <c r="G632" s="12">
        <v>10867</v>
      </c>
      <c r="H632" s="12">
        <v>2</v>
      </c>
      <c r="I632" s="12">
        <v>2005</v>
      </c>
    </row>
    <row r="633" spans="3:9" ht="15.5">
      <c r="C633" s="12" t="s">
        <v>205</v>
      </c>
      <c r="D633" s="12" t="s">
        <v>215</v>
      </c>
      <c r="E633" s="12">
        <v>48015</v>
      </c>
      <c r="F633" s="13">
        <v>38406</v>
      </c>
      <c r="G633" s="12">
        <v>10868</v>
      </c>
      <c r="H633" s="12">
        <v>2</v>
      </c>
      <c r="I633" s="12">
        <v>2005</v>
      </c>
    </row>
    <row r="634" spans="3:9" ht="15.5">
      <c r="C634" s="12" t="s">
        <v>205</v>
      </c>
      <c r="D634" s="12" t="s">
        <v>206</v>
      </c>
      <c r="E634" s="12">
        <v>40750</v>
      </c>
      <c r="F634" s="13">
        <v>38392</v>
      </c>
      <c r="G634" s="12">
        <v>10869</v>
      </c>
      <c r="H634" s="12">
        <v>2</v>
      </c>
      <c r="I634" s="12">
        <v>2005</v>
      </c>
    </row>
    <row r="635" spans="3:9" ht="15.5">
      <c r="C635" s="12" t="s">
        <v>205</v>
      </c>
      <c r="D635" s="12" t="s">
        <v>206</v>
      </c>
      <c r="E635" s="12">
        <v>4000</v>
      </c>
      <c r="F635" s="13">
        <v>38396</v>
      </c>
      <c r="G635" s="12">
        <v>10870</v>
      </c>
      <c r="H635" s="12">
        <v>2</v>
      </c>
      <c r="I635" s="12">
        <v>2005</v>
      </c>
    </row>
    <row r="636" spans="3:9" ht="15.5">
      <c r="C636" s="12" t="s">
        <v>205</v>
      </c>
      <c r="D636" s="12" t="s">
        <v>211</v>
      </c>
      <c r="E636" s="12">
        <v>49480.75</v>
      </c>
      <c r="F636" s="13">
        <v>38393</v>
      </c>
      <c r="G636" s="12">
        <v>10871</v>
      </c>
      <c r="H636" s="12">
        <v>2</v>
      </c>
      <c r="I636" s="12">
        <v>2005</v>
      </c>
    </row>
    <row r="637" spans="3:9" ht="15.5">
      <c r="C637" s="12" t="s">
        <v>205</v>
      </c>
      <c r="D637" s="12" t="s">
        <v>206</v>
      </c>
      <c r="E637" s="12">
        <v>51461.5</v>
      </c>
      <c r="F637" s="13">
        <v>38392</v>
      </c>
      <c r="G637" s="12">
        <v>10872</v>
      </c>
      <c r="H637" s="12">
        <v>2</v>
      </c>
      <c r="I637" s="12">
        <v>2005</v>
      </c>
    </row>
    <row r="638" spans="3:9" ht="15.5">
      <c r="C638" s="12" t="s">
        <v>208</v>
      </c>
      <c r="D638" s="12" t="s">
        <v>209</v>
      </c>
      <c r="E638" s="12">
        <v>8420</v>
      </c>
      <c r="F638" s="13">
        <v>38392</v>
      </c>
      <c r="G638" s="12">
        <v>10873</v>
      </c>
      <c r="H638" s="12">
        <v>2</v>
      </c>
      <c r="I638" s="12">
        <v>2005</v>
      </c>
    </row>
    <row r="639" spans="3:9" ht="15.5">
      <c r="C639" s="12" t="s">
        <v>205</v>
      </c>
      <c r="D639" s="12" t="s">
        <v>206</v>
      </c>
      <c r="E639" s="12">
        <v>7750</v>
      </c>
      <c r="F639" s="13">
        <v>38394</v>
      </c>
      <c r="G639" s="12">
        <v>10874</v>
      </c>
      <c r="H639" s="12">
        <v>2</v>
      </c>
      <c r="I639" s="12">
        <v>2005</v>
      </c>
    </row>
    <row r="640" spans="3:9" ht="15.5">
      <c r="C640" s="12" t="s">
        <v>208</v>
      </c>
      <c r="D640" s="12" t="s">
        <v>209</v>
      </c>
      <c r="E640" s="12">
        <v>17738.75</v>
      </c>
      <c r="F640" s="13">
        <v>38414</v>
      </c>
      <c r="G640" s="12">
        <v>10875</v>
      </c>
      <c r="H640" s="12">
        <v>3</v>
      </c>
      <c r="I640" s="12">
        <v>2005</v>
      </c>
    </row>
    <row r="641" spans="3:9" ht="15.5">
      <c r="C641" s="12" t="s">
        <v>205</v>
      </c>
      <c r="D641" s="12" t="s">
        <v>215</v>
      </c>
      <c r="E641" s="12">
        <v>22925</v>
      </c>
      <c r="F641" s="13">
        <v>38395</v>
      </c>
      <c r="G641" s="12">
        <v>10876</v>
      </c>
      <c r="H641" s="12">
        <v>2</v>
      </c>
      <c r="I641" s="12">
        <v>2005</v>
      </c>
    </row>
    <row r="642" spans="3:9" ht="15.5">
      <c r="C642" s="12" t="s">
        <v>208</v>
      </c>
      <c r="D642" s="12" t="s">
        <v>212</v>
      </c>
      <c r="E642" s="12">
        <v>48878.25</v>
      </c>
      <c r="F642" s="13">
        <v>38402</v>
      </c>
      <c r="G642" s="12">
        <v>10877</v>
      </c>
      <c r="H642" s="12">
        <v>2</v>
      </c>
      <c r="I642" s="12">
        <v>2005</v>
      </c>
    </row>
    <row r="643" spans="3:9" ht="15.5">
      <c r="C643" s="12" t="s">
        <v>208</v>
      </c>
      <c r="D643" s="12" t="s">
        <v>209</v>
      </c>
      <c r="E643" s="12">
        <v>38475</v>
      </c>
      <c r="F643" s="13">
        <v>38395</v>
      </c>
      <c r="G643" s="12">
        <v>10878</v>
      </c>
      <c r="H643" s="12">
        <v>2</v>
      </c>
      <c r="I643" s="12">
        <v>2005</v>
      </c>
    </row>
    <row r="644" spans="3:9" ht="15.5">
      <c r="C644" s="12" t="s">
        <v>208</v>
      </c>
      <c r="D644" s="12" t="s">
        <v>210</v>
      </c>
      <c r="E644" s="12">
        <v>15282.5</v>
      </c>
      <c r="F644" s="13">
        <v>38395</v>
      </c>
      <c r="G644" s="12">
        <v>10879</v>
      </c>
      <c r="H644" s="12">
        <v>2</v>
      </c>
      <c r="I644" s="12">
        <v>2005</v>
      </c>
    </row>
    <row r="645" spans="3:9" ht="15.5">
      <c r="C645" s="12" t="s">
        <v>205</v>
      </c>
      <c r="D645" s="12" t="s">
        <v>215</v>
      </c>
      <c r="E645" s="12">
        <v>37500</v>
      </c>
      <c r="F645" s="13">
        <v>38401</v>
      </c>
      <c r="G645" s="12">
        <v>10880</v>
      </c>
      <c r="H645" s="12">
        <v>2</v>
      </c>
      <c r="I645" s="12">
        <v>2005</v>
      </c>
    </row>
    <row r="646" spans="3:9" ht="15.5">
      <c r="C646" s="12" t="s">
        <v>208</v>
      </c>
      <c r="D646" s="12" t="s">
        <v>209</v>
      </c>
      <c r="E646" s="12">
        <v>3750</v>
      </c>
      <c r="F646" s="13">
        <v>38401</v>
      </c>
      <c r="G646" s="12">
        <v>10881</v>
      </c>
      <c r="H646" s="12">
        <v>2</v>
      </c>
      <c r="I646" s="12">
        <v>2005</v>
      </c>
    </row>
    <row r="647" spans="3:9" ht="15.5">
      <c r="C647" s="12" t="s">
        <v>208</v>
      </c>
      <c r="D647" s="12" t="s">
        <v>209</v>
      </c>
      <c r="E647" s="12">
        <v>22316</v>
      </c>
      <c r="F647" s="13">
        <v>38403</v>
      </c>
      <c r="G647" s="12">
        <v>10882</v>
      </c>
      <c r="H647" s="12">
        <v>2</v>
      </c>
      <c r="I647" s="12">
        <v>2005</v>
      </c>
    </row>
    <row r="648" spans="3:9" ht="15.5">
      <c r="C648" s="12" t="s">
        <v>208</v>
      </c>
      <c r="D648" s="12" t="s">
        <v>213</v>
      </c>
      <c r="E648" s="12">
        <v>900</v>
      </c>
      <c r="F648" s="13">
        <v>38403</v>
      </c>
      <c r="G648" s="12">
        <v>10883</v>
      </c>
      <c r="H648" s="12">
        <v>2</v>
      </c>
      <c r="I648" s="12">
        <v>2005</v>
      </c>
    </row>
    <row r="649" spans="3:9" ht="15.5">
      <c r="C649" s="12" t="s">
        <v>208</v>
      </c>
      <c r="D649" s="12" t="s">
        <v>209</v>
      </c>
      <c r="E649" s="12">
        <v>34451.75</v>
      </c>
      <c r="F649" s="13">
        <v>38396</v>
      </c>
      <c r="G649" s="12">
        <v>10884</v>
      </c>
      <c r="H649" s="12">
        <v>2</v>
      </c>
      <c r="I649" s="12">
        <v>2005</v>
      </c>
    </row>
    <row r="650" spans="3:9" ht="15.5">
      <c r="C650" s="12" t="s">
        <v>205</v>
      </c>
      <c r="D650" s="12" t="s">
        <v>207</v>
      </c>
      <c r="E650" s="12">
        <v>30225</v>
      </c>
      <c r="F650" s="13">
        <v>38401</v>
      </c>
      <c r="G650" s="12">
        <v>10885</v>
      </c>
      <c r="H650" s="12">
        <v>2</v>
      </c>
      <c r="I650" s="12">
        <v>2005</v>
      </c>
    </row>
    <row r="651" spans="3:9" ht="15.5">
      <c r="C651" s="12" t="s">
        <v>208</v>
      </c>
      <c r="D651" s="12" t="s">
        <v>212</v>
      </c>
      <c r="E651" s="12">
        <v>78187.5</v>
      </c>
      <c r="F651" s="13">
        <v>38413</v>
      </c>
      <c r="G651" s="12">
        <v>10886</v>
      </c>
      <c r="H651" s="12">
        <v>3</v>
      </c>
      <c r="I651" s="12">
        <v>2005</v>
      </c>
    </row>
    <row r="652" spans="3:9" ht="15.5">
      <c r="C652" s="12" t="s">
        <v>208</v>
      </c>
      <c r="D652" s="12" t="s">
        <v>213</v>
      </c>
      <c r="E652" s="12">
        <v>1750</v>
      </c>
      <c r="F652" s="13">
        <v>38399</v>
      </c>
      <c r="G652" s="12">
        <v>10887</v>
      </c>
      <c r="H652" s="12">
        <v>2</v>
      </c>
      <c r="I652" s="12">
        <v>2005</v>
      </c>
    </row>
    <row r="653" spans="3:9" ht="15.5">
      <c r="C653" s="12" t="s">
        <v>208</v>
      </c>
      <c r="D653" s="12" t="s">
        <v>212</v>
      </c>
      <c r="E653" s="12">
        <v>15125</v>
      </c>
      <c r="F653" s="13">
        <v>38406</v>
      </c>
      <c r="G653" s="12">
        <v>10888</v>
      </c>
      <c r="H653" s="12">
        <v>2</v>
      </c>
      <c r="I653" s="12">
        <v>2005</v>
      </c>
    </row>
    <row r="654" spans="3:9" ht="15.5">
      <c r="C654" s="12" t="s">
        <v>205</v>
      </c>
      <c r="D654" s="12" t="s">
        <v>211</v>
      </c>
      <c r="E654" s="12">
        <v>284500</v>
      </c>
      <c r="F654" s="13">
        <v>38406</v>
      </c>
      <c r="G654" s="12">
        <v>10889</v>
      </c>
      <c r="H654" s="12">
        <v>2</v>
      </c>
      <c r="I654" s="12">
        <v>2005</v>
      </c>
    </row>
    <row r="655" spans="3:9" ht="15.5">
      <c r="C655" s="12" t="s">
        <v>205</v>
      </c>
      <c r="D655" s="12" t="s">
        <v>215</v>
      </c>
      <c r="E655" s="12">
        <v>21502.5</v>
      </c>
      <c r="F655" s="13">
        <v>38401</v>
      </c>
      <c r="G655" s="12">
        <v>10890</v>
      </c>
      <c r="H655" s="12">
        <v>2</v>
      </c>
      <c r="I655" s="12">
        <v>2005</v>
      </c>
    </row>
    <row r="656" spans="3:9" ht="15.5">
      <c r="C656" s="12" t="s">
        <v>205</v>
      </c>
      <c r="D656" s="12" t="s">
        <v>215</v>
      </c>
      <c r="E656" s="12">
        <v>9223.25</v>
      </c>
      <c r="F656" s="13">
        <v>38402</v>
      </c>
      <c r="G656" s="12">
        <v>10891</v>
      </c>
      <c r="H656" s="12">
        <v>2</v>
      </c>
      <c r="I656" s="12">
        <v>2005</v>
      </c>
    </row>
    <row r="657" spans="3:9" ht="15.5">
      <c r="C657" s="12" t="s">
        <v>208</v>
      </c>
      <c r="D657" s="12" t="s">
        <v>209</v>
      </c>
      <c r="E657" s="12">
        <v>52250</v>
      </c>
      <c r="F657" s="13">
        <v>38402</v>
      </c>
      <c r="G657" s="12">
        <v>10892</v>
      </c>
      <c r="H657" s="12">
        <v>2</v>
      </c>
      <c r="I657" s="12">
        <v>2005</v>
      </c>
    </row>
    <row r="658" spans="3:9" ht="15.5">
      <c r="C658" s="12" t="s">
        <v>205</v>
      </c>
      <c r="D658" s="12" t="s">
        <v>211</v>
      </c>
      <c r="E658" s="12">
        <v>137552.75</v>
      </c>
      <c r="F658" s="13">
        <v>38403</v>
      </c>
      <c r="G658" s="12">
        <v>10893</v>
      </c>
      <c r="H658" s="12">
        <v>2</v>
      </c>
      <c r="I658" s="12">
        <v>2005</v>
      </c>
    </row>
    <row r="659" spans="3:9" ht="15.5">
      <c r="C659" s="12" t="s">
        <v>208</v>
      </c>
      <c r="D659" s="12" t="s">
        <v>212</v>
      </c>
      <c r="E659" s="12">
        <v>68827.5</v>
      </c>
      <c r="F659" s="13">
        <v>38403</v>
      </c>
      <c r="G659" s="12">
        <v>10894</v>
      </c>
      <c r="H659" s="12">
        <v>2</v>
      </c>
      <c r="I659" s="12">
        <v>2005</v>
      </c>
    </row>
    <row r="660" spans="3:9" ht="15.5">
      <c r="C660" s="12" t="s">
        <v>208</v>
      </c>
      <c r="D660" s="12" t="s">
        <v>210</v>
      </c>
      <c r="E660" s="12">
        <v>159485</v>
      </c>
      <c r="F660" s="13">
        <v>38406</v>
      </c>
      <c r="G660" s="12">
        <v>10895</v>
      </c>
      <c r="H660" s="12">
        <v>2</v>
      </c>
      <c r="I660" s="12">
        <v>2005</v>
      </c>
    </row>
    <row r="661" spans="3:9" ht="15.5">
      <c r="C661" s="12" t="s">
        <v>205</v>
      </c>
      <c r="D661" s="12" t="s">
        <v>215</v>
      </c>
      <c r="E661" s="12">
        <v>18762.5</v>
      </c>
      <c r="F661" s="13">
        <v>38410</v>
      </c>
      <c r="G661" s="12">
        <v>10896</v>
      </c>
      <c r="H661" s="12">
        <v>2</v>
      </c>
      <c r="I661" s="12">
        <v>2005</v>
      </c>
    </row>
    <row r="662" spans="3:9" ht="15.5">
      <c r="C662" s="12" t="s">
        <v>208</v>
      </c>
      <c r="D662" s="12" t="s">
        <v>210</v>
      </c>
      <c r="E662" s="12">
        <v>270881</v>
      </c>
      <c r="F662" s="13">
        <v>38408</v>
      </c>
      <c r="G662" s="12">
        <v>10897</v>
      </c>
      <c r="H662" s="12">
        <v>2</v>
      </c>
      <c r="I662" s="12">
        <v>2005</v>
      </c>
    </row>
    <row r="663" spans="3:9" ht="15.5">
      <c r="C663" s="12" t="s">
        <v>208</v>
      </c>
      <c r="D663" s="12" t="s">
        <v>209</v>
      </c>
      <c r="E663" s="12">
        <v>750</v>
      </c>
      <c r="F663" s="13">
        <v>38417</v>
      </c>
      <c r="G663" s="12">
        <v>10898</v>
      </c>
      <c r="H663" s="12">
        <v>3</v>
      </c>
      <c r="I663" s="12">
        <v>2005</v>
      </c>
    </row>
    <row r="664" spans="3:9" ht="15.5">
      <c r="C664" s="12" t="s">
        <v>205</v>
      </c>
      <c r="D664" s="12" t="s">
        <v>206</v>
      </c>
      <c r="E664" s="12">
        <v>3060</v>
      </c>
      <c r="F664" s="13">
        <v>38409</v>
      </c>
      <c r="G664" s="12">
        <v>10899</v>
      </c>
      <c r="H664" s="12">
        <v>2</v>
      </c>
      <c r="I664" s="12">
        <v>2005</v>
      </c>
    </row>
    <row r="665" spans="3:9" ht="15.5">
      <c r="C665" s="12" t="s">
        <v>208</v>
      </c>
      <c r="D665" s="12" t="s">
        <v>212</v>
      </c>
      <c r="E665" s="12">
        <v>843.75</v>
      </c>
      <c r="F665" s="13">
        <v>38415</v>
      </c>
      <c r="G665" s="12">
        <v>10900</v>
      </c>
      <c r="H665" s="12">
        <v>3</v>
      </c>
      <c r="I665" s="12">
        <v>2005</v>
      </c>
    </row>
    <row r="666" spans="3:9" ht="15.5">
      <c r="C666" s="12" t="s">
        <v>208</v>
      </c>
      <c r="D666" s="12" t="s">
        <v>209</v>
      </c>
      <c r="E666" s="12">
        <v>23362.5</v>
      </c>
      <c r="F666" s="13">
        <v>38409</v>
      </c>
      <c r="G666" s="12">
        <v>10901</v>
      </c>
      <c r="H666" s="12">
        <v>2</v>
      </c>
      <c r="I666" s="12">
        <v>2005</v>
      </c>
    </row>
    <row r="667" spans="3:9" ht="15.5">
      <c r="C667" s="12" t="s">
        <v>208</v>
      </c>
      <c r="D667" s="12" t="s">
        <v>212</v>
      </c>
      <c r="E667" s="12">
        <v>21585.75</v>
      </c>
      <c r="F667" s="13">
        <v>38414</v>
      </c>
      <c r="G667" s="12">
        <v>10902</v>
      </c>
      <c r="H667" s="12">
        <v>3</v>
      </c>
      <c r="I667" s="12">
        <v>2005</v>
      </c>
    </row>
    <row r="668" spans="3:9" ht="15.5">
      <c r="C668" s="12" t="s">
        <v>208</v>
      </c>
      <c r="D668" s="12" t="s">
        <v>210</v>
      </c>
      <c r="E668" s="12">
        <v>23301.25</v>
      </c>
      <c r="F668" s="13">
        <v>38415</v>
      </c>
      <c r="G668" s="12">
        <v>10903</v>
      </c>
      <c r="H668" s="12">
        <v>3</v>
      </c>
      <c r="I668" s="12">
        <v>2005</v>
      </c>
    </row>
    <row r="669" spans="3:9" ht="15.5">
      <c r="C669" s="12" t="s">
        <v>208</v>
      </c>
      <c r="D669" s="12" t="s">
        <v>210</v>
      </c>
      <c r="E669" s="12">
        <v>48106.25</v>
      </c>
      <c r="F669" s="13">
        <v>38410</v>
      </c>
      <c r="G669" s="12">
        <v>10904</v>
      </c>
      <c r="H669" s="12">
        <v>2</v>
      </c>
      <c r="I669" s="12">
        <v>2005</v>
      </c>
    </row>
    <row r="670" spans="3:9" ht="15.5">
      <c r="C670" s="12" t="s">
        <v>205</v>
      </c>
      <c r="D670" s="12" t="s">
        <v>211</v>
      </c>
      <c r="E670" s="12">
        <v>8550</v>
      </c>
      <c r="F670" s="13">
        <v>38417</v>
      </c>
      <c r="G670" s="12">
        <v>10905</v>
      </c>
      <c r="H670" s="12">
        <v>3</v>
      </c>
      <c r="I670" s="12">
        <v>2005</v>
      </c>
    </row>
    <row r="671" spans="3:9" ht="15.5">
      <c r="C671" s="12" t="s">
        <v>208</v>
      </c>
      <c r="D671" s="12" t="s">
        <v>209</v>
      </c>
      <c r="E671" s="12">
        <v>10687.5</v>
      </c>
      <c r="F671" s="13">
        <v>38414</v>
      </c>
      <c r="G671" s="12">
        <v>10906</v>
      </c>
      <c r="H671" s="12">
        <v>3</v>
      </c>
      <c r="I671" s="12">
        <v>2005</v>
      </c>
    </row>
    <row r="672" spans="3:9" ht="15.5">
      <c r="C672" s="12" t="s">
        <v>205</v>
      </c>
      <c r="D672" s="12" t="s">
        <v>207</v>
      </c>
      <c r="E672" s="12">
        <v>2712.5</v>
      </c>
      <c r="F672" s="13">
        <v>38410</v>
      </c>
      <c r="G672" s="12">
        <v>10907</v>
      </c>
      <c r="H672" s="12">
        <v>2</v>
      </c>
      <c r="I672" s="12">
        <v>2005</v>
      </c>
    </row>
    <row r="673" spans="3:9" ht="15.5">
      <c r="C673" s="12" t="s">
        <v>208</v>
      </c>
      <c r="D673" s="12" t="s">
        <v>209</v>
      </c>
      <c r="E673" s="12">
        <v>16577.5</v>
      </c>
      <c r="F673" s="13">
        <v>38417</v>
      </c>
      <c r="G673" s="12">
        <v>10908</v>
      </c>
      <c r="H673" s="12">
        <v>3</v>
      </c>
      <c r="I673" s="12">
        <v>2005</v>
      </c>
    </row>
    <row r="674" spans="3:9" ht="15.5">
      <c r="C674" s="12" t="s">
        <v>208</v>
      </c>
      <c r="D674" s="12" t="s">
        <v>212</v>
      </c>
      <c r="E674" s="12">
        <v>16750</v>
      </c>
      <c r="F674" s="13">
        <v>38421</v>
      </c>
      <c r="G674" s="12">
        <v>10909</v>
      </c>
      <c r="H674" s="12">
        <v>3</v>
      </c>
      <c r="I674" s="12">
        <v>2005</v>
      </c>
    </row>
    <row r="675" spans="3:9" ht="15.5">
      <c r="C675" s="12" t="s">
        <v>208</v>
      </c>
      <c r="D675" s="12" t="s">
        <v>212</v>
      </c>
      <c r="E675" s="12">
        <v>11322.5</v>
      </c>
      <c r="F675" s="13">
        <v>38415</v>
      </c>
      <c r="G675" s="12">
        <v>10910</v>
      </c>
      <c r="H675" s="12">
        <v>3</v>
      </c>
      <c r="I675" s="12">
        <v>2005</v>
      </c>
    </row>
    <row r="676" spans="3:9" ht="15.5">
      <c r="C676" s="12" t="s">
        <v>208</v>
      </c>
      <c r="D676" s="12" t="s">
        <v>210</v>
      </c>
      <c r="E676" s="12">
        <v>21450</v>
      </c>
      <c r="F676" s="13">
        <v>38416</v>
      </c>
      <c r="G676" s="12">
        <v>10911</v>
      </c>
      <c r="H676" s="12">
        <v>3</v>
      </c>
      <c r="I676" s="12">
        <v>2005</v>
      </c>
    </row>
    <row r="677" spans="3:9" ht="15.5">
      <c r="C677" s="12" t="s">
        <v>208</v>
      </c>
      <c r="D677" s="12" t="s">
        <v>214</v>
      </c>
      <c r="E677" s="12">
        <v>155013.75</v>
      </c>
      <c r="F677" s="13">
        <v>38429</v>
      </c>
      <c r="G677" s="12">
        <v>10912</v>
      </c>
      <c r="H677" s="12">
        <v>3</v>
      </c>
      <c r="I677" s="12">
        <v>2005</v>
      </c>
    </row>
    <row r="678" spans="3:9" ht="15.5">
      <c r="C678" s="12" t="s">
        <v>208</v>
      </c>
      <c r="D678" s="12" t="s">
        <v>209</v>
      </c>
      <c r="E678" s="12">
        <v>19218.75</v>
      </c>
      <c r="F678" s="13">
        <v>38415</v>
      </c>
      <c r="G678" s="12">
        <v>10913</v>
      </c>
      <c r="H678" s="12">
        <v>3</v>
      </c>
      <c r="I678" s="12">
        <v>2005</v>
      </c>
    </row>
    <row r="679" spans="3:9" ht="15.5">
      <c r="C679" s="12" t="s">
        <v>205</v>
      </c>
      <c r="D679" s="12" t="s">
        <v>207</v>
      </c>
      <c r="E679" s="12">
        <v>13437.5</v>
      </c>
      <c r="F679" s="13">
        <v>38413</v>
      </c>
      <c r="G679" s="12">
        <v>10914</v>
      </c>
      <c r="H679" s="12">
        <v>3</v>
      </c>
      <c r="I679" s="12">
        <v>2005</v>
      </c>
    </row>
    <row r="680" spans="3:9" ht="15.5">
      <c r="C680" s="12" t="s">
        <v>208</v>
      </c>
      <c r="D680" s="12" t="s">
        <v>214</v>
      </c>
      <c r="E680" s="12">
        <v>13487.5</v>
      </c>
      <c r="F680" s="13">
        <v>38413</v>
      </c>
      <c r="G680" s="12">
        <v>10915</v>
      </c>
      <c r="H680" s="12">
        <v>3</v>
      </c>
      <c r="I680" s="12">
        <v>2005</v>
      </c>
    </row>
    <row r="681" spans="3:9" ht="15.5">
      <c r="C681" s="12" t="s">
        <v>208</v>
      </c>
      <c r="D681" s="12" t="s">
        <v>212</v>
      </c>
      <c r="E681" s="12">
        <v>17167.5</v>
      </c>
      <c r="F681" s="13">
        <v>38420</v>
      </c>
      <c r="G681" s="12">
        <v>10916</v>
      </c>
      <c r="H681" s="12">
        <v>3</v>
      </c>
      <c r="I681" s="12">
        <v>2005</v>
      </c>
    </row>
    <row r="682" spans="3:9" ht="15.5">
      <c r="C682" s="12" t="s">
        <v>208</v>
      </c>
      <c r="D682" s="12" t="s">
        <v>209</v>
      </c>
      <c r="E682" s="12">
        <v>9147.25</v>
      </c>
      <c r="F682" s="13">
        <v>38422</v>
      </c>
      <c r="G682" s="12">
        <v>10917</v>
      </c>
      <c r="H682" s="12">
        <v>3</v>
      </c>
      <c r="I682" s="12">
        <v>2005</v>
      </c>
    </row>
    <row r="683" spans="3:9" ht="15.5">
      <c r="C683" s="12" t="s">
        <v>208</v>
      </c>
      <c r="D683" s="12" t="s">
        <v>210</v>
      </c>
      <c r="E683" s="12">
        <v>36187.5</v>
      </c>
      <c r="F683" s="13">
        <v>38422</v>
      </c>
      <c r="G683" s="12">
        <v>10918</v>
      </c>
      <c r="H683" s="12">
        <v>3</v>
      </c>
      <c r="I683" s="12">
        <v>2005</v>
      </c>
    </row>
    <row r="684" spans="3:9" ht="15.5">
      <c r="C684" s="12" t="s">
        <v>208</v>
      </c>
      <c r="D684" s="12" t="s">
        <v>214</v>
      </c>
      <c r="E684" s="12">
        <v>28070</v>
      </c>
      <c r="F684" s="13">
        <v>38415</v>
      </c>
      <c r="G684" s="12">
        <v>10919</v>
      </c>
      <c r="H684" s="12">
        <v>3</v>
      </c>
      <c r="I684" s="12">
        <v>2005</v>
      </c>
    </row>
    <row r="685" spans="3:9" ht="15.5">
      <c r="C685" s="12" t="s">
        <v>208</v>
      </c>
      <c r="D685" s="12" t="s">
        <v>209</v>
      </c>
      <c r="E685" s="12">
        <v>9750</v>
      </c>
      <c r="F685" s="13">
        <v>38420</v>
      </c>
      <c r="G685" s="12">
        <v>10920</v>
      </c>
      <c r="H685" s="12">
        <v>3</v>
      </c>
      <c r="I685" s="12">
        <v>2005</v>
      </c>
    </row>
    <row r="686" spans="3:9" ht="15.5">
      <c r="C686" s="12" t="s">
        <v>208</v>
      </c>
      <c r="D686" s="12" t="s">
        <v>212</v>
      </c>
      <c r="E686" s="12">
        <v>48400</v>
      </c>
      <c r="F686" s="13">
        <v>38420</v>
      </c>
      <c r="G686" s="12">
        <v>10921</v>
      </c>
      <c r="H686" s="12">
        <v>3</v>
      </c>
      <c r="I686" s="12">
        <v>2005</v>
      </c>
    </row>
    <row r="687" spans="3:9" ht="15.5">
      <c r="C687" s="12" t="s">
        <v>205</v>
      </c>
      <c r="D687" s="12" t="s">
        <v>206</v>
      </c>
      <c r="E687" s="12">
        <v>18562.5</v>
      </c>
      <c r="F687" s="13">
        <v>38416</v>
      </c>
      <c r="G687" s="12">
        <v>10922</v>
      </c>
      <c r="H687" s="12">
        <v>3</v>
      </c>
      <c r="I687" s="12">
        <v>2005</v>
      </c>
    </row>
    <row r="688" spans="3:9" ht="15.5">
      <c r="C688" s="12" t="s">
        <v>205</v>
      </c>
      <c r="D688" s="12" t="s">
        <v>215</v>
      </c>
      <c r="E688" s="12">
        <v>18720</v>
      </c>
      <c r="F688" s="13">
        <v>38424</v>
      </c>
      <c r="G688" s="12">
        <v>10923</v>
      </c>
      <c r="H688" s="12">
        <v>3</v>
      </c>
      <c r="I688" s="12">
        <v>2005</v>
      </c>
    </row>
    <row r="689" spans="3:9" ht="15.5">
      <c r="C689" s="12" t="s">
        <v>208</v>
      </c>
      <c r="D689" s="12" t="s">
        <v>210</v>
      </c>
      <c r="E689" s="12">
        <v>45892.5</v>
      </c>
      <c r="F689" s="13">
        <v>38450</v>
      </c>
      <c r="G689" s="12">
        <v>10924</v>
      </c>
      <c r="H689" s="12">
        <v>4</v>
      </c>
      <c r="I689" s="12">
        <v>2005</v>
      </c>
    </row>
    <row r="690" spans="3:9" ht="15.5">
      <c r="C690" s="12" t="s">
        <v>208</v>
      </c>
      <c r="D690" s="12" t="s">
        <v>210</v>
      </c>
      <c r="E690" s="12">
        <v>11878.75</v>
      </c>
      <c r="F690" s="13">
        <v>38424</v>
      </c>
      <c r="G690" s="12">
        <v>10925</v>
      </c>
      <c r="H690" s="12">
        <v>3</v>
      </c>
      <c r="I690" s="12">
        <v>2005</v>
      </c>
    </row>
    <row r="691" spans="3:9" ht="15.5">
      <c r="C691" s="12" t="s">
        <v>208</v>
      </c>
      <c r="D691" s="12" t="s">
        <v>209</v>
      </c>
      <c r="E691" s="12">
        <v>12860</v>
      </c>
      <c r="F691" s="13">
        <v>38422</v>
      </c>
      <c r="G691" s="12">
        <v>10926</v>
      </c>
      <c r="H691" s="12">
        <v>3</v>
      </c>
      <c r="I691" s="12">
        <v>2005</v>
      </c>
    </row>
    <row r="692" spans="3:9" ht="15.5">
      <c r="C692" s="12" t="s">
        <v>208</v>
      </c>
      <c r="D692" s="12" t="s">
        <v>209</v>
      </c>
      <c r="E692" s="12">
        <v>20000</v>
      </c>
      <c r="F692" s="13">
        <v>38450</v>
      </c>
      <c r="G692" s="12">
        <v>10927</v>
      </c>
      <c r="H692" s="12">
        <v>4</v>
      </c>
      <c r="I692" s="12">
        <v>2005</v>
      </c>
    </row>
    <row r="693" spans="3:9" ht="15.5">
      <c r="C693" s="12" t="s">
        <v>208</v>
      </c>
      <c r="D693" s="12" t="s">
        <v>212</v>
      </c>
      <c r="E693" s="12">
        <v>3437.5</v>
      </c>
      <c r="F693" s="13">
        <v>38429</v>
      </c>
      <c r="G693" s="12">
        <v>10928</v>
      </c>
      <c r="H693" s="12">
        <v>3</v>
      </c>
      <c r="I693" s="12">
        <v>2005</v>
      </c>
    </row>
    <row r="694" spans="3:9" ht="15.5">
      <c r="C694" s="12" t="s">
        <v>205</v>
      </c>
      <c r="D694" s="12" t="s">
        <v>207</v>
      </c>
      <c r="E694" s="12">
        <v>29368.75</v>
      </c>
      <c r="F694" s="13">
        <v>38423</v>
      </c>
      <c r="G694" s="12">
        <v>10929</v>
      </c>
      <c r="H694" s="12">
        <v>3</v>
      </c>
      <c r="I694" s="12">
        <v>2005</v>
      </c>
    </row>
    <row r="695" spans="3:9" ht="15.5">
      <c r="C695" s="12" t="s">
        <v>208</v>
      </c>
      <c r="D695" s="12" t="s">
        <v>209</v>
      </c>
      <c r="E695" s="12">
        <v>56387.5</v>
      </c>
      <c r="F695" s="13">
        <v>38429</v>
      </c>
      <c r="G695" s="12">
        <v>10930</v>
      </c>
      <c r="H695" s="12">
        <v>3</v>
      </c>
      <c r="I695" s="12">
        <v>2005</v>
      </c>
    </row>
    <row r="696" spans="3:9" ht="15.5">
      <c r="C696" s="12" t="s">
        <v>208</v>
      </c>
      <c r="D696" s="12" t="s">
        <v>209</v>
      </c>
      <c r="E696" s="12">
        <v>19980</v>
      </c>
      <c r="F696" s="13">
        <v>38430</v>
      </c>
      <c r="G696" s="12">
        <v>10931</v>
      </c>
      <c r="H696" s="12">
        <v>3</v>
      </c>
      <c r="I696" s="12">
        <v>2005</v>
      </c>
    </row>
    <row r="697" spans="3:9" ht="15.5">
      <c r="C697" s="12" t="s">
        <v>208</v>
      </c>
      <c r="D697" s="12" t="s">
        <v>213</v>
      </c>
      <c r="E697" s="12">
        <v>44715.75</v>
      </c>
      <c r="F697" s="13">
        <v>38435</v>
      </c>
      <c r="G697" s="12">
        <v>10932</v>
      </c>
      <c r="H697" s="12">
        <v>3</v>
      </c>
      <c r="I697" s="12">
        <v>2005</v>
      </c>
    </row>
    <row r="698" spans="3:9" ht="15.5">
      <c r="C698" s="12" t="s">
        <v>205</v>
      </c>
      <c r="D698" s="12" t="s">
        <v>207</v>
      </c>
      <c r="E698" s="12">
        <v>23015</v>
      </c>
      <c r="F698" s="13">
        <v>38427</v>
      </c>
      <c r="G698" s="12">
        <v>10933</v>
      </c>
      <c r="H698" s="12">
        <v>3</v>
      </c>
      <c r="I698" s="12">
        <v>2005</v>
      </c>
    </row>
    <row r="699" spans="3:9" ht="15.5">
      <c r="C699" s="12" t="s">
        <v>208</v>
      </c>
      <c r="D699" s="12" t="s">
        <v>210</v>
      </c>
      <c r="E699" s="12">
        <v>12500</v>
      </c>
      <c r="F699" s="13">
        <v>38423</v>
      </c>
      <c r="G699" s="12">
        <v>10934</v>
      </c>
      <c r="H699" s="12">
        <v>3</v>
      </c>
      <c r="I699" s="12">
        <v>2005</v>
      </c>
    </row>
    <row r="700" spans="3:9" ht="15.5">
      <c r="C700" s="12" t="s">
        <v>208</v>
      </c>
      <c r="D700" s="12" t="s">
        <v>209</v>
      </c>
      <c r="E700" s="12">
        <v>15487.5</v>
      </c>
      <c r="F700" s="13">
        <v>38429</v>
      </c>
      <c r="G700" s="12">
        <v>10935</v>
      </c>
      <c r="H700" s="12">
        <v>3</v>
      </c>
      <c r="I700" s="12">
        <v>2005</v>
      </c>
    </row>
    <row r="701" spans="3:9" ht="15.5">
      <c r="C701" s="12" t="s">
        <v>208</v>
      </c>
      <c r="D701" s="12" t="s">
        <v>210</v>
      </c>
      <c r="E701" s="12">
        <v>11400</v>
      </c>
      <c r="F701" s="13">
        <v>38429</v>
      </c>
      <c r="G701" s="12">
        <v>10936</v>
      </c>
      <c r="H701" s="12">
        <v>3</v>
      </c>
      <c r="I701" s="12">
        <v>2005</v>
      </c>
    </row>
    <row r="702" spans="3:9" ht="15.5">
      <c r="C702" s="12" t="s">
        <v>205</v>
      </c>
      <c r="D702" s="12" t="s">
        <v>215</v>
      </c>
      <c r="E702" s="12">
        <v>16120</v>
      </c>
      <c r="F702" s="13">
        <v>38424</v>
      </c>
      <c r="G702" s="12">
        <v>10937</v>
      </c>
      <c r="H702" s="12">
        <v>3</v>
      </c>
      <c r="I702" s="12">
        <v>2005</v>
      </c>
    </row>
    <row r="703" spans="3:9" ht="15.5">
      <c r="C703" s="12" t="s">
        <v>208</v>
      </c>
      <c r="D703" s="12" t="s">
        <v>210</v>
      </c>
      <c r="E703" s="12">
        <v>68296.75</v>
      </c>
      <c r="F703" s="13">
        <v>38427</v>
      </c>
      <c r="G703" s="12">
        <v>10938</v>
      </c>
      <c r="H703" s="12">
        <v>3</v>
      </c>
      <c r="I703" s="12">
        <v>2005</v>
      </c>
    </row>
    <row r="704" spans="3:9" ht="15.5">
      <c r="C704" s="12" t="s">
        <v>208</v>
      </c>
      <c r="D704" s="12" t="s">
        <v>214</v>
      </c>
      <c r="E704" s="12">
        <v>15937.5</v>
      </c>
      <c r="F704" s="13">
        <v>38424</v>
      </c>
      <c r="G704" s="12">
        <v>10939</v>
      </c>
      <c r="H704" s="12">
        <v>3</v>
      </c>
      <c r="I704" s="12">
        <v>2005</v>
      </c>
    </row>
    <row r="705" spans="3:9" ht="15.5">
      <c r="C705" s="12" t="s">
        <v>208</v>
      </c>
      <c r="D705" s="12" t="s">
        <v>213</v>
      </c>
      <c r="E705" s="12">
        <v>9000</v>
      </c>
      <c r="F705" s="13">
        <v>38434</v>
      </c>
      <c r="G705" s="12">
        <v>10940</v>
      </c>
      <c r="H705" s="12">
        <v>3</v>
      </c>
      <c r="I705" s="12">
        <v>2005</v>
      </c>
    </row>
    <row r="706" spans="3:9" ht="15.5">
      <c r="C706" s="12" t="s">
        <v>205</v>
      </c>
      <c r="D706" s="12" t="s">
        <v>215</v>
      </c>
      <c r="E706" s="12">
        <v>100293.75</v>
      </c>
      <c r="F706" s="13">
        <v>38431</v>
      </c>
      <c r="G706" s="12">
        <v>10941</v>
      </c>
      <c r="H706" s="12">
        <v>3</v>
      </c>
      <c r="I706" s="12">
        <v>2005</v>
      </c>
    </row>
    <row r="707" spans="3:9" ht="15.5">
      <c r="C707" s="12" t="s">
        <v>205</v>
      </c>
      <c r="D707" s="12" t="s">
        <v>211</v>
      </c>
      <c r="E707" s="12">
        <v>14000</v>
      </c>
      <c r="F707" s="13">
        <v>38429</v>
      </c>
      <c r="G707" s="12">
        <v>10942</v>
      </c>
      <c r="H707" s="12">
        <v>3</v>
      </c>
      <c r="I707" s="12">
        <v>2005</v>
      </c>
    </row>
    <row r="708" spans="3:9" ht="15.5">
      <c r="C708" s="12" t="s">
        <v>208</v>
      </c>
      <c r="D708" s="12" t="s">
        <v>209</v>
      </c>
      <c r="E708" s="12">
        <v>17775</v>
      </c>
      <c r="F708" s="13">
        <v>38430</v>
      </c>
      <c r="G708" s="12">
        <v>10943</v>
      </c>
      <c r="H708" s="12">
        <v>3</v>
      </c>
      <c r="I708" s="12">
        <v>2005</v>
      </c>
    </row>
    <row r="709" spans="3:9" ht="15.5">
      <c r="C709" s="12" t="s">
        <v>205</v>
      </c>
      <c r="D709" s="12" t="s">
        <v>207</v>
      </c>
      <c r="E709" s="12">
        <v>25633.25</v>
      </c>
      <c r="F709" s="13">
        <v>38424</v>
      </c>
      <c r="G709" s="12">
        <v>10944</v>
      </c>
      <c r="H709" s="12">
        <v>3</v>
      </c>
      <c r="I709" s="12">
        <v>2005</v>
      </c>
    </row>
    <row r="710" spans="3:9" ht="15.5">
      <c r="C710" s="12" t="s">
        <v>208</v>
      </c>
      <c r="D710" s="12" t="s">
        <v>209</v>
      </c>
      <c r="E710" s="12">
        <v>6125</v>
      </c>
      <c r="F710" s="13">
        <v>38429</v>
      </c>
      <c r="G710" s="12">
        <v>10945</v>
      </c>
      <c r="H710" s="12">
        <v>3</v>
      </c>
      <c r="I710" s="12">
        <v>2005</v>
      </c>
    </row>
    <row r="711" spans="3:9" ht="15.5">
      <c r="C711" s="12" t="s">
        <v>208</v>
      </c>
      <c r="D711" s="12" t="s">
        <v>212</v>
      </c>
      <c r="E711" s="12">
        <v>35187.5</v>
      </c>
      <c r="F711" s="13">
        <v>38430</v>
      </c>
      <c r="G711" s="12">
        <v>10946</v>
      </c>
      <c r="H711" s="12">
        <v>3</v>
      </c>
      <c r="I711" s="12">
        <v>2005</v>
      </c>
    </row>
    <row r="712" spans="3:9" ht="15.5">
      <c r="C712" s="12" t="s">
        <v>208</v>
      </c>
      <c r="D712" s="12" t="s">
        <v>210</v>
      </c>
      <c r="E712" s="12">
        <v>5500</v>
      </c>
      <c r="F712" s="13">
        <v>38427</v>
      </c>
      <c r="G712" s="12">
        <v>10947</v>
      </c>
      <c r="H712" s="12">
        <v>3</v>
      </c>
      <c r="I712" s="12">
        <v>2005</v>
      </c>
    </row>
    <row r="713" spans="3:9" ht="15.5">
      <c r="C713" s="12" t="s">
        <v>208</v>
      </c>
      <c r="D713" s="12" t="s">
        <v>210</v>
      </c>
      <c r="E713" s="12">
        <v>59056.25</v>
      </c>
      <c r="F713" s="13">
        <v>38430</v>
      </c>
      <c r="G713" s="12">
        <v>10948</v>
      </c>
      <c r="H713" s="12">
        <v>3</v>
      </c>
      <c r="I713" s="12">
        <v>2005</v>
      </c>
    </row>
    <row r="714" spans="3:9" ht="15.5">
      <c r="C714" s="12" t="s">
        <v>208</v>
      </c>
      <c r="D714" s="12" t="s">
        <v>214</v>
      </c>
      <c r="E714" s="12">
        <v>110550</v>
      </c>
      <c r="F714" s="13">
        <v>38428</v>
      </c>
      <c r="G714" s="12">
        <v>10949</v>
      </c>
      <c r="H714" s="12">
        <v>3</v>
      </c>
      <c r="I714" s="12">
        <v>2005</v>
      </c>
    </row>
    <row r="715" spans="3:9" ht="15.5">
      <c r="C715" s="12" t="s">
        <v>208</v>
      </c>
      <c r="D715" s="12" t="s">
        <v>212</v>
      </c>
      <c r="E715" s="12">
        <v>2750</v>
      </c>
      <c r="F715" s="13">
        <v>38434</v>
      </c>
      <c r="G715" s="12">
        <v>10950</v>
      </c>
      <c r="H715" s="12">
        <v>3</v>
      </c>
      <c r="I715" s="12">
        <v>2005</v>
      </c>
    </row>
    <row r="716" spans="3:9" ht="15.5">
      <c r="C716" s="12" t="s">
        <v>205</v>
      </c>
      <c r="D716" s="12" t="s">
        <v>211</v>
      </c>
      <c r="E716" s="12">
        <v>11468.5</v>
      </c>
      <c r="F716" s="13">
        <v>38449</v>
      </c>
      <c r="G716" s="12">
        <v>10951</v>
      </c>
      <c r="H716" s="12">
        <v>4</v>
      </c>
      <c r="I716" s="12">
        <v>2005</v>
      </c>
    </row>
    <row r="717" spans="3:9" ht="15.5">
      <c r="C717" s="12" t="s">
        <v>208</v>
      </c>
      <c r="D717" s="12" t="s">
        <v>212</v>
      </c>
      <c r="E717" s="12">
        <v>11780</v>
      </c>
      <c r="F717" s="13">
        <v>38435</v>
      </c>
      <c r="G717" s="12">
        <v>10952</v>
      </c>
      <c r="H717" s="12">
        <v>3</v>
      </c>
      <c r="I717" s="12">
        <v>2005</v>
      </c>
    </row>
    <row r="718" spans="3:9" ht="15.5">
      <c r="C718" s="12" t="s">
        <v>205</v>
      </c>
      <c r="D718" s="12" t="s">
        <v>211</v>
      </c>
      <c r="E718" s="12">
        <v>111031.25</v>
      </c>
      <c r="F718" s="13">
        <v>38436</v>
      </c>
      <c r="G718" s="12">
        <v>10953</v>
      </c>
      <c r="H718" s="12">
        <v>3</v>
      </c>
      <c r="I718" s="12">
        <v>2005</v>
      </c>
    </row>
    <row r="719" spans="3:9" ht="15.5">
      <c r="C719" s="12" t="s">
        <v>205</v>
      </c>
      <c r="D719" s="12" t="s">
        <v>206</v>
      </c>
      <c r="E719" s="12">
        <v>41488.25</v>
      </c>
      <c r="F719" s="13">
        <v>38431</v>
      </c>
      <c r="G719" s="12">
        <v>10954</v>
      </c>
      <c r="H719" s="12">
        <v>3</v>
      </c>
      <c r="I719" s="12">
        <v>2005</v>
      </c>
    </row>
    <row r="720" spans="3:9" ht="15.5">
      <c r="C720" s="12" t="s">
        <v>208</v>
      </c>
      <c r="D720" s="12" t="s">
        <v>213</v>
      </c>
      <c r="E720" s="12">
        <v>1860</v>
      </c>
      <c r="F720" s="13">
        <v>38431</v>
      </c>
      <c r="G720" s="12">
        <v>10955</v>
      </c>
      <c r="H720" s="12">
        <v>3</v>
      </c>
      <c r="I720" s="12">
        <v>2005</v>
      </c>
    </row>
    <row r="721" spans="3:9" ht="15.5">
      <c r="C721" s="12" t="s">
        <v>205</v>
      </c>
      <c r="D721" s="12" t="s">
        <v>207</v>
      </c>
      <c r="E721" s="12">
        <v>16925</v>
      </c>
      <c r="F721" s="13">
        <v>38431</v>
      </c>
      <c r="G721" s="12">
        <v>10956</v>
      </c>
      <c r="H721" s="12">
        <v>3</v>
      </c>
      <c r="I721" s="12">
        <v>2005</v>
      </c>
    </row>
    <row r="722" spans="3:9" ht="15.5">
      <c r="C722" s="12" t="s">
        <v>208</v>
      </c>
      <c r="D722" s="12" t="s">
        <v>213</v>
      </c>
      <c r="E722" s="12">
        <v>44067.5</v>
      </c>
      <c r="F722" s="13">
        <v>38438</v>
      </c>
      <c r="G722" s="12">
        <v>10957</v>
      </c>
      <c r="H722" s="12">
        <v>3</v>
      </c>
      <c r="I722" s="12">
        <v>2005</v>
      </c>
    </row>
    <row r="723" spans="3:9" ht="15.5">
      <c r="C723" s="12" t="s">
        <v>205</v>
      </c>
      <c r="D723" s="12" t="s">
        <v>215</v>
      </c>
      <c r="E723" s="12">
        <v>19525</v>
      </c>
      <c r="F723" s="13">
        <v>38438</v>
      </c>
      <c r="G723" s="12">
        <v>10958</v>
      </c>
      <c r="H723" s="12">
        <v>3</v>
      </c>
      <c r="I723" s="12">
        <v>2005</v>
      </c>
    </row>
    <row r="724" spans="3:9" ht="15.5">
      <c r="C724" s="12" t="s">
        <v>205</v>
      </c>
      <c r="D724" s="12" t="s">
        <v>207</v>
      </c>
      <c r="E724" s="12">
        <v>3293.75</v>
      </c>
      <c r="F724" s="13">
        <v>38434</v>
      </c>
      <c r="G724" s="12">
        <v>10959</v>
      </c>
      <c r="H724" s="12">
        <v>3</v>
      </c>
      <c r="I724" s="12">
        <v>2005</v>
      </c>
    </row>
    <row r="725" spans="3:9" ht="15.5">
      <c r="C725" s="12" t="s">
        <v>208</v>
      </c>
      <c r="D725" s="12" t="s">
        <v>210</v>
      </c>
      <c r="E725" s="12">
        <v>6633.75</v>
      </c>
      <c r="F725" s="13">
        <v>38450</v>
      </c>
      <c r="G725" s="12">
        <v>10960</v>
      </c>
      <c r="H725" s="12">
        <v>4</v>
      </c>
      <c r="I725" s="12">
        <v>2005</v>
      </c>
    </row>
    <row r="726" spans="3:9" ht="15.5">
      <c r="C726" s="12" t="s">
        <v>208</v>
      </c>
      <c r="D726" s="12" t="s">
        <v>213</v>
      </c>
      <c r="E726" s="12">
        <v>27997.5</v>
      </c>
      <c r="F726" s="13">
        <v>38441</v>
      </c>
      <c r="G726" s="12">
        <v>10961</v>
      </c>
      <c r="H726" s="12">
        <v>3</v>
      </c>
      <c r="I726" s="12">
        <v>2005</v>
      </c>
    </row>
    <row r="727" spans="3:9" ht="15.5">
      <c r="C727" s="12" t="s">
        <v>208</v>
      </c>
      <c r="D727" s="12" t="s">
        <v>213</v>
      </c>
      <c r="E727" s="12">
        <v>89600</v>
      </c>
      <c r="F727" s="13">
        <v>38434</v>
      </c>
      <c r="G727" s="12">
        <v>10962</v>
      </c>
      <c r="H727" s="12">
        <v>3</v>
      </c>
      <c r="I727" s="12">
        <v>2005</v>
      </c>
    </row>
    <row r="728" spans="3:9" ht="15.5">
      <c r="C728" s="12" t="s">
        <v>205</v>
      </c>
      <c r="D728" s="12" t="s">
        <v>211</v>
      </c>
      <c r="E728" s="12">
        <v>1445</v>
      </c>
      <c r="F728" s="13">
        <v>38437</v>
      </c>
      <c r="G728" s="12">
        <v>10963</v>
      </c>
      <c r="H728" s="12">
        <v>3</v>
      </c>
      <c r="I728" s="12">
        <v>2005</v>
      </c>
    </row>
    <row r="729" spans="3:9" ht="15.5">
      <c r="C729" s="12" t="s">
        <v>208</v>
      </c>
      <c r="D729" s="12" t="s">
        <v>210</v>
      </c>
      <c r="E729" s="12">
        <v>51312.5</v>
      </c>
      <c r="F729" s="13">
        <v>38435</v>
      </c>
      <c r="G729" s="12">
        <v>10964</v>
      </c>
      <c r="H729" s="12">
        <v>3</v>
      </c>
      <c r="I729" s="12">
        <v>2005</v>
      </c>
    </row>
    <row r="730" spans="3:9" ht="15.5">
      <c r="C730" s="12" t="s">
        <v>205</v>
      </c>
      <c r="D730" s="12" t="s">
        <v>207</v>
      </c>
      <c r="E730" s="12">
        <v>21200</v>
      </c>
      <c r="F730" s="13">
        <v>38441</v>
      </c>
      <c r="G730" s="12">
        <v>10965</v>
      </c>
      <c r="H730" s="12">
        <v>3</v>
      </c>
      <c r="I730" s="12">
        <v>2005</v>
      </c>
    </row>
    <row r="731" spans="3:9" ht="15.5">
      <c r="C731" s="12" t="s">
        <v>208</v>
      </c>
      <c r="D731" s="12" t="s">
        <v>209</v>
      </c>
      <c r="E731" s="12">
        <v>27461.5</v>
      </c>
      <c r="F731" s="13">
        <v>38450</v>
      </c>
      <c r="G731" s="12">
        <v>10966</v>
      </c>
      <c r="H731" s="12">
        <v>4</v>
      </c>
      <c r="I731" s="12">
        <v>2005</v>
      </c>
    </row>
    <row r="732" spans="3:9" ht="15.5">
      <c r="C732" s="12" t="s">
        <v>208</v>
      </c>
      <c r="D732" s="12" t="s">
        <v>214</v>
      </c>
      <c r="E732" s="12">
        <v>22760</v>
      </c>
      <c r="F732" s="13">
        <v>38444</v>
      </c>
      <c r="G732" s="12">
        <v>10967</v>
      </c>
      <c r="H732" s="12">
        <v>4</v>
      </c>
      <c r="I732" s="12">
        <v>2005</v>
      </c>
    </row>
    <row r="733" spans="3:9" ht="15.5">
      <c r="C733" s="12" t="s">
        <v>208</v>
      </c>
      <c r="D733" s="12" t="s">
        <v>212</v>
      </c>
      <c r="E733" s="12">
        <v>35200</v>
      </c>
      <c r="F733" s="13">
        <v>38443</v>
      </c>
      <c r="G733" s="12">
        <v>10968</v>
      </c>
      <c r="H733" s="12">
        <v>4</v>
      </c>
      <c r="I733" s="12">
        <v>2005</v>
      </c>
    </row>
    <row r="734" spans="3:9" ht="15.5">
      <c r="C734" s="12" t="s">
        <v>208</v>
      </c>
      <c r="D734" s="12" t="s">
        <v>212</v>
      </c>
      <c r="E734" s="12">
        <v>2700</v>
      </c>
      <c r="F734" s="13">
        <v>38441</v>
      </c>
      <c r="G734" s="12">
        <v>10969</v>
      </c>
      <c r="H734" s="12">
        <v>3</v>
      </c>
      <c r="I734" s="12">
        <v>2005</v>
      </c>
    </row>
    <row r="735" spans="3:9" ht="15.5">
      <c r="C735" s="12" t="s">
        <v>205</v>
      </c>
      <c r="D735" s="12" t="s">
        <v>211</v>
      </c>
      <c r="E735" s="12">
        <v>5600</v>
      </c>
      <c r="F735" s="13">
        <v>38466</v>
      </c>
      <c r="G735" s="12">
        <v>10970</v>
      </c>
      <c r="H735" s="12">
        <v>4</v>
      </c>
      <c r="I735" s="12">
        <v>2005</v>
      </c>
    </row>
    <row r="736" spans="3:9" ht="15.5">
      <c r="C736" s="12" t="s">
        <v>208</v>
      </c>
      <c r="D736" s="12" t="s">
        <v>214</v>
      </c>
      <c r="E736" s="12">
        <v>43326.5</v>
      </c>
      <c r="F736" s="13">
        <v>38444</v>
      </c>
      <c r="G736" s="12">
        <v>10971</v>
      </c>
      <c r="H736" s="12">
        <v>4</v>
      </c>
      <c r="I736" s="12">
        <v>2005</v>
      </c>
    </row>
    <row r="737" spans="3:9" ht="15.5">
      <c r="C737" s="12" t="s">
        <v>208</v>
      </c>
      <c r="D737" s="12" t="s">
        <v>209</v>
      </c>
      <c r="E737" s="12">
        <v>6287.5</v>
      </c>
      <c r="F737" s="13">
        <v>38437</v>
      </c>
      <c r="G737" s="12">
        <v>10972</v>
      </c>
      <c r="H737" s="12">
        <v>3</v>
      </c>
      <c r="I737" s="12">
        <v>2005</v>
      </c>
    </row>
    <row r="738" spans="3:9" ht="15.5">
      <c r="C738" s="12" t="s">
        <v>205</v>
      </c>
      <c r="D738" s="12" t="s">
        <v>207</v>
      </c>
      <c r="E738" s="12">
        <v>7288.75</v>
      </c>
      <c r="F738" s="13">
        <v>38438</v>
      </c>
      <c r="G738" s="12">
        <v>10973</v>
      </c>
      <c r="H738" s="12">
        <v>3</v>
      </c>
      <c r="I738" s="12">
        <v>2005</v>
      </c>
    </row>
    <row r="739" spans="3:9" ht="15.5">
      <c r="C739" s="12" t="s">
        <v>208</v>
      </c>
      <c r="D739" s="12" t="s">
        <v>210</v>
      </c>
      <c r="E739" s="12">
        <v>10975</v>
      </c>
      <c r="F739" s="13">
        <v>38445</v>
      </c>
      <c r="G739" s="12">
        <v>10974</v>
      </c>
      <c r="H739" s="12">
        <v>4</v>
      </c>
      <c r="I739" s="12">
        <v>2005</v>
      </c>
    </row>
    <row r="740" spans="3:9" ht="15.5">
      <c r="C740" s="12" t="s">
        <v>208</v>
      </c>
      <c r="D740" s="12" t="s">
        <v>212</v>
      </c>
      <c r="E740" s="12">
        <v>17937.5</v>
      </c>
      <c r="F740" s="13">
        <v>38438</v>
      </c>
      <c r="G740" s="12">
        <v>10975</v>
      </c>
      <c r="H740" s="12">
        <v>3</v>
      </c>
      <c r="I740" s="12">
        <v>2005</v>
      </c>
    </row>
    <row r="741" spans="3:9" ht="15.5">
      <c r="C741" s="12" t="s">
        <v>208</v>
      </c>
      <c r="D741" s="12" t="s">
        <v>212</v>
      </c>
      <c r="E741" s="12">
        <v>22800</v>
      </c>
      <c r="F741" s="13">
        <v>38445</v>
      </c>
      <c r="G741" s="12">
        <v>10976</v>
      </c>
      <c r="H741" s="12">
        <v>4</v>
      </c>
      <c r="I741" s="12">
        <v>2005</v>
      </c>
    </row>
    <row r="742" spans="3:9" ht="15.5">
      <c r="C742" s="12" t="s">
        <v>208</v>
      </c>
      <c r="D742" s="12" t="s">
        <v>213</v>
      </c>
      <c r="E742" s="12">
        <v>55825</v>
      </c>
      <c r="F742" s="13">
        <v>38452</v>
      </c>
      <c r="G742" s="12">
        <v>10977</v>
      </c>
      <c r="H742" s="12">
        <v>4</v>
      </c>
      <c r="I742" s="12">
        <v>2005</v>
      </c>
    </row>
    <row r="743" spans="3:9" ht="15.5">
      <c r="C743" s="12" t="s">
        <v>205</v>
      </c>
      <c r="D743" s="12" t="s">
        <v>211</v>
      </c>
      <c r="E743" s="12">
        <v>32579.75</v>
      </c>
      <c r="F743" s="13">
        <v>38465</v>
      </c>
      <c r="G743" s="12">
        <v>10978</v>
      </c>
      <c r="H743" s="12">
        <v>4</v>
      </c>
      <c r="I743" s="12">
        <v>2005</v>
      </c>
    </row>
    <row r="744" spans="3:9" ht="15.5">
      <c r="C744" s="12" t="s">
        <v>208</v>
      </c>
      <c r="D744" s="12" t="s">
        <v>213</v>
      </c>
      <c r="E744" s="12">
        <v>120337.5</v>
      </c>
      <c r="F744" s="13">
        <v>38442</v>
      </c>
      <c r="G744" s="12">
        <v>10979</v>
      </c>
      <c r="H744" s="12">
        <v>3</v>
      </c>
      <c r="I744" s="12">
        <v>2005</v>
      </c>
    </row>
    <row r="745" spans="3:9" ht="15.5">
      <c r="C745" s="12" t="s">
        <v>208</v>
      </c>
      <c r="D745" s="12" t="s">
        <v>209</v>
      </c>
      <c r="E745" s="12">
        <v>6200</v>
      </c>
      <c r="F745" s="13">
        <v>38459</v>
      </c>
      <c r="G745" s="12">
        <v>10980</v>
      </c>
      <c r="H745" s="12">
        <v>4</v>
      </c>
      <c r="I745" s="12">
        <v>2005</v>
      </c>
    </row>
    <row r="746" spans="3:9" ht="15.5">
      <c r="C746" s="12" t="s">
        <v>208</v>
      </c>
      <c r="D746" s="12" t="s">
        <v>212</v>
      </c>
      <c r="E746" s="12">
        <v>395250</v>
      </c>
      <c r="F746" s="13">
        <v>38444</v>
      </c>
      <c r="G746" s="12">
        <v>10981</v>
      </c>
      <c r="H746" s="12">
        <v>4</v>
      </c>
      <c r="I746" s="12">
        <v>2005</v>
      </c>
    </row>
    <row r="747" spans="3:9" ht="15.5">
      <c r="C747" s="12" t="s">
        <v>208</v>
      </c>
      <c r="D747" s="12" t="s">
        <v>214</v>
      </c>
      <c r="E747" s="12">
        <v>25350</v>
      </c>
      <c r="F747" s="13">
        <v>38450</v>
      </c>
      <c r="G747" s="12">
        <v>10982</v>
      </c>
      <c r="H747" s="12">
        <v>4</v>
      </c>
      <c r="I747" s="12">
        <v>2005</v>
      </c>
    </row>
    <row r="748" spans="3:9" ht="15.5">
      <c r="C748" s="12" t="s">
        <v>208</v>
      </c>
      <c r="D748" s="12" t="s">
        <v>214</v>
      </c>
      <c r="E748" s="12">
        <v>18022.5</v>
      </c>
      <c r="F748" s="13">
        <v>38448</v>
      </c>
      <c r="G748" s="12">
        <v>10983</v>
      </c>
      <c r="H748" s="12">
        <v>4</v>
      </c>
      <c r="I748" s="12">
        <v>2005</v>
      </c>
    </row>
    <row r="749" spans="3:9" ht="15.5">
      <c r="C749" s="12" t="s">
        <v>208</v>
      </c>
      <c r="D749" s="12" t="s">
        <v>212</v>
      </c>
      <c r="E749" s="12">
        <v>45243.75</v>
      </c>
      <c r="F749" s="13">
        <v>38445</v>
      </c>
      <c r="G749" s="12">
        <v>10984</v>
      </c>
      <c r="H749" s="12">
        <v>4</v>
      </c>
      <c r="I749" s="12">
        <v>2005</v>
      </c>
    </row>
    <row r="750" spans="3:9" ht="15.5">
      <c r="C750" s="12" t="s">
        <v>208</v>
      </c>
      <c r="D750" s="12" t="s">
        <v>214</v>
      </c>
      <c r="E750" s="12">
        <v>50584.5</v>
      </c>
      <c r="F750" s="13">
        <v>38444</v>
      </c>
      <c r="G750" s="12">
        <v>10985</v>
      </c>
      <c r="H750" s="12">
        <v>4</v>
      </c>
      <c r="I750" s="12">
        <v>2005</v>
      </c>
    </row>
    <row r="751" spans="3:9" ht="15.5">
      <c r="C751" s="12" t="s">
        <v>208</v>
      </c>
      <c r="D751" s="12" t="s">
        <v>213</v>
      </c>
      <c r="E751" s="12">
        <v>55500</v>
      </c>
      <c r="F751" s="13">
        <v>38463</v>
      </c>
      <c r="G751" s="12">
        <v>10986</v>
      </c>
      <c r="H751" s="12">
        <v>4</v>
      </c>
      <c r="I751" s="12">
        <v>2005</v>
      </c>
    </row>
    <row r="752" spans="3:9" ht="15.5">
      <c r="C752" s="12" t="s">
        <v>208</v>
      </c>
      <c r="D752" s="12" t="s">
        <v>213</v>
      </c>
      <c r="E752" s="12">
        <v>69300</v>
      </c>
      <c r="F752" s="13">
        <v>38448</v>
      </c>
      <c r="G752" s="12">
        <v>10987</v>
      </c>
      <c r="H752" s="12">
        <v>4</v>
      </c>
      <c r="I752" s="12">
        <v>2005</v>
      </c>
    </row>
    <row r="753" spans="3:9" ht="15.5">
      <c r="C753" s="12" t="s">
        <v>208</v>
      </c>
      <c r="D753" s="12" t="s">
        <v>210</v>
      </c>
      <c r="E753" s="12">
        <v>89370</v>
      </c>
      <c r="F753" s="13">
        <v>38452</v>
      </c>
      <c r="G753" s="12">
        <v>10988</v>
      </c>
      <c r="H753" s="12">
        <v>4</v>
      </c>
      <c r="I753" s="12">
        <v>2005</v>
      </c>
    </row>
    <row r="754" spans="3:9" ht="15.5">
      <c r="C754" s="12" t="s">
        <v>208</v>
      </c>
      <c r="D754" s="12" t="s">
        <v>214</v>
      </c>
      <c r="E754" s="12">
        <v>33840</v>
      </c>
      <c r="F754" s="13">
        <v>38444</v>
      </c>
      <c r="G754" s="12">
        <v>10989</v>
      </c>
      <c r="H754" s="12">
        <v>4</v>
      </c>
      <c r="I754" s="12">
        <v>2005</v>
      </c>
    </row>
    <row r="755" spans="3:9" ht="15.5">
      <c r="C755" s="12" t="s">
        <v>208</v>
      </c>
      <c r="D755" s="12" t="s">
        <v>214</v>
      </c>
      <c r="E755" s="12">
        <v>107221.25</v>
      </c>
      <c r="F755" s="13">
        <v>38449</v>
      </c>
      <c r="G755" s="12">
        <v>10990</v>
      </c>
      <c r="H755" s="12">
        <v>4</v>
      </c>
      <c r="I755" s="12">
        <v>2005</v>
      </c>
    </row>
    <row r="756" spans="3:9" ht="15.5">
      <c r="C756" s="12" t="s">
        <v>208</v>
      </c>
      <c r="D756" s="12" t="s">
        <v>212</v>
      </c>
      <c r="E756" s="12">
        <v>57400</v>
      </c>
      <c r="F756" s="13">
        <v>38449</v>
      </c>
      <c r="G756" s="12">
        <v>10991</v>
      </c>
      <c r="H756" s="12">
        <v>4</v>
      </c>
      <c r="I756" s="12">
        <v>2005</v>
      </c>
    </row>
    <row r="757" spans="3:9" ht="15.5">
      <c r="C757" s="12" t="s">
        <v>208</v>
      </c>
      <c r="D757" s="12" t="s">
        <v>212</v>
      </c>
      <c r="E757" s="12">
        <v>1740</v>
      </c>
      <c r="F757" s="13">
        <v>38445</v>
      </c>
      <c r="G757" s="12">
        <v>10992</v>
      </c>
      <c r="H757" s="12">
        <v>4</v>
      </c>
      <c r="I757" s="12">
        <v>2005</v>
      </c>
    </row>
    <row r="758" spans="3:9" ht="15.5">
      <c r="C758" s="12" t="s">
        <v>205</v>
      </c>
      <c r="D758" s="12" t="s">
        <v>215</v>
      </c>
      <c r="E758" s="12">
        <v>122386</v>
      </c>
      <c r="F758" s="13">
        <v>38452</v>
      </c>
      <c r="G758" s="12">
        <v>10993</v>
      </c>
      <c r="H758" s="12">
        <v>4</v>
      </c>
      <c r="I758" s="12">
        <v>2005</v>
      </c>
    </row>
    <row r="759" spans="3:9" ht="15.5">
      <c r="C759" s="12" t="s">
        <v>208</v>
      </c>
      <c r="D759" s="12" t="s">
        <v>214</v>
      </c>
      <c r="E759" s="12">
        <v>23512.5</v>
      </c>
      <c r="F759" s="13">
        <v>38451</v>
      </c>
      <c r="G759" s="12">
        <v>10994</v>
      </c>
      <c r="H759" s="12">
        <v>4</v>
      </c>
      <c r="I759" s="12">
        <v>2005</v>
      </c>
    </row>
    <row r="760" spans="3:9" ht="15.5">
      <c r="C760" s="12" t="s">
        <v>208</v>
      </c>
      <c r="D760" s="12" t="s">
        <v>212</v>
      </c>
      <c r="E760" s="12">
        <v>29900</v>
      </c>
      <c r="F760" s="13">
        <v>38448</v>
      </c>
      <c r="G760" s="12">
        <v>10995</v>
      </c>
      <c r="H760" s="12">
        <v>4</v>
      </c>
      <c r="I760" s="12">
        <v>2005</v>
      </c>
    </row>
    <row r="761" spans="3:9" ht="15.5">
      <c r="C761" s="12" t="s">
        <v>208</v>
      </c>
      <c r="D761" s="12" t="s">
        <v>209</v>
      </c>
      <c r="E761" s="12">
        <v>14000</v>
      </c>
      <c r="F761" s="13">
        <v>38452</v>
      </c>
      <c r="G761" s="12">
        <v>10996</v>
      </c>
      <c r="H761" s="12">
        <v>4</v>
      </c>
      <c r="I761" s="12">
        <v>2005</v>
      </c>
    </row>
    <row r="762" spans="3:9" ht="15.5">
      <c r="C762" s="12" t="s">
        <v>208</v>
      </c>
      <c r="D762" s="12" t="s">
        <v>213</v>
      </c>
      <c r="E762" s="12">
        <v>47125</v>
      </c>
      <c r="F762" s="13">
        <v>38455</v>
      </c>
      <c r="G762" s="12">
        <v>10997</v>
      </c>
      <c r="H762" s="12">
        <v>4</v>
      </c>
      <c r="I762" s="12">
        <v>2005</v>
      </c>
    </row>
    <row r="763" spans="3:9" ht="15.5">
      <c r="C763" s="12" t="s">
        <v>208</v>
      </c>
      <c r="D763" s="12" t="s">
        <v>213</v>
      </c>
      <c r="E763" s="12">
        <v>17150</v>
      </c>
      <c r="F763" s="13">
        <v>38459</v>
      </c>
      <c r="G763" s="12">
        <v>10998</v>
      </c>
      <c r="H763" s="12">
        <v>4</v>
      </c>
      <c r="I763" s="12">
        <v>2005</v>
      </c>
    </row>
    <row r="764" spans="3:9" ht="15.5">
      <c r="C764" s="12" t="s">
        <v>205</v>
      </c>
      <c r="D764" s="12" t="s">
        <v>207</v>
      </c>
      <c r="E764" s="12">
        <v>29948.75</v>
      </c>
      <c r="F764" s="13">
        <v>38452</v>
      </c>
      <c r="G764" s="12">
        <v>10999</v>
      </c>
      <c r="H764" s="12">
        <v>4</v>
      </c>
      <c r="I764" s="12">
        <v>2005</v>
      </c>
    </row>
    <row r="765" spans="3:9" ht="15.5">
      <c r="C765" s="12" t="s">
        <v>208</v>
      </c>
      <c r="D765" s="12" t="s">
        <v>214</v>
      </c>
      <c r="E765" s="12">
        <v>22593.75</v>
      </c>
      <c r="F765" s="13">
        <v>38456</v>
      </c>
      <c r="G765" s="12">
        <v>11000</v>
      </c>
      <c r="H765" s="12">
        <v>4</v>
      </c>
      <c r="I765" s="12">
        <v>2005</v>
      </c>
    </row>
    <row r="766" spans="3:9" ht="15.5">
      <c r="C766" s="12" t="s">
        <v>208</v>
      </c>
      <c r="D766" s="12" t="s">
        <v>214</v>
      </c>
      <c r="E766" s="12">
        <v>69225</v>
      </c>
      <c r="F766" s="13">
        <v>38456</v>
      </c>
      <c r="G766" s="12">
        <v>11001</v>
      </c>
      <c r="H766" s="12">
        <v>4</v>
      </c>
      <c r="I766" s="12">
        <v>2005</v>
      </c>
    </row>
    <row r="767" spans="3:9" ht="15.5">
      <c r="C767" s="12" t="s">
        <v>208</v>
      </c>
      <c r="D767" s="12" t="s">
        <v>209</v>
      </c>
      <c r="E767" s="12">
        <v>45277.5</v>
      </c>
      <c r="F767" s="13">
        <v>38458</v>
      </c>
      <c r="G767" s="12">
        <v>11002</v>
      </c>
      <c r="H767" s="12">
        <v>4</v>
      </c>
      <c r="I767" s="12">
        <v>2005</v>
      </c>
    </row>
    <row r="768" spans="3:9" ht="15.5">
      <c r="C768" s="12" t="s">
        <v>208</v>
      </c>
      <c r="D768" s="12" t="s">
        <v>210</v>
      </c>
      <c r="E768" s="12">
        <v>8150</v>
      </c>
      <c r="F768" s="13">
        <v>38450</v>
      </c>
      <c r="G768" s="12">
        <v>11003</v>
      </c>
      <c r="H768" s="12">
        <v>4</v>
      </c>
      <c r="I768" s="12">
        <v>2005</v>
      </c>
    </row>
    <row r="769" spans="3:9" ht="15.5">
      <c r="C769" s="12" t="s">
        <v>208</v>
      </c>
      <c r="D769" s="12" t="s">
        <v>210</v>
      </c>
      <c r="E769" s="12">
        <v>7384.5</v>
      </c>
      <c r="F769" s="13">
        <v>38462</v>
      </c>
      <c r="G769" s="12">
        <v>11004</v>
      </c>
      <c r="H769" s="12">
        <v>4</v>
      </c>
      <c r="I769" s="12">
        <v>2005</v>
      </c>
    </row>
    <row r="770" spans="3:9" ht="15.5">
      <c r="C770" s="12" t="s">
        <v>208</v>
      </c>
      <c r="D770" s="12" t="s">
        <v>214</v>
      </c>
      <c r="E770" s="12">
        <v>14650</v>
      </c>
      <c r="F770" s="13">
        <v>38452</v>
      </c>
      <c r="G770" s="12">
        <v>11005</v>
      </c>
      <c r="H770" s="12">
        <v>4</v>
      </c>
      <c r="I770" s="12">
        <v>2005</v>
      </c>
    </row>
    <row r="771" spans="3:9" ht="15.5">
      <c r="C771" s="12" t="s">
        <v>208</v>
      </c>
      <c r="D771" s="12" t="s">
        <v>210</v>
      </c>
      <c r="E771" s="12">
        <v>8242.25</v>
      </c>
      <c r="F771" s="13">
        <v>38457</v>
      </c>
      <c r="G771" s="12">
        <v>11006</v>
      </c>
      <c r="H771" s="12">
        <v>4</v>
      </c>
      <c r="I771" s="12">
        <v>2005</v>
      </c>
    </row>
    <row r="772" spans="3:9" ht="15.5">
      <c r="C772" s="12" t="s">
        <v>208</v>
      </c>
      <c r="D772" s="12" t="s">
        <v>213</v>
      </c>
      <c r="E772" s="12">
        <v>65847.5</v>
      </c>
      <c r="F772" s="13">
        <v>38455</v>
      </c>
      <c r="G772" s="12">
        <v>11007</v>
      </c>
      <c r="H772" s="12">
        <v>4</v>
      </c>
      <c r="I772" s="12">
        <v>2005</v>
      </c>
    </row>
    <row r="773" spans="3:9" ht="15.5">
      <c r="C773" s="12" t="s">
        <v>208</v>
      </c>
      <c r="D773" s="12" t="s">
        <v>214</v>
      </c>
      <c r="E773" s="12">
        <v>15412.5</v>
      </c>
      <c r="F773" s="13">
        <v>38452</v>
      </c>
      <c r="G773" s="12">
        <v>11009</v>
      </c>
      <c r="H773" s="12">
        <v>4</v>
      </c>
      <c r="I773" s="12">
        <v>2005</v>
      </c>
    </row>
    <row r="774" spans="3:9" ht="15.5">
      <c r="C774" s="12" t="s">
        <v>208</v>
      </c>
      <c r="D774" s="12" t="s">
        <v>214</v>
      </c>
      <c r="E774" s="12">
        <v>16125</v>
      </c>
      <c r="F774" s="13">
        <v>38463</v>
      </c>
      <c r="G774" s="12">
        <v>11010</v>
      </c>
      <c r="H774" s="12">
        <v>4</v>
      </c>
      <c r="I774" s="12">
        <v>2005</v>
      </c>
    </row>
    <row r="775" spans="3:9" ht="15.5">
      <c r="C775" s="12" t="s">
        <v>208</v>
      </c>
      <c r="D775" s="12" t="s">
        <v>210</v>
      </c>
      <c r="E775" s="12">
        <v>23337.5</v>
      </c>
      <c r="F775" s="13">
        <v>38455</v>
      </c>
      <c r="G775" s="12">
        <v>11011</v>
      </c>
      <c r="H775" s="12">
        <v>4</v>
      </c>
      <c r="I775" s="12">
        <v>2005</v>
      </c>
    </row>
    <row r="776" spans="3:9" ht="15.5">
      <c r="C776" s="12" t="s">
        <v>208</v>
      </c>
      <c r="D776" s="12" t="s">
        <v>212</v>
      </c>
      <c r="E776" s="12">
        <v>70632.5</v>
      </c>
      <c r="F776" s="13">
        <v>38459</v>
      </c>
      <c r="G776" s="12">
        <v>11012</v>
      </c>
      <c r="H776" s="12">
        <v>4</v>
      </c>
      <c r="I776" s="12">
        <v>2005</v>
      </c>
    </row>
    <row r="777" spans="3:9" ht="15.5">
      <c r="C777" s="12" t="s">
        <v>208</v>
      </c>
      <c r="D777" s="12" t="s">
        <v>214</v>
      </c>
      <c r="E777" s="12">
        <v>9025</v>
      </c>
      <c r="F777" s="13">
        <v>38452</v>
      </c>
      <c r="G777" s="12">
        <v>11013</v>
      </c>
      <c r="H777" s="12">
        <v>4</v>
      </c>
      <c r="I777" s="12">
        <v>2005</v>
      </c>
    </row>
    <row r="778" spans="3:9" ht="15.5">
      <c r="C778" s="12" t="s">
        <v>208</v>
      </c>
      <c r="D778" s="12" t="s">
        <v>214</v>
      </c>
      <c r="E778" s="12">
        <v>6079.5</v>
      </c>
      <c r="F778" s="13">
        <v>38457</v>
      </c>
      <c r="G778" s="12">
        <v>11014</v>
      </c>
      <c r="H778" s="12">
        <v>4</v>
      </c>
      <c r="I778" s="12">
        <v>2005</v>
      </c>
    </row>
    <row r="779" spans="3:9" ht="15.5">
      <c r="C779" s="12" t="s">
        <v>208</v>
      </c>
      <c r="D779" s="12" t="s">
        <v>214</v>
      </c>
      <c r="E779" s="12">
        <v>15558.75</v>
      </c>
      <c r="F779" s="13">
        <v>38462</v>
      </c>
      <c r="G779" s="12">
        <v>11015</v>
      </c>
      <c r="H779" s="12">
        <v>4</v>
      </c>
      <c r="I779" s="12">
        <v>2005</v>
      </c>
    </row>
    <row r="780" spans="3:9" ht="15.5">
      <c r="C780" s="12" t="s">
        <v>205</v>
      </c>
      <c r="D780" s="12" t="s">
        <v>211</v>
      </c>
      <c r="E780" s="12">
        <v>12287.5</v>
      </c>
      <c r="F780" s="13">
        <v>38455</v>
      </c>
      <c r="G780" s="12">
        <v>11016</v>
      </c>
      <c r="H780" s="12">
        <v>4</v>
      </c>
      <c r="I780" s="12">
        <v>2005</v>
      </c>
    </row>
    <row r="781" spans="3:9" ht="15.5">
      <c r="C781" s="12" t="s">
        <v>205</v>
      </c>
      <c r="D781" s="12" t="s">
        <v>211</v>
      </c>
      <c r="E781" s="12">
        <v>168750</v>
      </c>
      <c r="F781" s="13">
        <v>38462</v>
      </c>
      <c r="G781" s="12">
        <v>11017</v>
      </c>
      <c r="H781" s="12">
        <v>4</v>
      </c>
      <c r="I781" s="12">
        <v>2005</v>
      </c>
    </row>
    <row r="782" spans="3:9" ht="15.5">
      <c r="C782" s="12" t="s">
        <v>208</v>
      </c>
      <c r="D782" s="12" t="s">
        <v>209</v>
      </c>
      <c r="E782" s="12">
        <v>39375</v>
      </c>
      <c r="F782" s="13">
        <v>38458</v>
      </c>
      <c r="G782" s="12">
        <v>11018</v>
      </c>
      <c r="H782" s="12">
        <v>4</v>
      </c>
      <c r="I782" s="12">
        <v>2005</v>
      </c>
    </row>
    <row r="783" spans="3:9" ht="15.5">
      <c r="C783" s="12" t="s">
        <v>208</v>
      </c>
      <c r="D783" s="12" t="s">
        <v>214</v>
      </c>
      <c r="E783" s="12">
        <v>15810</v>
      </c>
      <c r="F783" s="13">
        <v>38458</v>
      </c>
      <c r="G783" s="12">
        <v>11020</v>
      </c>
      <c r="H783" s="12">
        <v>4</v>
      </c>
      <c r="I783" s="12">
        <v>2005</v>
      </c>
    </row>
    <row r="784" spans="3:9" ht="15.5">
      <c r="C784" s="12" t="s">
        <v>208</v>
      </c>
      <c r="D784" s="12" t="s">
        <v>210</v>
      </c>
      <c r="E784" s="12">
        <v>157656</v>
      </c>
      <c r="F784" s="13">
        <v>38463</v>
      </c>
      <c r="G784" s="12">
        <v>11021</v>
      </c>
      <c r="H784" s="12">
        <v>4</v>
      </c>
      <c r="I784" s="12">
        <v>2005</v>
      </c>
    </row>
    <row r="785" spans="3:9" ht="15.5">
      <c r="C785" s="12" t="s">
        <v>208</v>
      </c>
      <c r="D785" s="12" t="s">
        <v>212</v>
      </c>
      <c r="E785" s="12">
        <v>37500</v>
      </c>
      <c r="F785" s="13">
        <v>38466</v>
      </c>
      <c r="G785" s="12">
        <v>11023</v>
      </c>
      <c r="H785" s="12">
        <v>4</v>
      </c>
      <c r="I785" s="12">
        <v>2005</v>
      </c>
    </row>
    <row r="786" spans="3:9" ht="15.5">
      <c r="C786" s="12" t="s">
        <v>208</v>
      </c>
      <c r="D786" s="12" t="s">
        <v>209</v>
      </c>
      <c r="E786" s="12">
        <v>49170.25</v>
      </c>
      <c r="F786" s="13">
        <v>38462</v>
      </c>
      <c r="G786" s="12">
        <v>11024</v>
      </c>
      <c r="H786" s="12">
        <v>4</v>
      </c>
      <c r="I786" s="12">
        <v>2005</v>
      </c>
    </row>
    <row r="787" spans="3:9" ht="15.5">
      <c r="C787" s="12" t="s">
        <v>205</v>
      </c>
      <c r="D787" s="12" t="s">
        <v>207</v>
      </c>
      <c r="E787" s="12">
        <v>6750</v>
      </c>
      <c r="F787" s="13">
        <v>38466</v>
      </c>
      <c r="G787" s="12">
        <v>11025</v>
      </c>
      <c r="H787" s="12">
        <v>4</v>
      </c>
      <c r="I787" s="12">
        <v>2005</v>
      </c>
    </row>
    <row r="788" spans="3:9" ht="15.5">
      <c r="C788" s="12" t="s">
        <v>208</v>
      </c>
      <c r="D788" s="12" t="s">
        <v>209</v>
      </c>
      <c r="E788" s="12">
        <v>25750</v>
      </c>
      <c r="F788" s="13">
        <v>38470</v>
      </c>
      <c r="G788" s="12">
        <v>11026</v>
      </c>
      <c r="H788" s="12">
        <v>4</v>
      </c>
      <c r="I788" s="12">
        <v>2005</v>
      </c>
    </row>
    <row r="789" spans="3:9" ht="15.5">
      <c r="C789" s="12" t="s">
        <v>208</v>
      </c>
      <c r="D789" s="12" t="s">
        <v>212</v>
      </c>
      <c r="E789" s="12">
        <v>21943</v>
      </c>
      <c r="F789" s="13">
        <v>38462</v>
      </c>
      <c r="G789" s="12">
        <v>11027</v>
      </c>
      <c r="H789" s="12">
        <v>4</v>
      </c>
      <c r="I789" s="12">
        <v>2005</v>
      </c>
    </row>
    <row r="790" spans="3:9" ht="15.5">
      <c r="C790" s="12" t="s">
        <v>208</v>
      </c>
      <c r="D790" s="12" t="s">
        <v>214</v>
      </c>
      <c r="E790" s="12">
        <v>54000</v>
      </c>
      <c r="F790" s="13">
        <v>38464</v>
      </c>
      <c r="G790" s="12">
        <v>11028</v>
      </c>
      <c r="H790" s="12">
        <v>4</v>
      </c>
      <c r="I790" s="12">
        <v>2005</v>
      </c>
    </row>
    <row r="791" spans="3:9" ht="15.5">
      <c r="C791" s="12" t="s">
        <v>208</v>
      </c>
      <c r="D791" s="12" t="s">
        <v>209</v>
      </c>
      <c r="E791" s="12">
        <v>32170</v>
      </c>
      <c r="F791" s="13">
        <v>38469</v>
      </c>
      <c r="G791" s="12">
        <v>11029</v>
      </c>
      <c r="H791" s="12">
        <v>4</v>
      </c>
      <c r="I791" s="12">
        <v>2005</v>
      </c>
    </row>
    <row r="792" spans="3:9" ht="15.5">
      <c r="C792" s="12" t="s">
        <v>205</v>
      </c>
      <c r="D792" s="12" t="s">
        <v>215</v>
      </c>
      <c r="E792" s="12">
        <v>315376.25</v>
      </c>
      <c r="F792" s="13">
        <v>38469</v>
      </c>
      <c r="G792" s="12">
        <v>11030</v>
      </c>
      <c r="H792" s="12">
        <v>4</v>
      </c>
      <c r="I792" s="12">
        <v>2005</v>
      </c>
    </row>
    <row r="793" spans="3:9" ht="15.5">
      <c r="C793" s="12" t="s">
        <v>205</v>
      </c>
      <c r="D793" s="12" t="s">
        <v>207</v>
      </c>
      <c r="E793" s="12">
        <v>59837.5</v>
      </c>
      <c r="F793" s="13">
        <v>38466</v>
      </c>
      <c r="G793" s="12">
        <v>11031</v>
      </c>
      <c r="H793" s="12">
        <v>4</v>
      </c>
      <c r="I793" s="12">
        <v>2005</v>
      </c>
    </row>
    <row r="794" spans="3:9" ht="15.5">
      <c r="C794" s="12" t="s">
        <v>208</v>
      </c>
      <c r="D794" s="12" t="s">
        <v>214</v>
      </c>
      <c r="E794" s="12">
        <v>222562.5</v>
      </c>
      <c r="F794" s="13">
        <v>38465</v>
      </c>
      <c r="G794" s="12">
        <v>11032</v>
      </c>
      <c r="H794" s="12">
        <v>4</v>
      </c>
      <c r="I794" s="12">
        <v>2005</v>
      </c>
    </row>
    <row r="795" spans="3:9" ht="15.5">
      <c r="C795" s="12" t="s">
        <v>205</v>
      </c>
      <c r="D795" s="12" t="s">
        <v>215</v>
      </c>
      <c r="E795" s="12">
        <v>80820</v>
      </c>
      <c r="F795" s="13">
        <v>38465</v>
      </c>
      <c r="G795" s="12">
        <v>11033</v>
      </c>
      <c r="H795" s="12">
        <v>4</v>
      </c>
      <c r="I795" s="12">
        <v>2005</v>
      </c>
    </row>
    <row r="796" spans="3:9" ht="15.5">
      <c r="C796" s="12" t="s">
        <v>208</v>
      </c>
      <c r="D796" s="12" t="s">
        <v>213</v>
      </c>
      <c r="E796" s="12">
        <v>13485</v>
      </c>
      <c r="F796" s="13">
        <v>38469</v>
      </c>
      <c r="G796" s="12">
        <v>11034</v>
      </c>
      <c r="H796" s="12">
        <v>4</v>
      </c>
      <c r="I796" s="12">
        <v>2005</v>
      </c>
    </row>
    <row r="797" spans="3:9" ht="15.5">
      <c r="C797" s="12" t="s">
        <v>208</v>
      </c>
      <c r="D797" s="12" t="s">
        <v>214</v>
      </c>
      <c r="E797" s="12">
        <v>43862.5</v>
      </c>
      <c r="F797" s="13">
        <v>38466</v>
      </c>
      <c r="G797" s="12">
        <v>11035</v>
      </c>
      <c r="H797" s="12">
        <v>4</v>
      </c>
      <c r="I797" s="12">
        <v>2005</v>
      </c>
    </row>
    <row r="798" spans="3:9" ht="15.5">
      <c r="C798" s="12" t="s">
        <v>208</v>
      </c>
      <c r="D798" s="12" t="s">
        <v>213</v>
      </c>
      <c r="E798" s="12">
        <v>42300</v>
      </c>
      <c r="F798" s="13">
        <v>38464</v>
      </c>
      <c r="G798" s="12">
        <v>11036</v>
      </c>
      <c r="H798" s="12">
        <v>4</v>
      </c>
      <c r="I798" s="12">
        <v>2005</v>
      </c>
    </row>
    <row r="799" spans="3:9" ht="15.5">
      <c r="C799" s="12" t="s">
        <v>205</v>
      </c>
      <c r="D799" s="12" t="s">
        <v>215</v>
      </c>
      <c r="E799" s="12">
        <v>1500</v>
      </c>
      <c r="F799" s="13">
        <v>38469</v>
      </c>
      <c r="G799" s="12">
        <v>11037</v>
      </c>
      <c r="H799" s="12">
        <v>4</v>
      </c>
      <c r="I799" s="12">
        <v>2005</v>
      </c>
    </row>
    <row r="800" spans="3:9" ht="15.5">
      <c r="C800" s="12" t="s">
        <v>208</v>
      </c>
      <c r="D800" s="12" t="s">
        <v>212</v>
      </c>
      <c r="E800" s="12">
        <v>18315</v>
      </c>
      <c r="F800" s="13">
        <v>38472</v>
      </c>
      <c r="G800" s="12">
        <v>11038</v>
      </c>
      <c r="H800" s="12">
        <v>4</v>
      </c>
      <c r="I800" s="12">
        <v>2005</v>
      </c>
    </row>
    <row r="801" spans="3:9" ht="15.5">
      <c r="C801" s="12" t="s">
        <v>208</v>
      </c>
      <c r="D801" s="12" t="s">
        <v>210</v>
      </c>
      <c r="E801" s="12">
        <v>44325</v>
      </c>
      <c r="F801" s="13">
        <v>38470</v>
      </c>
      <c r="G801" s="12">
        <v>11041</v>
      </c>
      <c r="H801" s="12">
        <v>4</v>
      </c>
      <c r="I801" s="12">
        <v>2005</v>
      </c>
    </row>
    <row r="802" spans="3:9" ht="15.5">
      <c r="C802" s="12" t="s">
        <v>208</v>
      </c>
      <c r="D802" s="12" t="s">
        <v>214</v>
      </c>
      <c r="E802" s="12">
        <v>10143.75</v>
      </c>
      <c r="F802" s="13">
        <v>38473</v>
      </c>
      <c r="G802" s="12">
        <v>11042</v>
      </c>
      <c r="H802" s="12">
        <v>5</v>
      </c>
      <c r="I802" s="12">
        <v>2005</v>
      </c>
    </row>
    <row r="803" spans="3:9" ht="15.5">
      <c r="C803" s="12" t="s">
        <v>205</v>
      </c>
      <c r="D803" s="12" t="s">
        <v>206</v>
      </c>
      <c r="E803" s="12">
        <v>5250</v>
      </c>
      <c r="F803" s="13">
        <v>38471</v>
      </c>
      <c r="G803" s="12">
        <v>11043</v>
      </c>
      <c r="H803" s="12">
        <v>4</v>
      </c>
      <c r="I803" s="12">
        <v>2005</v>
      </c>
    </row>
    <row r="804" spans="3:9" ht="15.5">
      <c r="C804" s="12" t="s">
        <v>208</v>
      </c>
      <c r="D804" s="12" t="s">
        <v>209</v>
      </c>
      <c r="E804" s="12">
        <v>14790</v>
      </c>
      <c r="F804" s="13">
        <v>38473</v>
      </c>
      <c r="G804" s="12">
        <v>11044</v>
      </c>
      <c r="H804" s="12">
        <v>5</v>
      </c>
      <c r="I804" s="12">
        <v>2005</v>
      </c>
    </row>
    <row r="805" spans="3:9" ht="15.5">
      <c r="C805" s="12" t="s">
        <v>208</v>
      </c>
      <c r="D805" s="12" t="s">
        <v>213</v>
      </c>
      <c r="E805" s="12">
        <v>37145</v>
      </c>
      <c r="F805" s="13">
        <v>38466</v>
      </c>
      <c r="G805" s="12">
        <v>11046</v>
      </c>
      <c r="H805" s="12">
        <v>4</v>
      </c>
      <c r="I805" s="12">
        <v>2005</v>
      </c>
    </row>
    <row r="806" spans="3:9" ht="15.5">
      <c r="C806" s="12" t="s">
        <v>205</v>
      </c>
      <c r="D806" s="12" t="s">
        <v>215</v>
      </c>
      <c r="E806" s="12">
        <v>20446.75</v>
      </c>
      <c r="F806" s="13">
        <v>38473</v>
      </c>
      <c r="G806" s="12">
        <v>11047</v>
      </c>
      <c r="H806" s="12">
        <v>5</v>
      </c>
      <c r="I806" s="12">
        <v>2005</v>
      </c>
    </row>
    <row r="807" spans="3:9" ht="15.5">
      <c r="C807" s="12" t="s">
        <v>205</v>
      </c>
      <c r="D807" s="12" t="s">
        <v>215</v>
      </c>
      <c r="E807" s="12">
        <v>13125</v>
      </c>
      <c r="F807" s="13">
        <v>38472</v>
      </c>
      <c r="G807" s="12">
        <v>11048</v>
      </c>
      <c r="H807" s="12">
        <v>4</v>
      </c>
      <c r="I807" s="12">
        <v>2005</v>
      </c>
    </row>
    <row r="808" spans="3:9" ht="15.5">
      <c r="C808" s="12" t="s">
        <v>208</v>
      </c>
      <c r="D808" s="12" t="s">
        <v>210</v>
      </c>
      <c r="E808" s="12">
        <v>33300</v>
      </c>
      <c r="F808" s="13">
        <v>38473</v>
      </c>
      <c r="G808" s="12">
        <v>11052</v>
      </c>
      <c r="H808" s="12">
        <v>5</v>
      </c>
      <c r="I808" s="12">
        <v>2005</v>
      </c>
    </row>
    <row r="809" spans="3:9" ht="15.5">
      <c r="C809" s="12" t="s">
        <v>208</v>
      </c>
      <c r="D809" s="12" t="s">
        <v>214</v>
      </c>
      <c r="E809" s="12">
        <v>76375</v>
      </c>
      <c r="F809" s="13">
        <v>38471</v>
      </c>
      <c r="G809" s="12">
        <v>11053</v>
      </c>
      <c r="H809" s="12">
        <v>4</v>
      </c>
      <c r="I809" s="12">
        <v>2005</v>
      </c>
    </row>
    <row r="810" spans="3:9" ht="15.5">
      <c r="C810" s="12" t="s">
        <v>208</v>
      </c>
      <c r="D810" s="12" t="s">
        <v>213</v>
      </c>
      <c r="E810" s="12">
        <v>93500</v>
      </c>
      <c r="F810" s="13">
        <v>38473</v>
      </c>
      <c r="G810" s="12">
        <v>11056</v>
      </c>
      <c r="H810" s="12">
        <v>5</v>
      </c>
      <c r="I810" s="12">
        <v>2005</v>
      </c>
    </row>
    <row r="811" spans="3:9" ht="15.5">
      <c r="C811" s="12" t="s">
        <v>208</v>
      </c>
      <c r="D811" s="12" t="s">
        <v>210</v>
      </c>
      <c r="E811" s="12">
        <v>1125</v>
      </c>
      <c r="F811" s="13">
        <v>38473</v>
      </c>
      <c r="G811" s="12">
        <v>11057</v>
      </c>
      <c r="H811" s="12">
        <v>5</v>
      </c>
      <c r="I811" s="12">
        <v>2005</v>
      </c>
    </row>
  </sheetData>
  <mergeCells count="14">
    <mergeCell ref="L15:Y15"/>
    <mergeCell ref="L14:X14"/>
    <mergeCell ref="B9:D10"/>
    <mergeCell ref="A1:V1"/>
    <mergeCell ref="B2:O2"/>
    <mergeCell ref="E10:M10"/>
    <mergeCell ref="E9:M9"/>
    <mergeCell ref="N9:O9"/>
    <mergeCell ref="N10:O10"/>
    <mergeCell ref="C4:I4"/>
    <mergeCell ref="C5:I5"/>
    <mergeCell ref="C6:I6"/>
    <mergeCell ref="C7:I7"/>
    <mergeCell ref="L13:U13"/>
  </mergeCells>
  <pageMargins left="0.7" right="0.7" top="0.75" bottom="0.75" header="0.3" footer="0.3"/>
  <pageSetup orientation="portrait" r:id="rId1"/>
  <drawing r:id="rId2"/>
  <tableParts count="1">
    <tablePart r:id="rId3"/>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FBFE3-8718-4D19-A67F-596CF0FD3F59}">
  <sheetPr>
    <tabColor rgb="FFE21A22"/>
    <pageSetUpPr autoPageBreaks="0"/>
  </sheetPr>
  <dimension ref="A1:F278"/>
  <sheetViews>
    <sheetView workbookViewId="0">
      <selection activeCell="E30" sqref="E30"/>
    </sheetView>
  </sheetViews>
  <sheetFormatPr defaultColWidth="9.1796875" defaultRowHeight="14.5"/>
  <cols>
    <col min="1" max="1" width="35.7265625" style="265" customWidth="1"/>
    <col min="2" max="6" width="12.7265625" style="264" customWidth="1"/>
    <col min="7" max="16384" width="9.1796875" style="264"/>
  </cols>
  <sheetData>
    <row r="1" spans="1:6">
      <c r="A1" s="267" t="s">
        <v>19698</v>
      </c>
      <c r="B1" s="267" t="s">
        <v>19697</v>
      </c>
      <c r="C1" s="267" t="s">
        <v>19696</v>
      </c>
      <c r="D1" s="267" t="s">
        <v>19695</v>
      </c>
      <c r="E1" s="267" t="s">
        <v>19694</v>
      </c>
      <c r="F1" s="267" t="s">
        <v>19693</v>
      </c>
    </row>
    <row r="2" spans="1:6">
      <c r="A2" s="265" t="s">
        <v>19691</v>
      </c>
      <c r="B2" s="264" t="s">
        <v>19646</v>
      </c>
      <c r="C2" s="266">
        <v>0</v>
      </c>
      <c r="D2" s="266">
        <v>702</v>
      </c>
      <c r="E2" s="266">
        <v>0</v>
      </c>
      <c r="F2" s="266">
        <v>0</v>
      </c>
    </row>
    <row r="3" spans="1:6">
      <c r="A3" s="265" t="s">
        <v>19691</v>
      </c>
      <c r="B3" s="264" t="s">
        <v>19629</v>
      </c>
      <c r="C3" s="266">
        <v>312</v>
      </c>
      <c r="D3" s="266">
        <v>0</v>
      </c>
      <c r="E3" s="266">
        <v>0</v>
      </c>
      <c r="F3" s="266">
        <v>0</v>
      </c>
    </row>
    <row r="4" spans="1:6">
      <c r="A4" s="265" t="s">
        <v>19691</v>
      </c>
      <c r="B4" s="264" t="s">
        <v>19692</v>
      </c>
      <c r="C4" s="266">
        <v>0</v>
      </c>
      <c r="D4" s="266">
        <v>0</v>
      </c>
      <c r="E4" s="266">
        <v>0</v>
      </c>
      <c r="F4" s="266">
        <v>1170</v>
      </c>
    </row>
    <row r="5" spans="1:6">
      <c r="A5" s="265" t="s">
        <v>19691</v>
      </c>
      <c r="B5" s="264" t="s">
        <v>19657</v>
      </c>
      <c r="C5" s="266">
        <v>1170</v>
      </c>
      <c r="D5" s="266">
        <v>0</v>
      </c>
      <c r="E5" s="266">
        <v>0</v>
      </c>
      <c r="F5" s="266">
        <v>0</v>
      </c>
    </row>
    <row r="6" spans="1:6">
      <c r="A6" s="265" t="s">
        <v>19691</v>
      </c>
      <c r="B6" s="264" t="s">
        <v>19596</v>
      </c>
      <c r="C6" s="266">
        <v>1123.2</v>
      </c>
      <c r="D6" s="266">
        <v>0</v>
      </c>
      <c r="E6" s="266">
        <v>0</v>
      </c>
      <c r="F6" s="266">
        <v>2607.15</v>
      </c>
    </row>
    <row r="7" spans="1:6">
      <c r="A7" s="265" t="s">
        <v>19691</v>
      </c>
      <c r="B7" s="264" t="s">
        <v>19620</v>
      </c>
      <c r="C7" s="266">
        <v>0</v>
      </c>
      <c r="D7" s="266">
        <v>280.8</v>
      </c>
      <c r="E7" s="266">
        <v>0</v>
      </c>
      <c r="F7" s="266">
        <v>0</v>
      </c>
    </row>
    <row r="8" spans="1:6">
      <c r="A8" s="265" t="s">
        <v>19691</v>
      </c>
      <c r="B8" s="264" t="s">
        <v>19643</v>
      </c>
      <c r="C8" s="266">
        <v>62.4</v>
      </c>
      <c r="D8" s="266">
        <v>0</v>
      </c>
      <c r="E8" s="266">
        <v>0</v>
      </c>
      <c r="F8" s="266">
        <v>0</v>
      </c>
    </row>
    <row r="9" spans="1:6">
      <c r="A9" s="265" t="s">
        <v>19691</v>
      </c>
      <c r="B9" s="264" t="s">
        <v>19592</v>
      </c>
      <c r="C9" s="266">
        <v>0</v>
      </c>
      <c r="D9" s="266">
        <v>1560</v>
      </c>
      <c r="E9" s="266">
        <v>936</v>
      </c>
      <c r="F9" s="266">
        <v>0</v>
      </c>
    </row>
    <row r="10" spans="1:6">
      <c r="A10" s="265" t="s">
        <v>19691</v>
      </c>
      <c r="B10" s="264" t="s">
        <v>19661</v>
      </c>
      <c r="C10" s="266">
        <v>0</v>
      </c>
      <c r="D10" s="266">
        <v>592.79999999999995</v>
      </c>
      <c r="E10" s="266">
        <v>0</v>
      </c>
      <c r="F10" s="266">
        <v>0</v>
      </c>
    </row>
    <row r="11" spans="1:6">
      <c r="A11" s="265" t="s">
        <v>19691</v>
      </c>
      <c r="B11" s="264" t="s">
        <v>19672</v>
      </c>
      <c r="C11" s="266">
        <v>0</v>
      </c>
      <c r="D11" s="266">
        <v>0</v>
      </c>
      <c r="E11" s="266">
        <v>0</v>
      </c>
      <c r="F11" s="266">
        <v>741</v>
      </c>
    </row>
    <row r="12" spans="1:6">
      <c r="A12" s="265" t="s">
        <v>19691</v>
      </c>
      <c r="B12" s="264" t="s">
        <v>19601</v>
      </c>
      <c r="C12" s="266">
        <v>0</v>
      </c>
      <c r="D12" s="266">
        <v>0</v>
      </c>
      <c r="E12" s="266">
        <v>3900</v>
      </c>
      <c r="F12" s="266">
        <v>789.75</v>
      </c>
    </row>
    <row r="13" spans="1:6">
      <c r="A13" s="265" t="s">
        <v>19691</v>
      </c>
      <c r="B13" s="264" t="s">
        <v>19640</v>
      </c>
      <c r="C13" s="266">
        <v>0</v>
      </c>
      <c r="D13" s="266">
        <v>877.5</v>
      </c>
      <c r="E13" s="266">
        <v>0</v>
      </c>
      <c r="F13" s="266">
        <v>0</v>
      </c>
    </row>
    <row r="14" spans="1:6">
      <c r="A14" s="265" t="s">
        <v>19691</v>
      </c>
      <c r="B14" s="264" t="s">
        <v>19590</v>
      </c>
      <c r="C14" s="266">
        <v>0</v>
      </c>
      <c r="D14" s="266">
        <v>0</v>
      </c>
      <c r="E14" s="266">
        <v>0</v>
      </c>
      <c r="F14" s="266">
        <v>780</v>
      </c>
    </row>
    <row r="15" spans="1:6">
      <c r="A15" s="265" t="s">
        <v>19690</v>
      </c>
      <c r="B15" s="264" t="s">
        <v>19597</v>
      </c>
      <c r="C15" s="266">
        <v>0</v>
      </c>
      <c r="D15" s="266">
        <v>0</v>
      </c>
      <c r="E15" s="266">
        <v>0</v>
      </c>
      <c r="F15" s="266">
        <v>60</v>
      </c>
    </row>
    <row r="16" spans="1:6">
      <c r="A16" s="265" t="s">
        <v>19690</v>
      </c>
      <c r="B16" s="264" t="s">
        <v>19657</v>
      </c>
      <c r="C16" s="266">
        <v>0</v>
      </c>
      <c r="D16" s="266">
        <v>0</v>
      </c>
      <c r="E16" s="266">
        <v>0</v>
      </c>
      <c r="F16" s="266">
        <v>200</v>
      </c>
    </row>
    <row r="17" spans="1:6">
      <c r="A17" s="265" t="s">
        <v>19690</v>
      </c>
      <c r="B17" s="264" t="s">
        <v>19596</v>
      </c>
      <c r="C17" s="266">
        <v>0</v>
      </c>
      <c r="D17" s="266">
        <v>0</v>
      </c>
      <c r="E17" s="266">
        <v>0</v>
      </c>
      <c r="F17" s="266">
        <v>180</v>
      </c>
    </row>
    <row r="18" spans="1:6">
      <c r="A18" s="265" t="s">
        <v>19690</v>
      </c>
      <c r="B18" s="264" t="s">
        <v>19617</v>
      </c>
      <c r="C18" s="266">
        <v>544</v>
      </c>
      <c r="D18" s="266">
        <v>0</v>
      </c>
      <c r="E18" s="266">
        <v>0</v>
      </c>
      <c r="F18" s="266">
        <v>0</v>
      </c>
    </row>
    <row r="19" spans="1:6">
      <c r="A19" s="265" t="s">
        <v>19690</v>
      </c>
      <c r="B19" s="264" t="s">
        <v>19602</v>
      </c>
      <c r="C19" s="266">
        <v>0</v>
      </c>
      <c r="D19" s="266">
        <v>600</v>
      </c>
      <c r="E19" s="266">
        <v>0</v>
      </c>
      <c r="F19" s="266">
        <v>0</v>
      </c>
    </row>
    <row r="20" spans="1:6">
      <c r="A20" s="265" t="s">
        <v>19690</v>
      </c>
      <c r="B20" s="264" t="s">
        <v>19600</v>
      </c>
      <c r="C20" s="266">
        <v>0</v>
      </c>
      <c r="D20" s="266">
        <v>0</v>
      </c>
      <c r="E20" s="266">
        <v>140</v>
      </c>
      <c r="F20" s="266">
        <v>0</v>
      </c>
    </row>
    <row r="21" spans="1:6">
      <c r="A21" s="265" t="s">
        <v>19687</v>
      </c>
      <c r="B21" s="264" t="s">
        <v>19646</v>
      </c>
      <c r="C21" s="266">
        <v>0</v>
      </c>
      <c r="D21" s="266">
        <v>165.6</v>
      </c>
      <c r="E21" s="266">
        <v>0</v>
      </c>
      <c r="F21" s="266">
        <v>0</v>
      </c>
    </row>
    <row r="22" spans="1:6">
      <c r="A22" s="265" t="s">
        <v>19687</v>
      </c>
      <c r="B22" s="264" t="s">
        <v>19629</v>
      </c>
      <c r="C22" s="266">
        <v>0</v>
      </c>
      <c r="D22" s="266">
        <v>920</v>
      </c>
      <c r="E22" s="266">
        <v>0</v>
      </c>
      <c r="F22" s="266">
        <v>0</v>
      </c>
    </row>
    <row r="23" spans="1:6">
      <c r="A23" s="265" t="s">
        <v>19687</v>
      </c>
      <c r="B23" s="264" t="s">
        <v>19606</v>
      </c>
      <c r="C23" s="266">
        <v>0</v>
      </c>
      <c r="D23" s="266">
        <v>248.4</v>
      </c>
      <c r="E23" s="266">
        <v>524.4</v>
      </c>
      <c r="F23" s="266">
        <v>0</v>
      </c>
    </row>
    <row r="24" spans="1:6">
      <c r="A24" s="265" t="s">
        <v>19687</v>
      </c>
      <c r="B24" s="264" t="s">
        <v>19657</v>
      </c>
      <c r="C24" s="266">
        <v>551.25</v>
      </c>
      <c r="D24" s="266">
        <v>0</v>
      </c>
      <c r="E24" s="266">
        <v>0</v>
      </c>
      <c r="F24" s="266">
        <v>0</v>
      </c>
    </row>
    <row r="25" spans="1:6">
      <c r="A25" s="265" t="s">
        <v>19687</v>
      </c>
      <c r="B25" s="264" t="s">
        <v>19605</v>
      </c>
      <c r="C25" s="266">
        <v>147</v>
      </c>
      <c r="D25" s="266">
        <v>0</v>
      </c>
      <c r="E25" s="266">
        <v>0</v>
      </c>
      <c r="F25" s="266">
        <v>0</v>
      </c>
    </row>
    <row r="26" spans="1:6">
      <c r="A26" s="265" t="s">
        <v>19687</v>
      </c>
      <c r="B26" s="264" t="s">
        <v>19621</v>
      </c>
      <c r="C26" s="266">
        <v>0</v>
      </c>
      <c r="D26" s="266">
        <v>0</v>
      </c>
      <c r="E26" s="266">
        <v>0</v>
      </c>
      <c r="F26" s="266">
        <v>18.399999999999999</v>
      </c>
    </row>
    <row r="27" spans="1:6">
      <c r="A27" s="265" t="s">
        <v>19687</v>
      </c>
      <c r="B27" s="264" t="s">
        <v>19665</v>
      </c>
      <c r="C27" s="266">
        <v>0</v>
      </c>
      <c r="D27" s="266">
        <v>92</v>
      </c>
      <c r="E27" s="266">
        <v>1104</v>
      </c>
      <c r="F27" s="266">
        <v>0</v>
      </c>
    </row>
    <row r="28" spans="1:6">
      <c r="A28" s="265" t="s">
        <v>19687</v>
      </c>
      <c r="B28" s="264" t="s">
        <v>19689</v>
      </c>
      <c r="C28" s="266">
        <v>147</v>
      </c>
      <c r="D28" s="266">
        <v>0</v>
      </c>
      <c r="E28" s="266">
        <v>0</v>
      </c>
      <c r="F28" s="266">
        <v>0</v>
      </c>
    </row>
    <row r="29" spans="1:6">
      <c r="A29" s="265" t="s">
        <v>19687</v>
      </c>
      <c r="B29" s="264" t="s">
        <v>19642</v>
      </c>
      <c r="C29" s="266">
        <v>0</v>
      </c>
      <c r="D29" s="266">
        <v>515.20000000000005</v>
      </c>
      <c r="E29" s="266">
        <v>0</v>
      </c>
      <c r="F29" s="266">
        <v>0</v>
      </c>
    </row>
    <row r="30" spans="1:6">
      <c r="A30" s="265" t="s">
        <v>19687</v>
      </c>
      <c r="B30" s="264" t="s">
        <v>19654</v>
      </c>
      <c r="C30" s="266">
        <v>0</v>
      </c>
      <c r="D30" s="266">
        <v>0</v>
      </c>
      <c r="E30" s="266">
        <v>0</v>
      </c>
      <c r="F30" s="266">
        <v>55.2</v>
      </c>
    </row>
    <row r="31" spans="1:6">
      <c r="A31" s="265" t="s">
        <v>19687</v>
      </c>
      <c r="B31" s="264" t="s">
        <v>19603</v>
      </c>
      <c r="C31" s="266">
        <v>0</v>
      </c>
      <c r="D31" s="266">
        <v>0</v>
      </c>
      <c r="E31" s="266">
        <v>368</v>
      </c>
      <c r="F31" s="266">
        <v>0</v>
      </c>
    </row>
    <row r="32" spans="1:6">
      <c r="A32" s="265" t="s">
        <v>19687</v>
      </c>
      <c r="B32" s="264" t="s">
        <v>19668</v>
      </c>
      <c r="C32" s="266">
        <v>308.7</v>
      </c>
      <c r="D32" s="266">
        <v>0</v>
      </c>
      <c r="E32" s="266">
        <v>0</v>
      </c>
      <c r="F32" s="266">
        <v>0</v>
      </c>
    </row>
    <row r="33" spans="1:6">
      <c r="A33" s="265" t="s">
        <v>19687</v>
      </c>
      <c r="B33" s="264" t="s">
        <v>19615</v>
      </c>
      <c r="C33" s="266">
        <v>26.46</v>
      </c>
      <c r="D33" s="266">
        <v>0</v>
      </c>
      <c r="E33" s="266">
        <v>419.52</v>
      </c>
      <c r="F33" s="266">
        <v>110.4</v>
      </c>
    </row>
    <row r="34" spans="1:6">
      <c r="A34" s="265" t="s">
        <v>19687</v>
      </c>
      <c r="B34" s="264" t="s">
        <v>19602</v>
      </c>
      <c r="C34" s="266">
        <v>0</v>
      </c>
      <c r="D34" s="266">
        <v>0</v>
      </c>
      <c r="E34" s="266">
        <v>1223.5999999999999</v>
      </c>
      <c r="F34" s="266">
        <v>0</v>
      </c>
    </row>
    <row r="35" spans="1:6">
      <c r="A35" s="265" t="s">
        <v>19687</v>
      </c>
      <c r="B35" s="264" t="s">
        <v>19632</v>
      </c>
      <c r="C35" s="266">
        <v>294</v>
      </c>
      <c r="D35" s="266">
        <v>0</v>
      </c>
      <c r="E35" s="266">
        <v>0</v>
      </c>
      <c r="F35" s="266">
        <v>0</v>
      </c>
    </row>
    <row r="36" spans="1:6">
      <c r="A36" s="265" t="s">
        <v>19687</v>
      </c>
      <c r="B36" s="264" t="s">
        <v>19601</v>
      </c>
      <c r="C36" s="266">
        <v>0</v>
      </c>
      <c r="D36" s="266">
        <v>0</v>
      </c>
      <c r="E36" s="266">
        <v>772.8</v>
      </c>
      <c r="F36" s="266">
        <v>736</v>
      </c>
    </row>
    <row r="37" spans="1:6">
      <c r="A37" s="265" t="s">
        <v>19687</v>
      </c>
      <c r="B37" s="264" t="s">
        <v>19688</v>
      </c>
      <c r="C37" s="266">
        <v>0</v>
      </c>
      <c r="D37" s="266">
        <v>36.799999999999997</v>
      </c>
      <c r="E37" s="266">
        <v>0</v>
      </c>
      <c r="F37" s="266">
        <v>0</v>
      </c>
    </row>
    <row r="38" spans="1:6">
      <c r="A38" s="265" t="s">
        <v>19687</v>
      </c>
      <c r="B38" s="264" t="s">
        <v>19600</v>
      </c>
      <c r="C38" s="266">
        <v>294</v>
      </c>
      <c r="D38" s="266">
        <v>0</v>
      </c>
      <c r="E38" s="266">
        <v>0</v>
      </c>
      <c r="F38" s="266">
        <v>736</v>
      </c>
    </row>
    <row r="39" spans="1:6">
      <c r="A39" s="265" t="s">
        <v>19685</v>
      </c>
      <c r="B39" s="264" t="s">
        <v>19686</v>
      </c>
      <c r="C39" s="266">
        <v>0</v>
      </c>
      <c r="D39" s="266">
        <v>0</v>
      </c>
      <c r="E39" s="266">
        <v>340</v>
      </c>
      <c r="F39" s="266">
        <v>0</v>
      </c>
    </row>
    <row r="40" spans="1:6">
      <c r="A40" s="265" t="s">
        <v>19685</v>
      </c>
      <c r="B40" s="264" t="s">
        <v>19648</v>
      </c>
      <c r="C40" s="266">
        <v>0</v>
      </c>
      <c r="D40" s="266">
        <v>0</v>
      </c>
      <c r="E40" s="266">
        <v>0</v>
      </c>
      <c r="F40" s="266">
        <v>510</v>
      </c>
    </row>
    <row r="41" spans="1:6">
      <c r="A41" s="265" t="s">
        <v>19685</v>
      </c>
      <c r="B41" s="264" t="s">
        <v>19629</v>
      </c>
      <c r="C41" s="266">
        <v>0</v>
      </c>
      <c r="D41" s="266">
        <v>0</v>
      </c>
      <c r="E41" s="266">
        <v>680</v>
      </c>
      <c r="F41" s="266">
        <v>0</v>
      </c>
    </row>
    <row r="42" spans="1:6">
      <c r="A42" s="265" t="s">
        <v>19685</v>
      </c>
      <c r="B42" s="264" t="s">
        <v>19657</v>
      </c>
      <c r="C42" s="266">
        <v>0</v>
      </c>
      <c r="D42" s="266">
        <v>0</v>
      </c>
      <c r="E42" s="266">
        <v>0</v>
      </c>
      <c r="F42" s="266">
        <v>1700</v>
      </c>
    </row>
    <row r="43" spans="1:6">
      <c r="A43" s="265" t="s">
        <v>19685</v>
      </c>
      <c r="B43" s="264" t="s">
        <v>19638</v>
      </c>
      <c r="C43" s="266">
        <v>0</v>
      </c>
      <c r="D43" s="266">
        <v>323</v>
      </c>
      <c r="E43" s="266">
        <v>0</v>
      </c>
      <c r="F43" s="266">
        <v>0</v>
      </c>
    </row>
    <row r="44" spans="1:6">
      <c r="A44" s="265" t="s">
        <v>19685</v>
      </c>
      <c r="B44" s="264" t="s">
        <v>19623</v>
      </c>
      <c r="C44" s="266">
        <v>0</v>
      </c>
      <c r="D44" s="266">
        <v>346.8</v>
      </c>
      <c r="E44" s="266">
        <v>0</v>
      </c>
      <c r="F44" s="266">
        <v>0</v>
      </c>
    </row>
    <row r="45" spans="1:6">
      <c r="A45" s="265" t="s">
        <v>19685</v>
      </c>
      <c r="B45" s="264" t="s">
        <v>19622</v>
      </c>
      <c r="C45" s="266">
        <v>0</v>
      </c>
      <c r="D45" s="266">
        <v>0</v>
      </c>
      <c r="E45" s="266">
        <v>612</v>
      </c>
      <c r="F45" s="266">
        <v>0</v>
      </c>
    </row>
    <row r="46" spans="1:6">
      <c r="A46" s="265" t="s">
        <v>19685</v>
      </c>
      <c r="B46" s="264" t="s">
        <v>19626</v>
      </c>
      <c r="C46" s="266">
        <v>544</v>
      </c>
      <c r="D46" s="266">
        <v>0</v>
      </c>
      <c r="E46" s="266">
        <v>0</v>
      </c>
      <c r="F46" s="266">
        <v>0</v>
      </c>
    </row>
    <row r="47" spans="1:6">
      <c r="A47" s="265" t="s">
        <v>19685</v>
      </c>
      <c r="B47" s="264" t="s">
        <v>19604</v>
      </c>
      <c r="C47" s="266">
        <v>0</v>
      </c>
      <c r="D47" s="266">
        <v>0</v>
      </c>
      <c r="E47" s="266">
        <v>0</v>
      </c>
      <c r="F47" s="266">
        <v>340</v>
      </c>
    </row>
    <row r="48" spans="1:6">
      <c r="A48" s="265" t="s">
        <v>19685</v>
      </c>
      <c r="B48" s="264" t="s">
        <v>19642</v>
      </c>
      <c r="C48" s="266">
        <v>0</v>
      </c>
      <c r="D48" s="266">
        <v>892.5</v>
      </c>
      <c r="E48" s="266">
        <v>0</v>
      </c>
      <c r="F48" s="266">
        <v>0</v>
      </c>
    </row>
    <row r="49" spans="1:6">
      <c r="A49" s="265" t="s">
        <v>19685</v>
      </c>
      <c r="B49" s="264" t="s">
        <v>19625</v>
      </c>
      <c r="C49" s="266">
        <v>0</v>
      </c>
      <c r="D49" s="266">
        <v>0</v>
      </c>
      <c r="E49" s="266">
        <v>2261</v>
      </c>
      <c r="F49" s="266">
        <v>0</v>
      </c>
    </row>
    <row r="50" spans="1:6">
      <c r="A50" s="265" t="s">
        <v>19685</v>
      </c>
      <c r="B50" s="264" t="s">
        <v>19603</v>
      </c>
      <c r="C50" s="266">
        <v>0</v>
      </c>
      <c r="D50" s="266">
        <v>0</v>
      </c>
      <c r="E50" s="266">
        <v>1020</v>
      </c>
      <c r="F50" s="266">
        <v>0</v>
      </c>
    </row>
    <row r="51" spans="1:6">
      <c r="A51" s="265" t="s">
        <v>19685</v>
      </c>
      <c r="B51" s="264" t="s">
        <v>19615</v>
      </c>
      <c r="C51" s="266">
        <v>0</v>
      </c>
      <c r="D51" s="266">
        <v>0</v>
      </c>
      <c r="E51" s="266">
        <v>0</v>
      </c>
      <c r="F51" s="266">
        <v>510</v>
      </c>
    </row>
    <row r="52" spans="1:6">
      <c r="A52" s="265" t="s">
        <v>19685</v>
      </c>
      <c r="B52" s="264" t="s">
        <v>19602</v>
      </c>
      <c r="C52" s="266">
        <v>0</v>
      </c>
      <c r="D52" s="266">
        <v>2427.6</v>
      </c>
      <c r="E52" s="266">
        <v>1776.5</v>
      </c>
      <c r="F52" s="266">
        <v>0</v>
      </c>
    </row>
    <row r="53" spans="1:6">
      <c r="A53" s="265" t="s">
        <v>19685</v>
      </c>
      <c r="B53" s="264" t="s">
        <v>19614</v>
      </c>
      <c r="C53" s="266">
        <v>1088</v>
      </c>
      <c r="D53" s="266">
        <v>0</v>
      </c>
      <c r="E53" s="266">
        <v>0</v>
      </c>
      <c r="F53" s="266">
        <v>0</v>
      </c>
    </row>
    <row r="54" spans="1:6">
      <c r="A54" s="265" t="s">
        <v>19685</v>
      </c>
      <c r="B54" s="264" t="s">
        <v>19652</v>
      </c>
      <c r="C54" s="266">
        <v>1550.4</v>
      </c>
      <c r="D54" s="266">
        <v>0</v>
      </c>
      <c r="E54" s="266">
        <v>0</v>
      </c>
      <c r="F54" s="266">
        <v>0</v>
      </c>
    </row>
    <row r="55" spans="1:6">
      <c r="A55" s="265" t="s">
        <v>19685</v>
      </c>
      <c r="B55" s="264" t="s">
        <v>19601</v>
      </c>
      <c r="C55" s="266">
        <v>0</v>
      </c>
      <c r="D55" s="266">
        <v>0</v>
      </c>
      <c r="E55" s="266">
        <v>2380</v>
      </c>
      <c r="F55" s="266">
        <v>0</v>
      </c>
    </row>
    <row r="56" spans="1:6">
      <c r="A56" s="265" t="s">
        <v>19685</v>
      </c>
      <c r="B56" s="264" t="s">
        <v>19609</v>
      </c>
      <c r="C56" s="266">
        <v>0</v>
      </c>
      <c r="D56" s="266">
        <v>693.6</v>
      </c>
      <c r="E56" s="266">
        <v>0</v>
      </c>
      <c r="F56" s="266">
        <v>0</v>
      </c>
    </row>
    <row r="57" spans="1:6">
      <c r="A57" s="265" t="s">
        <v>19685</v>
      </c>
      <c r="B57" s="264" t="s">
        <v>19684</v>
      </c>
      <c r="C57" s="266">
        <v>0</v>
      </c>
      <c r="D57" s="266">
        <v>0</v>
      </c>
      <c r="E57" s="266">
        <v>510</v>
      </c>
      <c r="F57" s="266">
        <v>0</v>
      </c>
    </row>
    <row r="58" spans="1:6">
      <c r="A58" s="265" t="s">
        <v>19683</v>
      </c>
      <c r="B58" s="264" t="s">
        <v>19629</v>
      </c>
      <c r="C58" s="266">
        <v>0</v>
      </c>
      <c r="D58" s="266">
        <v>0</v>
      </c>
      <c r="E58" s="266">
        <v>237.6</v>
      </c>
      <c r="F58" s="266">
        <v>0</v>
      </c>
    </row>
    <row r="59" spans="1:6">
      <c r="A59" s="265" t="s">
        <v>19683</v>
      </c>
      <c r="B59" s="264" t="s">
        <v>19606</v>
      </c>
      <c r="C59" s="266">
        <v>0</v>
      </c>
      <c r="D59" s="266">
        <v>935</v>
      </c>
      <c r="E59" s="266">
        <v>0</v>
      </c>
      <c r="F59" s="266">
        <v>0</v>
      </c>
    </row>
    <row r="60" spans="1:6">
      <c r="A60" s="265" t="s">
        <v>19683</v>
      </c>
      <c r="B60" s="264" t="s">
        <v>19627</v>
      </c>
      <c r="C60" s="266">
        <v>0</v>
      </c>
      <c r="D60" s="266">
        <v>0</v>
      </c>
      <c r="E60" s="266">
        <v>0</v>
      </c>
      <c r="F60" s="266">
        <v>550</v>
      </c>
    </row>
    <row r="61" spans="1:6">
      <c r="A61" s="265" t="s">
        <v>19683</v>
      </c>
      <c r="B61" s="264" t="s">
        <v>19655</v>
      </c>
      <c r="C61" s="266">
        <v>0</v>
      </c>
      <c r="D61" s="266">
        <v>1045</v>
      </c>
      <c r="E61" s="266">
        <v>0</v>
      </c>
      <c r="F61" s="266">
        <v>0</v>
      </c>
    </row>
    <row r="62" spans="1:6">
      <c r="A62" s="265" t="s">
        <v>19683</v>
      </c>
      <c r="B62" s="264" t="s">
        <v>19626</v>
      </c>
      <c r="C62" s="266">
        <v>225.28</v>
      </c>
      <c r="D62" s="266">
        <v>0</v>
      </c>
      <c r="E62" s="266">
        <v>0</v>
      </c>
      <c r="F62" s="266">
        <v>0</v>
      </c>
    </row>
    <row r="63" spans="1:6">
      <c r="A63" s="265" t="s">
        <v>19683</v>
      </c>
      <c r="B63" s="264" t="s">
        <v>19654</v>
      </c>
      <c r="C63" s="266">
        <v>0</v>
      </c>
      <c r="D63" s="266">
        <v>0</v>
      </c>
      <c r="E63" s="266">
        <v>198</v>
      </c>
      <c r="F63" s="266">
        <v>0</v>
      </c>
    </row>
    <row r="64" spans="1:6">
      <c r="A64" s="265" t="s">
        <v>19683</v>
      </c>
      <c r="B64" s="264" t="s">
        <v>19615</v>
      </c>
      <c r="C64" s="266">
        <v>0</v>
      </c>
      <c r="D64" s="266">
        <v>0</v>
      </c>
      <c r="E64" s="266">
        <v>0</v>
      </c>
      <c r="F64" s="266">
        <v>132</v>
      </c>
    </row>
    <row r="65" spans="1:6">
      <c r="A65" s="265" t="s">
        <v>19683</v>
      </c>
      <c r="B65" s="264" t="s">
        <v>19602</v>
      </c>
      <c r="C65" s="266">
        <v>0</v>
      </c>
      <c r="D65" s="266">
        <v>990</v>
      </c>
      <c r="E65" s="266">
        <v>0</v>
      </c>
      <c r="F65" s="266">
        <v>0</v>
      </c>
    </row>
    <row r="66" spans="1:6">
      <c r="A66" s="265" t="s">
        <v>19683</v>
      </c>
      <c r="B66" s="264" t="s">
        <v>19679</v>
      </c>
      <c r="C66" s="266">
        <v>0</v>
      </c>
      <c r="D66" s="266">
        <v>0</v>
      </c>
      <c r="E66" s="266">
        <v>352</v>
      </c>
      <c r="F66" s="266">
        <v>0</v>
      </c>
    </row>
    <row r="67" spans="1:6">
      <c r="A67" s="265" t="s">
        <v>19683</v>
      </c>
      <c r="B67" s="264" t="s">
        <v>19609</v>
      </c>
      <c r="C67" s="266">
        <v>0</v>
      </c>
      <c r="D67" s="266">
        <v>0</v>
      </c>
      <c r="E67" s="266">
        <v>550</v>
      </c>
      <c r="F67" s="266">
        <v>0</v>
      </c>
    </row>
    <row r="68" spans="1:6">
      <c r="A68" s="265" t="s">
        <v>19682</v>
      </c>
      <c r="B68" s="264" t="s">
        <v>19654</v>
      </c>
      <c r="C68" s="266">
        <v>0</v>
      </c>
      <c r="D68" s="266">
        <v>0</v>
      </c>
      <c r="E68" s="266">
        <v>288.22000000000003</v>
      </c>
      <c r="F68" s="266">
        <v>0</v>
      </c>
    </row>
    <row r="69" spans="1:6">
      <c r="A69" s="265" t="s">
        <v>19682</v>
      </c>
      <c r="B69" s="264" t="s">
        <v>19645</v>
      </c>
      <c r="C69" s="266">
        <v>0</v>
      </c>
      <c r="D69" s="266">
        <v>0</v>
      </c>
      <c r="E69" s="266">
        <v>0</v>
      </c>
      <c r="F69" s="266">
        <v>85.4</v>
      </c>
    </row>
    <row r="70" spans="1:6">
      <c r="A70" s="265" t="s">
        <v>19680</v>
      </c>
      <c r="B70" s="264" t="s">
        <v>19648</v>
      </c>
      <c r="C70" s="266">
        <v>0</v>
      </c>
      <c r="D70" s="266">
        <v>210</v>
      </c>
      <c r="E70" s="266">
        <v>0</v>
      </c>
      <c r="F70" s="266">
        <v>56</v>
      </c>
    </row>
    <row r="71" spans="1:6">
      <c r="A71" s="265" t="s">
        <v>19680</v>
      </c>
      <c r="B71" s="264" t="s">
        <v>19629</v>
      </c>
      <c r="C71" s="266">
        <v>0</v>
      </c>
      <c r="D71" s="266">
        <v>0</v>
      </c>
      <c r="E71" s="266">
        <v>0</v>
      </c>
      <c r="F71" s="266">
        <v>175</v>
      </c>
    </row>
    <row r="72" spans="1:6">
      <c r="A72" s="265" t="s">
        <v>19680</v>
      </c>
      <c r="B72" s="264" t="s">
        <v>19674</v>
      </c>
      <c r="C72" s="266">
        <v>112</v>
      </c>
      <c r="D72" s="266">
        <v>0</v>
      </c>
      <c r="E72" s="266">
        <v>0</v>
      </c>
      <c r="F72" s="266">
        <v>0</v>
      </c>
    </row>
    <row r="73" spans="1:6">
      <c r="A73" s="265" t="s">
        <v>19680</v>
      </c>
      <c r="B73" s="264" t="s">
        <v>19637</v>
      </c>
      <c r="C73" s="266">
        <v>0</v>
      </c>
      <c r="D73" s="266">
        <v>0</v>
      </c>
      <c r="E73" s="266">
        <v>63</v>
      </c>
      <c r="F73" s="266">
        <v>0</v>
      </c>
    </row>
    <row r="74" spans="1:6">
      <c r="A74" s="265" t="s">
        <v>19680</v>
      </c>
      <c r="B74" s="264" t="s">
        <v>19623</v>
      </c>
      <c r="C74" s="266">
        <v>0</v>
      </c>
      <c r="D74" s="266">
        <v>0</v>
      </c>
      <c r="E74" s="266">
        <v>0</v>
      </c>
      <c r="F74" s="266">
        <v>28</v>
      </c>
    </row>
    <row r="75" spans="1:6">
      <c r="A75" s="265" t="s">
        <v>19680</v>
      </c>
      <c r="B75" s="264" t="s">
        <v>19673</v>
      </c>
      <c r="C75" s="266">
        <v>0</v>
      </c>
      <c r="D75" s="266">
        <v>0</v>
      </c>
      <c r="E75" s="266">
        <v>35</v>
      </c>
      <c r="F75" s="266">
        <v>0</v>
      </c>
    </row>
    <row r="76" spans="1:6">
      <c r="A76" s="265" t="s">
        <v>19680</v>
      </c>
      <c r="B76" s="264" t="s">
        <v>19681</v>
      </c>
      <c r="C76" s="266">
        <v>0</v>
      </c>
      <c r="D76" s="266">
        <v>42</v>
      </c>
      <c r="E76" s="266">
        <v>0</v>
      </c>
      <c r="F76" s="266">
        <v>0</v>
      </c>
    </row>
    <row r="77" spans="1:6">
      <c r="A77" s="265" t="s">
        <v>19680</v>
      </c>
      <c r="B77" s="264" t="s">
        <v>19676</v>
      </c>
      <c r="C77" s="266">
        <v>0</v>
      </c>
      <c r="D77" s="266">
        <v>0</v>
      </c>
      <c r="E77" s="266">
        <v>168</v>
      </c>
      <c r="F77" s="266">
        <v>0</v>
      </c>
    </row>
    <row r="78" spans="1:6">
      <c r="A78" s="265" t="s">
        <v>19680</v>
      </c>
      <c r="B78" s="264" t="s">
        <v>19672</v>
      </c>
      <c r="C78" s="266">
        <v>0</v>
      </c>
      <c r="D78" s="266">
        <v>0</v>
      </c>
      <c r="E78" s="266">
        <v>23.8</v>
      </c>
      <c r="F78" s="266">
        <v>0</v>
      </c>
    </row>
    <row r="79" spans="1:6">
      <c r="A79" s="265" t="s">
        <v>19680</v>
      </c>
      <c r="B79" s="264" t="s">
        <v>19614</v>
      </c>
      <c r="C79" s="266">
        <v>0</v>
      </c>
      <c r="D79" s="266">
        <v>490</v>
      </c>
      <c r="E79" s="266">
        <v>0</v>
      </c>
      <c r="F79" s="266">
        <v>0</v>
      </c>
    </row>
    <row r="80" spans="1:6">
      <c r="A80" s="265" t="s">
        <v>19680</v>
      </c>
      <c r="B80" s="264" t="s">
        <v>19652</v>
      </c>
      <c r="C80" s="266">
        <v>0</v>
      </c>
      <c r="D80" s="266">
        <v>0</v>
      </c>
      <c r="E80" s="266">
        <v>0</v>
      </c>
      <c r="F80" s="266">
        <v>420</v>
      </c>
    </row>
    <row r="81" spans="1:6">
      <c r="A81" s="265" t="s">
        <v>19680</v>
      </c>
      <c r="B81" s="264" t="s">
        <v>19612</v>
      </c>
      <c r="C81" s="266">
        <v>75.599999999999994</v>
      </c>
      <c r="D81" s="266">
        <v>0</v>
      </c>
      <c r="E81" s="266">
        <v>0</v>
      </c>
      <c r="F81" s="266">
        <v>0</v>
      </c>
    </row>
    <row r="82" spans="1:6">
      <c r="A82" s="265" t="s">
        <v>19680</v>
      </c>
      <c r="B82" s="264" t="s">
        <v>19600</v>
      </c>
      <c r="C82" s="266">
        <v>0</v>
      </c>
      <c r="D82" s="266">
        <v>0</v>
      </c>
      <c r="E82" s="266">
        <v>0</v>
      </c>
      <c r="F82" s="266">
        <v>99.75</v>
      </c>
    </row>
    <row r="83" spans="1:6">
      <c r="A83" s="265" t="s">
        <v>19680</v>
      </c>
      <c r="B83" s="264" t="s">
        <v>19670</v>
      </c>
      <c r="C83" s="266">
        <v>0</v>
      </c>
      <c r="D83" s="266">
        <v>0</v>
      </c>
      <c r="E83" s="266">
        <v>0</v>
      </c>
      <c r="F83" s="266">
        <v>126</v>
      </c>
    </row>
    <row r="84" spans="1:6">
      <c r="A84" s="265" t="s">
        <v>19678</v>
      </c>
      <c r="B84" s="264" t="s">
        <v>19648</v>
      </c>
      <c r="C84" s="266">
        <v>0</v>
      </c>
      <c r="D84" s="266">
        <v>0</v>
      </c>
      <c r="E84" s="266">
        <v>0</v>
      </c>
      <c r="F84" s="266">
        <v>625</v>
      </c>
    </row>
    <row r="85" spans="1:6">
      <c r="A85" s="265" t="s">
        <v>19678</v>
      </c>
      <c r="B85" s="264" t="s">
        <v>19674</v>
      </c>
      <c r="C85" s="266">
        <v>0</v>
      </c>
      <c r="D85" s="266">
        <v>593.75</v>
      </c>
      <c r="E85" s="266">
        <v>0</v>
      </c>
      <c r="F85" s="266">
        <v>0</v>
      </c>
    </row>
    <row r="86" spans="1:6">
      <c r="A86" s="265" t="s">
        <v>19678</v>
      </c>
      <c r="B86" s="264" t="s">
        <v>19606</v>
      </c>
      <c r="C86" s="266">
        <v>0</v>
      </c>
      <c r="D86" s="266">
        <v>0</v>
      </c>
      <c r="E86" s="266">
        <v>0</v>
      </c>
      <c r="F86" s="266">
        <v>35.619999999999997</v>
      </c>
    </row>
    <row r="87" spans="1:6">
      <c r="A87" s="265" t="s">
        <v>19678</v>
      </c>
      <c r="B87" s="264" t="s">
        <v>19628</v>
      </c>
      <c r="C87" s="266">
        <v>0</v>
      </c>
      <c r="D87" s="266">
        <v>0</v>
      </c>
      <c r="E87" s="266">
        <v>0</v>
      </c>
      <c r="F87" s="266">
        <v>12.5</v>
      </c>
    </row>
    <row r="88" spans="1:6">
      <c r="A88" s="265" t="s">
        <v>19678</v>
      </c>
      <c r="B88" s="264" t="s">
        <v>19596</v>
      </c>
      <c r="C88" s="266">
        <v>0</v>
      </c>
      <c r="D88" s="266">
        <v>0</v>
      </c>
      <c r="E88" s="266">
        <v>0</v>
      </c>
      <c r="F88" s="266">
        <v>890</v>
      </c>
    </row>
    <row r="89" spans="1:6">
      <c r="A89" s="265" t="s">
        <v>19678</v>
      </c>
      <c r="B89" s="264" t="s">
        <v>19655</v>
      </c>
      <c r="C89" s="266">
        <v>0</v>
      </c>
      <c r="D89" s="266">
        <v>0</v>
      </c>
      <c r="E89" s="266">
        <v>0</v>
      </c>
      <c r="F89" s="266">
        <v>18.75</v>
      </c>
    </row>
    <row r="90" spans="1:6">
      <c r="A90" s="265" t="s">
        <v>19678</v>
      </c>
      <c r="B90" s="264" t="s">
        <v>19604</v>
      </c>
      <c r="C90" s="266">
        <v>140</v>
      </c>
      <c r="D90" s="266">
        <v>0</v>
      </c>
      <c r="E90" s="266">
        <v>0</v>
      </c>
      <c r="F90" s="266">
        <v>0</v>
      </c>
    </row>
    <row r="91" spans="1:6">
      <c r="A91" s="265" t="s">
        <v>19678</v>
      </c>
      <c r="B91" s="264" t="s">
        <v>19662</v>
      </c>
      <c r="C91" s="266">
        <v>0</v>
      </c>
      <c r="D91" s="266">
        <v>0</v>
      </c>
      <c r="E91" s="266">
        <v>0</v>
      </c>
      <c r="F91" s="266">
        <v>125</v>
      </c>
    </row>
    <row r="92" spans="1:6">
      <c r="A92" s="265" t="s">
        <v>19678</v>
      </c>
      <c r="B92" s="264" t="s">
        <v>19665</v>
      </c>
      <c r="C92" s="266">
        <v>0</v>
      </c>
      <c r="D92" s="266">
        <v>0</v>
      </c>
      <c r="E92" s="266">
        <v>0</v>
      </c>
      <c r="F92" s="266">
        <v>250</v>
      </c>
    </row>
    <row r="93" spans="1:6">
      <c r="A93" s="265" t="s">
        <v>19678</v>
      </c>
      <c r="B93" s="264" t="s">
        <v>19594</v>
      </c>
      <c r="C93" s="266">
        <v>0</v>
      </c>
      <c r="D93" s="266">
        <v>600</v>
      </c>
      <c r="E93" s="266">
        <v>0</v>
      </c>
      <c r="F93" s="266">
        <v>0</v>
      </c>
    </row>
    <row r="94" spans="1:6">
      <c r="A94" s="265" t="s">
        <v>19678</v>
      </c>
      <c r="B94" s="264" t="s">
        <v>19642</v>
      </c>
      <c r="C94" s="266">
        <v>0</v>
      </c>
      <c r="D94" s="266">
        <v>250</v>
      </c>
      <c r="E94" s="266">
        <v>0</v>
      </c>
      <c r="F94" s="266">
        <v>0</v>
      </c>
    </row>
    <row r="95" spans="1:6">
      <c r="A95" s="265" t="s">
        <v>19678</v>
      </c>
      <c r="B95" s="264" t="s">
        <v>19676</v>
      </c>
      <c r="C95" s="266">
        <v>0</v>
      </c>
      <c r="D95" s="266">
        <v>0</v>
      </c>
      <c r="E95" s="266">
        <v>187.5</v>
      </c>
      <c r="F95" s="266">
        <v>0</v>
      </c>
    </row>
    <row r="96" spans="1:6">
      <c r="A96" s="265" t="s">
        <v>19678</v>
      </c>
      <c r="B96" s="264" t="s">
        <v>19592</v>
      </c>
      <c r="C96" s="266">
        <v>0</v>
      </c>
      <c r="D96" s="266">
        <v>0</v>
      </c>
      <c r="E96" s="266">
        <v>0</v>
      </c>
      <c r="F96" s="266">
        <v>100</v>
      </c>
    </row>
    <row r="97" spans="1:6">
      <c r="A97" s="265" t="s">
        <v>19678</v>
      </c>
      <c r="B97" s="264" t="s">
        <v>19615</v>
      </c>
      <c r="C97" s="266">
        <v>0</v>
      </c>
      <c r="D97" s="266">
        <v>0</v>
      </c>
      <c r="E97" s="266">
        <v>237.5</v>
      </c>
      <c r="F97" s="266">
        <v>0</v>
      </c>
    </row>
    <row r="98" spans="1:6">
      <c r="A98" s="265" t="s">
        <v>19678</v>
      </c>
      <c r="B98" s="264" t="s">
        <v>19602</v>
      </c>
      <c r="C98" s="266">
        <v>0</v>
      </c>
      <c r="D98" s="266">
        <v>584.37</v>
      </c>
      <c r="E98" s="266">
        <v>0</v>
      </c>
      <c r="F98" s="266">
        <v>0</v>
      </c>
    </row>
    <row r="99" spans="1:6">
      <c r="A99" s="265" t="s">
        <v>19678</v>
      </c>
      <c r="B99" s="264" t="s">
        <v>19661</v>
      </c>
      <c r="C99" s="266">
        <v>0</v>
      </c>
      <c r="D99" s="266">
        <v>421.25</v>
      </c>
      <c r="E99" s="266">
        <v>0</v>
      </c>
      <c r="F99" s="266">
        <v>0</v>
      </c>
    </row>
    <row r="100" spans="1:6">
      <c r="A100" s="265" t="s">
        <v>19678</v>
      </c>
      <c r="B100" s="264" t="s">
        <v>19652</v>
      </c>
      <c r="C100" s="266">
        <v>0</v>
      </c>
      <c r="D100" s="266">
        <v>375</v>
      </c>
      <c r="E100" s="266">
        <v>0</v>
      </c>
      <c r="F100" s="266">
        <v>0</v>
      </c>
    </row>
    <row r="101" spans="1:6">
      <c r="A101" s="265" t="s">
        <v>19678</v>
      </c>
      <c r="B101" s="264" t="s">
        <v>19601</v>
      </c>
      <c r="C101" s="266">
        <v>0</v>
      </c>
      <c r="D101" s="266">
        <v>0</v>
      </c>
      <c r="E101" s="266">
        <v>0</v>
      </c>
      <c r="F101" s="266">
        <v>625</v>
      </c>
    </row>
    <row r="102" spans="1:6">
      <c r="A102" s="265" t="s">
        <v>19678</v>
      </c>
      <c r="B102" s="264" t="s">
        <v>19613</v>
      </c>
      <c r="C102" s="266">
        <v>297.5</v>
      </c>
      <c r="D102" s="266">
        <v>0</v>
      </c>
      <c r="E102" s="266">
        <v>0</v>
      </c>
      <c r="F102" s="266">
        <v>0</v>
      </c>
    </row>
    <row r="103" spans="1:6">
      <c r="A103" s="265" t="s">
        <v>19678</v>
      </c>
      <c r="B103" s="264" t="s">
        <v>19612</v>
      </c>
      <c r="C103" s="266">
        <v>27</v>
      </c>
      <c r="D103" s="266">
        <v>0</v>
      </c>
      <c r="E103" s="266">
        <v>0</v>
      </c>
      <c r="F103" s="266">
        <v>0</v>
      </c>
    </row>
    <row r="104" spans="1:6">
      <c r="A104" s="265" t="s">
        <v>19678</v>
      </c>
      <c r="B104" s="264" t="s">
        <v>19611</v>
      </c>
      <c r="C104" s="266">
        <v>0</v>
      </c>
      <c r="D104" s="266">
        <v>250</v>
      </c>
      <c r="E104" s="266">
        <v>0</v>
      </c>
      <c r="F104" s="266">
        <v>0</v>
      </c>
    </row>
    <row r="105" spans="1:6">
      <c r="A105" s="265" t="s">
        <v>19678</v>
      </c>
      <c r="B105" s="264" t="s">
        <v>19679</v>
      </c>
      <c r="C105" s="266">
        <v>0</v>
      </c>
      <c r="D105" s="266">
        <v>190</v>
      </c>
      <c r="E105" s="266">
        <v>0</v>
      </c>
      <c r="F105" s="266">
        <v>0</v>
      </c>
    </row>
    <row r="106" spans="1:6">
      <c r="A106" s="265" t="s">
        <v>19678</v>
      </c>
      <c r="B106" s="264" t="s">
        <v>19610</v>
      </c>
      <c r="C106" s="266">
        <v>0</v>
      </c>
      <c r="D106" s="266">
        <v>0</v>
      </c>
      <c r="E106" s="266">
        <v>90</v>
      </c>
      <c r="F106" s="266">
        <v>0</v>
      </c>
    </row>
    <row r="107" spans="1:6">
      <c r="A107" s="265" t="s">
        <v>19678</v>
      </c>
      <c r="B107" s="264" t="s">
        <v>19609</v>
      </c>
      <c r="C107" s="266">
        <v>0</v>
      </c>
      <c r="D107" s="266">
        <v>375</v>
      </c>
      <c r="E107" s="266">
        <v>0</v>
      </c>
      <c r="F107" s="266">
        <v>0</v>
      </c>
    </row>
    <row r="108" spans="1:6">
      <c r="A108" s="265" t="s">
        <v>19677</v>
      </c>
      <c r="B108" s="264" t="s">
        <v>19604</v>
      </c>
      <c r="C108" s="266">
        <v>0</v>
      </c>
      <c r="D108" s="266">
        <v>0</v>
      </c>
      <c r="E108" s="266">
        <v>0</v>
      </c>
      <c r="F108" s="266">
        <v>750</v>
      </c>
    </row>
    <row r="109" spans="1:6">
      <c r="A109" s="265" t="s">
        <v>19677</v>
      </c>
      <c r="B109" s="264" t="s">
        <v>19625</v>
      </c>
      <c r="C109" s="266">
        <v>0</v>
      </c>
      <c r="D109" s="266">
        <v>0</v>
      </c>
      <c r="E109" s="266">
        <v>1750</v>
      </c>
      <c r="F109" s="266">
        <v>0</v>
      </c>
    </row>
    <row r="110" spans="1:6">
      <c r="A110" s="265" t="s">
        <v>19675</v>
      </c>
      <c r="B110" s="264" t="s">
        <v>19646</v>
      </c>
      <c r="C110" s="266">
        <v>0</v>
      </c>
      <c r="D110" s="266">
        <v>586.5</v>
      </c>
      <c r="E110" s="266">
        <v>0</v>
      </c>
      <c r="F110" s="266">
        <v>0</v>
      </c>
    </row>
    <row r="111" spans="1:6">
      <c r="A111" s="265" t="s">
        <v>19675</v>
      </c>
      <c r="B111" s="264" t="s">
        <v>19629</v>
      </c>
      <c r="C111" s="266">
        <v>0</v>
      </c>
      <c r="D111" s="266">
        <v>2760</v>
      </c>
      <c r="E111" s="266">
        <v>0</v>
      </c>
      <c r="F111" s="266">
        <v>0</v>
      </c>
    </row>
    <row r="112" spans="1:6">
      <c r="A112" s="265" t="s">
        <v>19675</v>
      </c>
      <c r="B112" s="264" t="s">
        <v>19626</v>
      </c>
      <c r="C112" s="266">
        <v>110.4</v>
      </c>
      <c r="D112" s="266">
        <v>0</v>
      </c>
      <c r="E112" s="266">
        <v>0</v>
      </c>
      <c r="F112" s="266">
        <v>0</v>
      </c>
    </row>
    <row r="113" spans="1:6">
      <c r="A113" s="265" t="s">
        <v>19675</v>
      </c>
      <c r="B113" s="264" t="s">
        <v>19636</v>
      </c>
      <c r="C113" s="266">
        <v>552</v>
      </c>
      <c r="D113" s="266">
        <v>0</v>
      </c>
      <c r="E113" s="266">
        <v>0</v>
      </c>
      <c r="F113" s="266">
        <v>0</v>
      </c>
    </row>
    <row r="114" spans="1:6">
      <c r="A114" s="265" t="s">
        <v>19675</v>
      </c>
      <c r="B114" s="264" t="s">
        <v>19653</v>
      </c>
      <c r="C114" s="266">
        <v>0</v>
      </c>
      <c r="D114" s="266">
        <v>0</v>
      </c>
      <c r="E114" s="266">
        <v>0</v>
      </c>
      <c r="F114" s="266">
        <v>1035</v>
      </c>
    </row>
    <row r="115" spans="1:6">
      <c r="A115" s="265" t="s">
        <v>19675</v>
      </c>
      <c r="B115" s="264" t="s">
        <v>19676</v>
      </c>
      <c r="C115" s="266">
        <v>0</v>
      </c>
      <c r="D115" s="266">
        <v>0</v>
      </c>
      <c r="E115" s="266">
        <v>0</v>
      </c>
      <c r="F115" s="266">
        <v>1104</v>
      </c>
    </row>
    <row r="116" spans="1:6">
      <c r="A116" s="265" t="s">
        <v>19675</v>
      </c>
      <c r="B116" s="264" t="s">
        <v>19592</v>
      </c>
      <c r="C116" s="266">
        <v>0</v>
      </c>
      <c r="D116" s="266">
        <v>1150</v>
      </c>
      <c r="E116" s="266">
        <v>0</v>
      </c>
      <c r="F116" s="266">
        <v>0</v>
      </c>
    </row>
    <row r="117" spans="1:6">
      <c r="A117" s="265" t="s">
        <v>19675</v>
      </c>
      <c r="B117" s="264" t="s">
        <v>19602</v>
      </c>
      <c r="C117" s="266">
        <v>0</v>
      </c>
      <c r="D117" s="266">
        <v>0</v>
      </c>
      <c r="E117" s="266">
        <v>0</v>
      </c>
      <c r="F117" s="266">
        <v>1840</v>
      </c>
    </row>
    <row r="118" spans="1:6">
      <c r="A118" s="265" t="s">
        <v>19675</v>
      </c>
      <c r="B118" s="264" t="s">
        <v>19613</v>
      </c>
      <c r="C118" s="266">
        <v>736</v>
      </c>
      <c r="D118" s="266">
        <v>0</v>
      </c>
      <c r="E118" s="266">
        <v>0</v>
      </c>
      <c r="F118" s="266">
        <v>0</v>
      </c>
    </row>
    <row r="119" spans="1:6">
      <c r="A119" s="265" t="s">
        <v>19675</v>
      </c>
      <c r="B119" s="264" t="s">
        <v>19607</v>
      </c>
      <c r="C119" s="266">
        <v>0</v>
      </c>
      <c r="D119" s="266">
        <v>0</v>
      </c>
      <c r="E119" s="266">
        <v>920</v>
      </c>
      <c r="F119" s="266">
        <v>0</v>
      </c>
    </row>
    <row r="120" spans="1:6">
      <c r="A120" s="265" t="s">
        <v>19675</v>
      </c>
      <c r="B120" s="264" t="s">
        <v>19649</v>
      </c>
      <c r="C120" s="266">
        <v>0</v>
      </c>
      <c r="D120" s="266">
        <v>0</v>
      </c>
      <c r="E120" s="266">
        <v>276</v>
      </c>
      <c r="F120" s="266">
        <v>0</v>
      </c>
    </row>
    <row r="121" spans="1:6">
      <c r="A121" s="265" t="s">
        <v>19671</v>
      </c>
      <c r="B121" s="264" t="s">
        <v>19648</v>
      </c>
      <c r="C121" s="266">
        <v>0</v>
      </c>
      <c r="D121" s="266">
        <v>0</v>
      </c>
      <c r="E121" s="266">
        <v>0</v>
      </c>
      <c r="F121" s="266">
        <v>135.1</v>
      </c>
    </row>
    <row r="122" spans="1:6">
      <c r="A122" s="265" t="s">
        <v>19671</v>
      </c>
      <c r="B122" s="264" t="s">
        <v>19629</v>
      </c>
      <c r="C122" s="266">
        <v>231</v>
      </c>
      <c r="D122" s="266">
        <v>0</v>
      </c>
      <c r="E122" s="266">
        <v>0</v>
      </c>
      <c r="F122" s="266">
        <v>96.5</v>
      </c>
    </row>
    <row r="123" spans="1:6">
      <c r="A123" s="265" t="s">
        <v>19671</v>
      </c>
      <c r="B123" s="264" t="s">
        <v>19674</v>
      </c>
      <c r="C123" s="266">
        <v>0</v>
      </c>
      <c r="D123" s="266">
        <v>110.01</v>
      </c>
      <c r="E123" s="266">
        <v>0</v>
      </c>
      <c r="F123" s="266">
        <v>0</v>
      </c>
    </row>
    <row r="124" spans="1:6">
      <c r="A124" s="265" t="s">
        <v>19671</v>
      </c>
      <c r="B124" s="264" t="s">
        <v>19657</v>
      </c>
      <c r="C124" s="266">
        <v>154</v>
      </c>
      <c r="D124" s="266">
        <v>0</v>
      </c>
      <c r="E124" s="266">
        <v>0</v>
      </c>
      <c r="F124" s="266">
        <v>0</v>
      </c>
    </row>
    <row r="125" spans="1:6">
      <c r="A125" s="265" t="s">
        <v>19671</v>
      </c>
      <c r="B125" s="264" t="s">
        <v>19628</v>
      </c>
      <c r="C125" s="266">
        <v>0</v>
      </c>
      <c r="D125" s="266">
        <v>96.5</v>
      </c>
      <c r="E125" s="266">
        <v>0</v>
      </c>
      <c r="F125" s="266">
        <v>0</v>
      </c>
    </row>
    <row r="126" spans="1:6">
      <c r="A126" s="265" t="s">
        <v>19671</v>
      </c>
      <c r="B126" s="264" t="s">
        <v>19623</v>
      </c>
      <c r="C126" s="266">
        <v>0</v>
      </c>
      <c r="D126" s="266">
        <v>0</v>
      </c>
      <c r="E126" s="266">
        <v>0</v>
      </c>
      <c r="F126" s="266">
        <v>115.8</v>
      </c>
    </row>
    <row r="127" spans="1:6">
      <c r="A127" s="265" t="s">
        <v>19671</v>
      </c>
      <c r="B127" s="264" t="s">
        <v>19622</v>
      </c>
      <c r="C127" s="266">
        <v>0</v>
      </c>
      <c r="D127" s="266">
        <v>0</v>
      </c>
      <c r="E127" s="266">
        <v>0</v>
      </c>
      <c r="F127" s="266">
        <v>183.35</v>
      </c>
    </row>
    <row r="128" spans="1:6">
      <c r="A128" s="265" t="s">
        <v>19671</v>
      </c>
      <c r="B128" s="264" t="s">
        <v>19604</v>
      </c>
      <c r="C128" s="266">
        <v>0</v>
      </c>
      <c r="D128" s="266">
        <v>0</v>
      </c>
      <c r="E128" s="266">
        <v>38.6</v>
      </c>
      <c r="F128" s="266">
        <v>0</v>
      </c>
    </row>
    <row r="129" spans="1:6">
      <c r="A129" s="265" t="s">
        <v>19671</v>
      </c>
      <c r="B129" s="264" t="s">
        <v>19594</v>
      </c>
      <c r="C129" s="266">
        <v>0</v>
      </c>
      <c r="D129" s="266">
        <v>694.8</v>
      </c>
      <c r="E129" s="266">
        <v>0</v>
      </c>
      <c r="F129" s="266">
        <v>0</v>
      </c>
    </row>
    <row r="130" spans="1:6">
      <c r="A130" s="265" t="s">
        <v>19671</v>
      </c>
      <c r="B130" s="264" t="s">
        <v>19673</v>
      </c>
      <c r="C130" s="266">
        <v>0</v>
      </c>
      <c r="D130" s="266">
        <v>154</v>
      </c>
      <c r="E130" s="266">
        <v>0</v>
      </c>
      <c r="F130" s="266">
        <v>0</v>
      </c>
    </row>
    <row r="131" spans="1:6">
      <c r="A131" s="265" t="s">
        <v>19671</v>
      </c>
      <c r="B131" s="264" t="s">
        <v>19603</v>
      </c>
      <c r="C131" s="266">
        <v>0</v>
      </c>
      <c r="D131" s="266">
        <v>82.51</v>
      </c>
      <c r="E131" s="266">
        <v>0</v>
      </c>
      <c r="F131" s="266">
        <v>0</v>
      </c>
    </row>
    <row r="132" spans="1:6">
      <c r="A132" s="265" t="s">
        <v>19671</v>
      </c>
      <c r="B132" s="264" t="s">
        <v>19592</v>
      </c>
      <c r="C132" s="266">
        <v>0</v>
      </c>
      <c r="D132" s="266">
        <v>0</v>
      </c>
      <c r="E132" s="266">
        <v>0</v>
      </c>
      <c r="F132" s="266">
        <v>337.75</v>
      </c>
    </row>
    <row r="133" spans="1:6">
      <c r="A133" s="265" t="s">
        <v>19671</v>
      </c>
      <c r="B133" s="264" t="s">
        <v>19672</v>
      </c>
      <c r="C133" s="266">
        <v>0</v>
      </c>
      <c r="D133" s="266">
        <v>0</v>
      </c>
      <c r="E133" s="266">
        <v>154.4</v>
      </c>
      <c r="F133" s="266">
        <v>0</v>
      </c>
    </row>
    <row r="134" spans="1:6">
      <c r="A134" s="265" t="s">
        <v>19671</v>
      </c>
      <c r="B134" s="264" t="s">
        <v>19601</v>
      </c>
      <c r="C134" s="266">
        <v>0</v>
      </c>
      <c r="D134" s="266">
        <v>0</v>
      </c>
      <c r="E134" s="266">
        <v>1389.6</v>
      </c>
      <c r="F134" s="266">
        <v>405.3</v>
      </c>
    </row>
    <row r="135" spans="1:6">
      <c r="A135" s="265" t="s">
        <v>19671</v>
      </c>
      <c r="B135" s="264" t="s">
        <v>19640</v>
      </c>
      <c r="C135" s="266">
        <v>0</v>
      </c>
      <c r="D135" s="266">
        <v>52.11</v>
      </c>
      <c r="E135" s="266">
        <v>0</v>
      </c>
      <c r="F135" s="266">
        <v>0</v>
      </c>
    </row>
    <row r="136" spans="1:6">
      <c r="A136" s="265" t="s">
        <v>19671</v>
      </c>
      <c r="B136" s="264" t="s">
        <v>19612</v>
      </c>
      <c r="C136" s="266">
        <v>0</v>
      </c>
      <c r="D136" s="266">
        <v>135.1</v>
      </c>
      <c r="E136" s="266">
        <v>0</v>
      </c>
      <c r="F136" s="266">
        <v>0</v>
      </c>
    </row>
    <row r="137" spans="1:6">
      <c r="A137" s="265" t="s">
        <v>19671</v>
      </c>
      <c r="B137" s="264" t="s">
        <v>19600</v>
      </c>
      <c r="C137" s="266">
        <v>0</v>
      </c>
      <c r="D137" s="266">
        <v>0</v>
      </c>
      <c r="E137" s="266">
        <v>0</v>
      </c>
      <c r="F137" s="266">
        <v>275.02</v>
      </c>
    </row>
    <row r="138" spans="1:6">
      <c r="A138" s="265" t="s">
        <v>19671</v>
      </c>
      <c r="B138" s="264" t="s">
        <v>19670</v>
      </c>
      <c r="C138" s="266">
        <v>0</v>
      </c>
      <c r="D138" s="266">
        <v>0</v>
      </c>
      <c r="E138" s="266">
        <v>0</v>
      </c>
      <c r="F138" s="266">
        <v>115.8</v>
      </c>
    </row>
    <row r="139" spans="1:6">
      <c r="A139" s="265" t="s">
        <v>19667</v>
      </c>
      <c r="B139" s="264" t="s">
        <v>19622</v>
      </c>
      <c r="C139" s="266">
        <v>0</v>
      </c>
      <c r="D139" s="266">
        <v>0</v>
      </c>
      <c r="E139" s="266">
        <v>350</v>
      </c>
      <c r="F139" s="266">
        <v>0</v>
      </c>
    </row>
    <row r="140" spans="1:6">
      <c r="A140" s="265" t="s">
        <v>19667</v>
      </c>
      <c r="B140" s="264" t="s">
        <v>19669</v>
      </c>
      <c r="C140" s="266">
        <v>0</v>
      </c>
      <c r="D140" s="266">
        <v>98</v>
      </c>
      <c r="E140" s="266">
        <v>0</v>
      </c>
      <c r="F140" s="266">
        <v>0</v>
      </c>
    </row>
    <row r="141" spans="1:6">
      <c r="A141" s="265" t="s">
        <v>19667</v>
      </c>
      <c r="B141" s="264" t="s">
        <v>19668</v>
      </c>
      <c r="C141" s="266">
        <v>0</v>
      </c>
      <c r="D141" s="266">
        <v>420</v>
      </c>
      <c r="E141" s="266">
        <v>0</v>
      </c>
      <c r="F141" s="266">
        <v>0</v>
      </c>
    </row>
    <row r="142" spans="1:6">
      <c r="A142" s="265" t="s">
        <v>19667</v>
      </c>
      <c r="B142" s="264" t="s">
        <v>19666</v>
      </c>
      <c r="C142" s="266">
        <v>0</v>
      </c>
      <c r="D142" s="266">
        <v>0</v>
      </c>
      <c r="E142" s="266">
        <v>0</v>
      </c>
      <c r="F142" s="266">
        <v>42</v>
      </c>
    </row>
    <row r="143" spans="1:6">
      <c r="A143" s="265" t="s">
        <v>19664</v>
      </c>
      <c r="B143" s="264" t="s">
        <v>19621</v>
      </c>
      <c r="C143" s="266">
        <v>0</v>
      </c>
      <c r="D143" s="266">
        <v>0</v>
      </c>
      <c r="E143" s="266">
        <v>0</v>
      </c>
      <c r="F143" s="266">
        <v>50</v>
      </c>
    </row>
    <row r="144" spans="1:6">
      <c r="A144" s="265" t="s">
        <v>19664</v>
      </c>
      <c r="B144" s="264" t="s">
        <v>19665</v>
      </c>
      <c r="C144" s="266">
        <v>128</v>
      </c>
      <c r="D144" s="266">
        <v>0</v>
      </c>
      <c r="E144" s="266">
        <v>0</v>
      </c>
      <c r="F144" s="266">
        <v>0</v>
      </c>
    </row>
    <row r="145" spans="1:6">
      <c r="A145" s="265" t="s">
        <v>19664</v>
      </c>
      <c r="B145" s="264" t="s">
        <v>19625</v>
      </c>
      <c r="C145" s="266">
        <v>240</v>
      </c>
      <c r="D145" s="266">
        <v>0</v>
      </c>
      <c r="E145" s="266">
        <v>0</v>
      </c>
      <c r="F145" s="266">
        <v>0</v>
      </c>
    </row>
    <row r="146" spans="1:6">
      <c r="A146" s="265" t="s">
        <v>19664</v>
      </c>
      <c r="B146" s="264" t="s">
        <v>19602</v>
      </c>
      <c r="C146" s="266">
        <v>120</v>
      </c>
      <c r="D146" s="266">
        <v>0</v>
      </c>
      <c r="E146" s="266">
        <v>0</v>
      </c>
      <c r="F146" s="266">
        <v>0</v>
      </c>
    </row>
    <row r="147" spans="1:6">
      <c r="A147" s="265" t="s">
        <v>19664</v>
      </c>
      <c r="B147" s="264" t="s">
        <v>19598</v>
      </c>
      <c r="C147" s="266">
        <v>0</v>
      </c>
      <c r="D147" s="266">
        <v>0</v>
      </c>
      <c r="E147" s="266">
        <v>0</v>
      </c>
      <c r="F147" s="266">
        <v>112.5</v>
      </c>
    </row>
    <row r="148" spans="1:6">
      <c r="A148" s="265" t="s">
        <v>19664</v>
      </c>
      <c r="B148" s="264" t="s">
        <v>19609</v>
      </c>
      <c r="C148" s="266">
        <v>0</v>
      </c>
      <c r="D148" s="266">
        <v>0</v>
      </c>
      <c r="E148" s="266">
        <v>0</v>
      </c>
      <c r="F148" s="266">
        <v>350</v>
      </c>
    </row>
    <row r="149" spans="1:6">
      <c r="A149" s="265" t="s">
        <v>19660</v>
      </c>
      <c r="B149" s="264" t="s">
        <v>19606</v>
      </c>
      <c r="C149" s="266">
        <v>0</v>
      </c>
      <c r="D149" s="266">
        <v>0</v>
      </c>
      <c r="E149" s="266">
        <v>0</v>
      </c>
      <c r="F149" s="266">
        <v>199.97</v>
      </c>
    </row>
    <row r="150" spans="1:6">
      <c r="A150" s="265" t="s">
        <v>19660</v>
      </c>
      <c r="B150" s="264" t="s">
        <v>19596</v>
      </c>
      <c r="C150" s="266">
        <v>0</v>
      </c>
      <c r="D150" s="266">
        <v>820.95</v>
      </c>
      <c r="E150" s="266">
        <v>0</v>
      </c>
      <c r="F150" s="266">
        <v>1299.8399999999999</v>
      </c>
    </row>
    <row r="151" spans="1:6">
      <c r="A151" s="265" t="s">
        <v>19660</v>
      </c>
      <c r="B151" s="264" t="s">
        <v>19663</v>
      </c>
      <c r="C151" s="266">
        <v>0</v>
      </c>
      <c r="D151" s="266">
        <v>0</v>
      </c>
      <c r="E151" s="266">
        <v>252.6</v>
      </c>
      <c r="F151" s="266">
        <v>0</v>
      </c>
    </row>
    <row r="152" spans="1:6">
      <c r="A152" s="265" t="s">
        <v>19660</v>
      </c>
      <c r="B152" s="264" t="s">
        <v>19626</v>
      </c>
      <c r="C152" s="266">
        <v>0</v>
      </c>
      <c r="D152" s="266">
        <v>0</v>
      </c>
      <c r="E152" s="266">
        <v>268.39</v>
      </c>
      <c r="F152" s="266">
        <v>0</v>
      </c>
    </row>
    <row r="153" spans="1:6">
      <c r="A153" s="265" t="s">
        <v>19660</v>
      </c>
      <c r="B153" s="264" t="s">
        <v>19662</v>
      </c>
      <c r="C153" s="266">
        <v>0</v>
      </c>
      <c r="D153" s="266">
        <v>682.02</v>
      </c>
      <c r="E153" s="266">
        <v>0</v>
      </c>
      <c r="F153" s="266">
        <v>0</v>
      </c>
    </row>
    <row r="154" spans="1:6">
      <c r="A154" s="265" t="s">
        <v>19660</v>
      </c>
      <c r="B154" s="264" t="s">
        <v>19594</v>
      </c>
      <c r="C154" s="266">
        <v>0</v>
      </c>
      <c r="D154" s="266">
        <v>421</v>
      </c>
      <c r="E154" s="266">
        <v>0</v>
      </c>
      <c r="F154" s="266">
        <v>842</v>
      </c>
    </row>
    <row r="155" spans="1:6">
      <c r="A155" s="265" t="s">
        <v>19660</v>
      </c>
      <c r="B155" s="264" t="s">
        <v>19659</v>
      </c>
      <c r="C155" s="266">
        <v>0</v>
      </c>
      <c r="D155" s="266">
        <v>226.8</v>
      </c>
      <c r="E155" s="266">
        <v>0</v>
      </c>
      <c r="F155" s="266">
        <v>0</v>
      </c>
    </row>
    <row r="156" spans="1:6">
      <c r="A156" s="265" t="s">
        <v>19660</v>
      </c>
      <c r="B156" s="264" t="s">
        <v>19617</v>
      </c>
      <c r="C156" s="266">
        <v>0</v>
      </c>
      <c r="D156" s="266">
        <v>0</v>
      </c>
      <c r="E156" s="266">
        <v>442.05</v>
      </c>
      <c r="F156" s="266">
        <v>0</v>
      </c>
    </row>
    <row r="157" spans="1:6">
      <c r="A157" s="265" t="s">
        <v>19660</v>
      </c>
      <c r="B157" s="264" t="s">
        <v>19603</v>
      </c>
      <c r="C157" s="266">
        <v>0</v>
      </c>
      <c r="D157" s="266">
        <v>599.91999999999996</v>
      </c>
      <c r="E157" s="266">
        <v>0</v>
      </c>
      <c r="F157" s="266">
        <v>0</v>
      </c>
    </row>
    <row r="158" spans="1:6">
      <c r="A158" s="265" t="s">
        <v>19660</v>
      </c>
      <c r="B158" s="264" t="s">
        <v>19592</v>
      </c>
      <c r="C158" s="266">
        <v>0</v>
      </c>
      <c r="D158" s="266">
        <v>0</v>
      </c>
      <c r="E158" s="266">
        <v>202.08</v>
      </c>
      <c r="F158" s="266">
        <v>0</v>
      </c>
    </row>
    <row r="159" spans="1:6">
      <c r="A159" s="265" t="s">
        <v>19660</v>
      </c>
      <c r="B159" s="264" t="s">
        <v>19602</v>
      </c>
      <c r="C159" s="266">
        <v>423.36</v>
      </c>
      <c r="D159" s="266">
        <v>0</v>
      </c>
      <c r="E159" s="266">
        <v>0</v>
      </c>
      <c r="F159" s="266">
        <v>1515.6</v>
      </c>
    </row>
    <row r="160" spans="1:6">
      <c r="A160" s="265" t="s">
        <v>19660</v>
      </c>
      <c r="B160" s="264" t="s">
        <v>19661</v>
      </c>
      <c r="C160" s="266">
        <v>336</v>
      </c>
      <c r="D160" s="266">
        <v>0</v>
      </c>
      <c r="E160" s="266">
        <v>0</v>
      </c>
      <c r="F160" s="266">
        <v>0</v>
      </c>
    </row>
    <row r="161" spans="1:6">
      <c r="A161" s="265" t="s">
        <v>19660</v>
      </c>
      <c r="B161" s="264" t="s">
        <v>19614</v>
      </c>
      <c r="C161" s="266">
        <v>588</v>
      </c>
      <c r="D161" s="266">
        <v>0</v>
      </c>
      <c r="E161" s="266">
        <v>0</v>
      </c>
      <c r="F161" s="266">
        <v>0</v>
      </c>
    </row>
    <row r="162" spans="1:6">
      <c r="A162" s="265" t="s">
        <v>19660</v>
      </c>
      <c r="B162" s="264" t="s">
        <v>19652</v>
      </c>
      <c r="C162" s="266">
        <v>0</v>
      </c>
      <c r="D162" s="266">
        <v>0</v>
      </c>
      <c r="E162" s="266">
        <v>210.5</v>
      </c>
      <c r="F162" s="266">
        <v>0</v>
      </c>
    </row>
    <row r="163" spans="1:6">
      <c r="A163" s="265" t="s">
        <v>19660</v>
      </c>
      <c r="B163" s="264" t="s">
        <v>19598</v>
      </c>
      <c r="C163" s="266">
        <v>0</v>
      </c>
      <c r="D163" s="266">
        <v>0</v>
      </c>
      <c r="E163" s="266">
        <v>0</v>
      </c>
      <c r="F163" s="266">
        <v>42.1</v>
      </c>
    </row>
    <row r="164" spans="1:6">
      <c r="A164" s="265" t="s">
        <v>19658</v>
      </c>
      <c r="B164" s="264" t="s">
        <v>19646</v>
      </c>
      <c r="C164" s="266">
        <v>0</v>
      </c>
      <c r="D164" s="266">
        <v>0</v>
      </c>
      <c r="E164" s="266">
        <v>68</v>
      </c>
      <c r="F164" s="266">
        <v>0</v>
      </c>
    </row>
    <row r="165" spans="1:6">
      <c r="A165" s="265" t="s">
        <v>19658</v>
      </c>
      <c r="B165" s="264" t="s">
        <v>19627</v>
      </c>
      <c r="C165" s="266">
        <v>0</v>
      </c>
      <c r="D165" s="266">
        <v>408</v>
      </c>
      <c r="E165" s="266">
        <v>0</v>
      </c>
      <c r="F165" s="266">
        <v>0</v>
      </c>
    </row>
    <row r="166" spans="1:6">
      <c r="A166" s="265" t="s">
        <v>19658</v>
      </c>
      <c r="B166" s="264" t="s">
        <v>19596</v>
      </c>
      <c r="C166" s="266">
        <v>816</v>
      </c>
      <c r="D166" s="266">
        <v>0</v>
      </c>
      <c r="E166" s="266">
        <v>0</v>
      </c>
      <c r="F166" s="266">
        <v>0</v>
      </c>
    </row>
    <row r="167" spans="1:6">
      <c r="A167" s="265" t="s">
        <v>19658</v>
      </c>
      <c r="B167" s="264" t="s">
        <v>19655</v>
      </c>
      <c r="C167" s="266">
        <v>0</v>
      </c>
      <c r="D167" s="266">
        <v>0</v>
      </c>
      <c r="E167" s="266">
        <v>0</v>
      </c>
      <c r="F167" s="266">
        <v>850</v>
      </c>
    </row>
    <row r="168" spans="1:6">
      <c r="A168" s="265" t="s">
        <v>19658</v>
      </c>
      <c r="B168" s="264" t="s">
        <v>19659</v>
      </c>
      <c r="C168" s="266">
        <v>0</v>
      </c>
      <c r="D168" s="266">
        <v>122.4</v>
      </c>
      <c r="E168" s="266">
        <v>0</v>
      </c>
      <c r="F168" s="266">
        <v>0</v>
      </c>
    </row>
    <row r="169" spans="1:6">
      <c r="A169" s="265" t="s">
        <v>19658</v>
      </c>
      <c r="B169" s="264" t="s">
        <v>19613</v>
      </c>
      <c r="C169" s="266">
        <v>693.6</v>
      </c>
      <c r="D169" s="266">
        <v>0</v>
      </c>
      <c r="E169" s="266">
        <v>0</v>
      </c>
      <c r="F169" s="266">
        <v>0</v>
      </c>
    </row>
    <row r="170" spans="1:6">
      <c r="A170" s="265" t="s">
        <v>19651</v>
      </c>
      <c r="B170" s="264" t="s">
        <v>19657</v>
      </c>
      <c r="C170" s="266">
        <v>0</v>
      </c>
      <c r="D170" s="266">
        <v>0</v>
      </c>
      <c r="E170" s="266">
        <v>0</v>
      </c>
      <c r="F170" s="266">
        <v>1218</v>
      </c>
    </row>
    <row r="171" spans="1:6">
      <c r="A171" s="265" t="s">
        <v>19651</v>
      </c>
      <c r="B171" s="264" t="s">
        <v>19605</v>
      </c>
      <c r="C171" s="266">
        <v>0</v>
      </c>
      <c r="D171" s="266">
        <v>34.799999999999997</v>
      </c>
      <c r="E171" s="266">
        <v>0</v>
      </c>
      <c r="F171" s="266">
        <v>0</v>
      </c>
    </row>
    <row r="172" spans="1:6">
      <c r="A172" s="265" t="s">
        <v>19651</v>
      </c>
      <c r="B172" s="264" t="s">
        <v>19656</v>
      </c>
      <c r="C172" s="266">
        <v>278</v>
      </c>
      <c r="D172" s="266">
        <v>0</v>
      </c>
      <c r="E172" s="266">
        <v>0</v>
      </c>
      <c r="F172" s="266">
        <v>0</v>
      </c>
    </row>
    <row r="173" spans="1:6">
      <c r="A173" s="265" t="s">
        <v>19651</v>
      </c>
      <c r="B173" s="264" t="s">
        <v>19655</v>
      </c>
      <c r="C173" s="266">
        <v>0</v>
      </c>
      <c r="D173" s="266">
        <v>835.2</v>
      </c>
      <c r="E173" s="266">
        <v>0</v>
      </c>
      <c r="F173" s="266">
        <v>0</v>
      </c>
    </row>
    <row r="174" spans="1:6">
      <c r="A174" s="265" t="s">
        <v>19651</v>
      </c>
      <c r="B174" s="264" t="s">
        <v>19619</v>
      </c>
      <c r="C174" s="266">
        <v>0</v>
      </c>
      <c r="D174" s="266">
        <v>313.2</v>
      </c>
      <c r="E174" s="266">
        <v>0</v>
      </c>
      <c r="F174" s="266">
        <v>0</v>
      </c>
    </row>
    <row r="175" spans="1:6">
      <c r="A175" s="265" t="s">
        <v>19651</v>
      </c>
      <c r="B175" s="264" t="s">
        <v>19618</v>
      </c>
      <c r="C175" s="266">
        <v>0</v>
      </c>
      <c r="D175" s="266">
        <v>0</v>
      </c>
      <c r="E175" s="266">
        <v>0</v>
      </c>
      <c r="F175" s="266">
        <v>348</v>
      </c>
    </row>
    <row r="176" spans="1:6">
      <c r="A176" s="265" t="s">
        <v>19651</v>
      </c>
      <c r="B176" s="264" t="s">
        <v>19642</v>
      </c>
      <c r="C176" s="266">
        <v>0</v>
      </c>
      <c r="D176" s="266">
        <v>695</v>
      </c>
      <c r="E176" s="266">
        <v>0</v>
      </c>
      <c r="F176" s="266">
        <v>0</v>
      </c>
    </row>
    <row r="177" spans="1:6">
      <c r="A177" s="265" t="s">
        <v>19651</v>
      </c>
      <c r="B177" s="264" t="s">
        <v>19617</v>
      </c>
      <c r="C177" s="266">
        <v>0</v>
      </c>
      <c r="D177" s="266">
        <v>0</v>
      </c>
      <c r="E177" s="266">
        <v>2088</v>
      </c>
      <c r="F177" s="266">
        <v>0</v>
      </c>
    </row>
    <row r="178" spans="1:6">
      <c r="A178" s="265" t="s">
        <v>19651</v>
      </c>
      <c r="B178" s="264" t="s">
        <v>19654</v>
      </c>
      <c r="C178" s="266">
        <v>0</v>
      </c>
      <c r="D178" s="266">
        <v>0</v>
      </c>
      <c r="E178" s="266">
        <v>0</v>
      </c>
      <c r="F178" s="266">
        <v>887.4</v>
      </c>
    </row>
    <row r="179" spans="1:6">
      <c r="A179" s="265" t="s">
        <v>19651</v>
      </c>
      <c r="B179" s="264" t="s">
        <v>19653</v>
      </c>
      <c r="C179" s="266">
        <v>0</v>
      </c>
      <c r="D179" s="266">
        <v>0</v>
      </c>
      <c r="E179" s="266">
        <v>522</v>
      </c>
      <c r="F179" s="266">
        <v>0</v>
      </c>
    </row>
    <row r="180" spans="1:6">
      <c r="A180" s="265" t="s">
        <v>19651</v>
      </c>
      <c r="B180" s="264" t="s">
        <v>19593</v>
      </c>
      <c r="C180" s="266">
        <v>0</v>
      </c>
      <c r="D180" s="266">
        <v>1044</v>
      </c>
      <c r="E180" s="266">
        <v>0</v>
      </c>
      <c r="F180" s="266">
        <v>0</v>
      </c>
    </row>
    <row r="181" spans="1:6">
      <c r="A181" s="265" t="s">
        <v>19651</v>
      </c>
      <c r="B181" s="264" t="s">
        <v>19602</v>
      </c>
      <c r="C181" s="266">
        <v>0</v>
      </c>
      <c r="D181" s="266">
        <v>0</v>
      </c>
      <c r="E181" s="266">
        <v>0</v>
      </c>
      <c r="F181" s="266">
        <v>243.6</v>
      </c>
    </row>
    <row r="182" spans="1:6">
      <c r="A182" s="265" t="s">
        <v>19651</v>
      </c>
      <c r="B182" s="264" t="s">
        <v>19652</v>
      </c>
      <c r="C182" s="266">
        <v>0</v>
      </c>
      <c r="D182" s="266">
        <v>730.8</v>
      </c>
      <c r="E182" s="266">
        <v>0</v>
      </c>
      <c r="F182" s="266">
        <v>0</v>
      </c>
    </row>
    <row r="183" spans="1:6">
      <c r="A183" s="265" t="s">
        <v>19651</v>
      </c>
      <c r="B183" s="264" t="s">
        <v>19601</v>
      </c>
      <c r="C183" s="266">
        <v>0</v>
      </c>
      <c r="D183" s="266">
        <v>0</v>
      </c>
      <c r="E183" s="266">
        <v>417.6</v>
      </c>
      <c r="F183" s="266">
        <v>0</v>
      </c>
    </row>
    <row r="184" spans="1:6">
      <c r="A184" s="265" t="s">
        <v>19651</v>
      </c>
      <c r="B184" s="264" t="s">
        <v>19631</v>
      </c>
      <c r="C184" s="266">
        <v>0</v>
      </c>
      <c r="D184" s="266">
        <v>835.2</v>
      </c>
      <c r="E184" s="266">
        <v>0</v>
      </c>
      <c r="F184" s="266">
        <v>0</v>
      </c>
    </row>
    <row r="185" spans="1:6">
      <c r="A185" s="265" t="s">
        <v>19651</v>
      </c>
      <c r="B185" s="264" t="s">
        <v>19598</v>
      </c>
      <c r="C185" s="266">
        <v>1112</v>
      </c>
      <c r="D185" s="266">
        <v>0</v>
      </c>
      <c r="E185" s="266">
        <v>0</v>
      </c>
      <c r="F185" s="266">
        <v>0</v>
      </c>
    </row>
    <row r="186" spans="1:6">
      <c r="A186" s="265" t="s">
        <v>19650</v>
      </c>
      <c r="B186" s="264" t="s">
        <v>19606</v>
      </c>
      <c r="C186" s="266">
        <v>0</v>
      </c>
      <c r="D186" s="266">
        <v>340</v>
      </c>
      <c r="E186" s="266">
        <v>0</v>
      </c>
      <c r="F186" s="266">
        <v>0</v>
      </c>
    </row>
    <row r="187" spans="1:6">
      <c r="A187" s="265" t="s">
        <v>19650</v>
      </c>
      <c r="B187" s="264" t="s">
        <v>19604</v>
      </c>
      <c r="C187" s="266">
        <v>0</v>
      </c>
      <c r="D187" s="266">
        <v>0</v>
      </c>
      <c r="E187" s="266">
        <v>0</v>
      </c>
      <c r="F187" s="266">
        <v>1600</v>
      </c>
    </row>
    <row r="188" spans="1:6">
      <c r="A188" s="265" t="s">
        <v>19650</v>
      </c>
      <c r="B188" s="264" t="s">
        <v>19642</v>
      </c>
      <c r="C188" s="266">
        <v>0</v>
      </c>
      <c r="D188" s="266">
        <v>960</v>
      </c>
      <c r="E188" s="266">
        <v>0</v>
      </c>
      <c r="F188" s="266">
        <v>0</v>
      </c>
    </row>
    <row r="189" spans="1:6">
      <c r="A189" s="265" t="s">
        <v>19650</v>
      </c>
      <c r="B189" s="264" t="s">
        <v>19615</v>
      </c>
      <c r="C189" s="266">
        <v>0</v>
      </c>
      <c r="D189" s="266">
        <v>0</v>
      </c>
      <c r="E189" s="266">
        <v>0</v>
      </c>
      <c r="F189" s="266">
        <v>960</v>
      </c>
    </row>
    <row r="190" spans="1:6">
      <c r="A190" s="265" t="s">
        <v>19650</v>
      </c>
      <c r="B190" s="264" t="s">
        <v>19649</v>
      </c>
      <c r="C190" s="266">
        <v>0</v>
      </c>
      <c r="D190" s="266">
        <v>0</v>
      </c>
      <c r="E190" s="266">
        <v>0</v>
      </c>
      <c r="F190" s="266">
        <v>400</v>
      </c>
    </row>
    <row r="191" spans="1:6">
      <c r="A191" s="265" t="s">
        <v>19647</v>
      </c>
      <c r="B191" s="264" t="s">
        <v>19646</v>
      </c>
      <c r="C191" s="266">
        <v>0</v>
      </c>
      <c r="D191" s="266">
        <v>87.75</v>
      </c>
      <c r="E191" s="266">
        <v>0</v>
      </c>
      <c r="F191" s="266">
        <v>0</v>
      </c>
    </row>
    <row r="192" spans="1:6">
      <c r="A192" s="265" t="s">
        <v>19647</v>
      </c>
      <c r="B192" s="264" t="s">
        <v>19648</v>
      </c>
      <c r="C192" s="266">
        <v>0</v>
      </c>
      <c r="D192" s="266">
        <v>0</v>
      </c>
      <c r="E192" s="266">
        <v>0</v>
      </c>
      <c r="F192" s="266">
        <v>780</v>
      </c>
    </row>
    <row r="193" spans="1:6">
      <c r="A193" s="265" t="s">
        <v>19647</v>
      </c>
      <c r="B193" s="264" t="s">
        <v>19639</v>
      </c>
      <c r="C193" s="266">
        <v>0</v>
      </c>
      <c r="D193" s="266">
        <v>78</v>
      </c>
      <c r="E193" s="266">
        <v>0</v>
      </c>
      <c r="F193" s="266">
        <v>0</v>
      </c>
    </row>
    <row r="194" spans="1:6">
      <c r="A194" s="265" t="s">
        <v>19647</v>
      </c>
      <c r="B194" s="264" t="s">
        <v>19606</v>
      </c>
      <c r="C194" s="266">
        <v>0</v>
      </c>
      <c r="D194" s="266">
        <v>0</v>
      </c>
      <c r="E194" s="266">
        <v>0</v>
      </c>
      <c r="F194" s="266">
        <v>204.75</v>
      </c>
    </row>
    <row r="195" spans="1:6">
      <c r="A195" s="265" t="s">
        <v>19647</v>
      </c>
      <c r="B195" s="264" t="s">
        <v>19605</v>
      </c>
      <c r="C195" s="266">
        <v>0</v>
      </c>
      <c r="D195" s="266">
        <v>117</v>
      </c>
      <c r="E195" s="266">
        <v>0</v>
      </c>
      <c r="F195" s="266">
        <v>0</v>
      </c>
    </row>
    <row r="196" spans="1:6">
      <c r="A196" s="265" t="s">
        <v>19647</v>
      </c>
      <c r="B196" s="264" t="s">
        <v>19592</v>
      </c>
      <c r="C196" s="266">
        <v>0</v>
      </c>
      <c r="D196" s="266">
        <v>0</v>
      </c>
      <c r="E196" s="266">
        <v>390</v>
      </c>
      <c r="F196" s="266">
        <v>0</v>
      </c>
    </row>
    <row r="197" spans="1:6">
      <c r="A197" s="265" t="s">
        <v>19647</v>
      </c>
      <c r="B197" s="264" t="s">
        <v>19612</v>
      </c>
      <c r="C197" s="266">
        <v>187.2</v>
      </c>
      <c r="D197" s="266">
        <v>0</v>
      </c>
      <c r="E197" s="266">
        <v>0</v>
      </c>
      <c r="F197" s="266">
        <v>0</v>
      </c>
    </row>
    <row r="198" spans="1:6">
      <c r="A198" s="265" t="s">
        <v>19647</v>
      </c>
      <c r="B198" s="264" t="s">
        <v>19609</v>
      </c>
      <c r="C198" s="266">
        <v>312</v>
      </c>
      <c r="D198" s="266">
        <v>0</v>
      </c>
      <c r="E198" s="266">
        <v>0</v>
      </c>
      <c r="F198" s="266">
        <v>0</v>
      </c>
    </row>
    <row r="199" spans="1:6">
      <c r="A199" s="265" t="s">
        <v>19644</v>
      </c>
      <c r="B199" s="264" t="s">
        <v>19646</v>
      </c>
      <c r="C199" s="266">
        <v>0</v>
      </c>
      <c r="D199" s="266">
        <v>560</v>
      </c>
      <c r="E199" s="266">
        <v>0</v>
      </c>
      <c r="F199" s="266">
        <v>0</v>
      </c>
    </row>
    <row r="200" spans="1:6">
      <c r="A200" s="265" t="s">
        <v>19644</v>
      </c>
      <c r="B200" s="264" t="s">
        <v>19601</v>
      </c>
      <c r="C200" s="266">
        <v>0</v>
      </c>
      <c r="D200" s="266">
        <v>0</v>
      </c>
      <c r="E200" s="266">
        <v>0</v>
      </c>
      <c r="F200" s="266">
        <v>554.4</v>
      </c>
    </row>
    <row r="201" spans="1:6">
      <c r="A201" s="265" t="s">
        <v>19644</v>
      </c>
      <c r="B201" s="264" t="s">
        <v>19645</v>
      </c>
      <c r="C201" s="266">
        <v>0</v>
      </c>
      <c r="D201" s="266">
        <v>0</v>
      </c>
      <c r="E201" s="266">
        <v>0</v>
      </c>
      <c r="F201" s="266">
        <v>140</v>
      </c>
    </row>
    <row r="202" spans="1:6">
      <c r="A202" s="265" t="s">
        <v>19644</v>
      </c>
      <c r="B202" s="264" t="s">
        <v>19612</v>
      </c>
      <c r="C202" s="266">
        <v>179.2</v>
      </c>
      <c r="D202" s="266">
        <v>105</v>
      </c>
      <c r="E202" s="266">
        <v>0</v>
      </c>
      <c r="F202" s="266">
        <v>0</v>
      </c>
    </row>
    <row r="203" spans="1:6">
      <c r="A203" s="265" t="s">
        <v>19644</v>
      </c>
      <c r="B203" s="264" t="s">
        <v>19600</v>
      </c>
      <c r="C203" s="266">
        <v>0</v>
      </c>
      <c r="D203" s="266">
        <v>0</v>
      </c>
      <c r="E203" s="266">
        <v>0</v>
      </c>
      <c r="F203" s="266">
        <v>196</v>
      </c>
    </row>
    <row r="204" spans="1:6">
      <c r="A204" s="265" t="s">
        <v>19644</v>
      </c>
      <c r="B204" s="264" t="s">
        <v>19590</v>
      </c>
      <c r="C204" s="266">
        <v>372.4</v>
      </c>
      <c r="D204" s="266">
        <v>0</v>
      </c>
      <c r="E204" s="266">
        <v>0</v>
      </c>
      <c r="F204" s="266">
        <v>0</v>
      </c>
    </row>
    <row r="205" spans="1:6">
      <c r="A205" s="265" t="s">
        <v>19641</v>
      </c>
      <c r="B205" s="264" t="s">
        <v>19596</v>
      </c>
      <c r="C205" s="266">
        <v>0</v>
      </c>
      <c r="D205" s="266">
        <v>3159</v>
      </c>
      <c r="E205" s="266">
        <v>0</v>
      </c>
      <c r="F205" s="266">
        <v>0</v>
      </c>
    </row>
    <row r="206" spans="1:6">
      <c r="A206" s="265" t="s">
        <v>19641</v>
      </c>
      <c r="B206" s="264" t="s">
        <v>19643</v>
      </c>
      <c r="C206" s="266">
        <v>0</v>
      </c>
      <c r="D206" s="266">
        <v>0</v>
      </c>
      <c r="E206" s="266">
        <v>1701</v>
      </c>
      <c r="F206" s="266">
        <v>0</v>
      </c>
    </row>
    <row r="207" spans="1:6">
      <c r="A207" s="265" t="s">
        <v>19641</v>
      </c>
      <c r="B207" s="264" t="s">
        <v>19642</v>
      </c>
      <c r="C207" s="266">
        <v>0</v>
      </c>
      <c r="D207" s="266">
        <v>0</v>
      </c>
      <c r="E207" s="266">
        <v>1360.8</v>
      </c>
      <c r="F207" s="266">
        <v>0</v>
      </c>
    </row>
    <row r="208" spans="1:6">
      <c r="A208" s="265" t="s">
        <v>19641</v>
      </c>
      <c r="B208" s="264" t="s">
        <v>19640</v>
      </c>
      <c r="C208" s="266">
        <v>0</v>
      </c>
      <c r="D208" s="266">
        <v>1093.5</v>
      </c>
      <c r="E208" s="266">
        <v>0</v>
      </c>
      <c r="F208" s="266">
        <v>0</v>
      </c>
    </row>
    <row r="209" spans="1:6">
      <c r="A209" s="265" t="s">
        <v>19630</v>
      </c>
      <c r="B209" s="264" t="s">
        <v>19639</v>
      </c>
      <c r="C209" s="266">
        <v>0</v>
      </c>
      <c r="D209" s="266">
        <v>0</v>
      </c>
      <c r="E209" s="266">
        <v>80</v>
      </c>
      <c r="F209" s="266">
        <v>0</v>
      </c>
    </row>
    <row r="210" spans="1:6">
      <c r="A210" s="265" t="s">
        <v>19630</v>
      </c>
      <c r="B210" s="264" t="s">
        <v>19605</v>
      </c>
      <c r="C210" s="266">
        <v>112</v>
      </c>
      <c r="D210" s="266">
        <v>150</v>
      </c>
      <c r="E210" s="266">
        <v>0</v>
      </c>
      <c r="F210" s="266">
        <v>0</v>
      </c>
    </row>
    <row r="211" spans="1:6">
      <c r="A211" s="265" t="s">
        <v>19630</v>
      </c>
      <c r="B211" s="264" t="s">
        <v>19638</v>
      </c>
      <c r="C211" s="266">
        <v>0</v>
      </c>
      <c r="D211" s="266">
        <v>0</v>
      </c>
      <c r="E211" s="266">
        <v>0</v>
      </c>
      <c r="F211" s="266">
        <v>380</v>
      </c>
    </row>
    <row r="212" spans="1:6">
      <c r="A212" s="265" t="s">
        <v>19630</v>
      </c>
      <c r="B212" s="264" t="s">
        <v>19637</v>
      </c>
      <c r="C212" s="266">
        <v>0</v>
      </c>
      <c r="D212" s="266">
        <v>0</v>
      </c>
      <c r="E212" s="266">
        <v>60</v>
      </c>
      <c r="F212" s="266">
        <v>0</v>
      </c>
    </row>
    <row r="213" spans="1:6">
      <c r="A213" s="265" t="s">
        <v>19630</v>
      </c>
      <c r="B213" s="264" t="s">
        <v>19596</v>
      </c>
      <c r="C213" s="266">
        <v>400</v>
      </c>
      <c r="D213" s="266">
        <v>0</v>
      </c>
      <c r="E213" s="266">
        <v>0</v>
      </c>
      <c r="F213" s="266">
        <v>0</v>
      </c>
    </row>
    <row r="214" spans="1:6">
      <c r="A214" s="265" t="s">
        <v>19630</v>
      </c>
      <c r="B214" s="264" t="s">
        <v>19595</v>
      </c>
      <c r="C214" s="266">
        <v>0</v>
      </c>
      <c r="D214" s="266">
        <v>0</v>
      </c>
      <c r="E214" s="266">
        <v>0</v>
      </c>
      <c r="F214" s="266">
        <v>400</v>
      </c>
    </row>
    <row r="215" spans="1:6">
      <c r="A215" s="265" t="s">
        <v>19630</v>
      </c>
      <c r="B215" s="264" t="s">
        <v>19622</v>
      </c>
      <c r="C215" s="266">
        <v>0</v>
      </c>
      <c r="D215" s="266">
        <v>0</v>
      </c>
      <c r="E215" s="266">
        <v>225</v>
      </c>
      <c r="F215" s="266">
        <v>304</v>
      </c>
    </row>
    <row r="216" spans="1:6">
      <c r="A216" s="265" t="s">
        <v>19630</v>
      </c>
      <c r="B216" s="264" t="s">
        <v>19620</v>
      </c>
      <c r="C216" s="266">
        <v>0</v>
      </c>
      <c r="D216" s="266">
        <v>54</v>
      </c>
      <c r="E216" s="266">
        <v>0</v>
      </c>
      <c r="F216" s="266">
        <v>0</v>
      </c>
    </row>
    <row r="217" spans="1:6">
      <c r="A217" s="265" t="s">
        <v>19630</v>
      </c>
      <c r="B217" s="264" t="s">
        <v>19619</v>
      </c>
      <c r="C217" s="266">
        <v>0</v>
      </c>
      <c r="D217" s="266">
        <v>0</v>
      </c>
      <c r="E217" s="266">
        <v>108</v>
      </c>
      <c r="F217" s="266">
        <v>0</v>
      </c>
    </row>
    <row r="218" spans="1:6">
      <c r="A218" s="265" t="s">
        <v>19630</v>
      </c>
      <c r="B218" s="264" t="s">
        <v>19636</v>
      </c>
      <c r="C218" s="266">
        <v>272</v>
      </c>
      <c r="D218" s="266">
        <v>0</v>
      </c>
      <c r="E218" s="266">
        <v>0</v>
      </c>
      <c r="F218" s="266">
        <v>0</v>
      </c>
    </row>
    <row r="219" spans="1:6">
      <c r="A219" s="265" t="s">
        <v>19630</v>
      </c>
      <c r="B219" s="264" t="s">
        <v>19635</v>
      </c>
      <c r="C219" s="266">
        <v>240</v>
      </c>
      <c r="D219" s="266">
        <v>0</v>
      </c>
      <c r="E219" s="266">
        <v>0</v>
      </c>
      <c r="F219" s="266">
        <v>0</v>
      </c>
    </row>
    <row r="220" spans="1:6">
      <c r="A220" s="265" t="s">
        <v>19630</v>
      </c>
      <c r="B220" s="264" t="s">
        <v>19617</v>
      </c>
      <c r="C220" s="266">
        <v>0</v>
      </c>
      <c r="D220" s="266">
        <v>0</v>
      </c>
      <c r="E220" s="266">
        <v>0</v>
      </c>
      <c r="F220" s="266">
        <v>300</v>
      </c>
    </row>
    <row r="221" spans="1:6">
      <c r="A221" s="265" t="s">
        <v>19630</v>
      </c>
      <c r="B221" s="264" t="s">
        <v>19625</v>
      </c>
      <c r="C221" s="266">
        <v>0</v>
      </c>
      <c r="D221" s="266">
        <v>0</v>
      </c>
      <c r="E221" s="266">
        <v>420</v>
      </c>
      <c r="F221" s="266">
        <v>0</v>
      </c>
    </row>
    <row r="222" spans="1:6">
      <c r="A222" s="265" t="s">
        <v>19630</v>
      </c>
      <c r="B222" s="264" t="s">
        <v>19634</v>
      </c>
      <c r="C222" s="266">
        <v>96</v>
      </c>
      <c r="D222" s="266">
        <v>0</v>
      </c>
      <c r="E222" s="266">
        <v>0</v>
      </c>
      <c r="F222" s="266">
        <v>0</v>
      </c>
    </row>
    <row r="223" spans="1:6">
      <c r="A223" s="265" t="s">
        <v>19630</v>
      </c>
      <c r="B223" s="264" t="s">
        <v>19633</v>
      </c>
      <c r="C223" s="266">
        <v>126</v>
      </c>
      <c r="D223" s="266">
        <v>0</v>
      </c>
      <c r="E223" s="266">
        <v>0</v>
      </c>
      <c r="F223" s="266">
        <v>0</v>
      </c>
    </row>
    <row r="224" spans="1:6">
      <c r="A224" s="265" t="s">
        <v>19630</v>
      </c>
      <c r="B224" s="264" t="s">
        <v>19615</v>
      </c>
      <c r="C224" s="266">
        <v>216</v>
      </c>
      <c r="D224" s="266">
        <v>0</v>
      </c>
      <c r="E224" s="266">
        <v>0</v>
      </c>
      <c r="F224" s="266">
        <v>0</v>
      </c>
    </row>
    <row r="225" spans="1:6">
      <c r="A225" s="265" t="s">
        <v>19630</v>
      </c>
      <c r="B225" s="264" t="s">
        <v>19602</v>
      </c>
      <c r="C225" s="266">
        <v>0</v>
      </c>
      <c r="D225" s="266">
        <v>0</v>
      </c>
      <c r="E225" s="266">
        <v>600</v>
      </c>
      <c r="F225" s="266">
        <v>0</v>
      </c>
    </row>
    <row r="226" spans="1:6">
      <c r="A226" s="265" t="s">
        <v>19630</v>
      </c>
      <c r="B226" s="264" t="s">
        <v>19632</v>
      </c>
      <c r="C226" s="266">
        <v>0</v>
      </c>
      <c r="D226" s="266">
        <v>0</v>
      </c>
      <c r="E226" s="266">
        <v>0</v>
      </c>
      <c r="F226" s="266">
        <v>50</v>
      </c>
    </row>
    <row r="227" spans="1:6">
      <c r="A227" s="265" t="s">
        <v>19630</v>
      </c>
      <c r="B227" s="264" t="s">
        <v>19631</v>
      </c>
      <c r="C227" s="266">
        <v>0</v>
      </c>
      <c r="D227" s="266">
        <v>0</v>
      </c>
      <c r="E227" s="266">
        <v>240</v>
      </c>
      <c r="F227" s="266">
        <v>0</v>
      </c>
    </row>
    <row r="228" spans="1:6">
      <c r="A228" s="265" t="s">
        <v>19630</v>
      </c>
      <c r="B228" s="264" t="s">
        <v>19610</v>
      </c>
      <c r="C228" s="266">
        <v>0</v>
      </c>
      <c r="D228" s="266">
        <v>320</v>
      </c>
      <c r="E228" s="266">
        <v>0</v>
      </c>
      <c r="F228" s="266">
        <v>0</v>
      </c>
    </row>
    <row r="229" spans="1:6">
      <c r="A229" s="265" t="s">
        <v>19630</v>
      </c>
      <c r="B229" s="264" t="s">
        <v>19590</v>
      </c>
      <c r="C229" s="266">
        <v>0</v>
      </c>
      <c r="D229" s="266">
        <v>120</v>
      </c>
      <c r="E229" s="266">
        <v>0</v>
      </c>
      <c r="F229" s="266">
        <v>0</v>
      </c>
    </row>
    <row r="230" spans="1:6">
      <c r="A230" s="265" t="s">
        <v>19624</v>
      </c>
      <c r="B230" s="264" t="s">
        <v>19629</v>
      </c>
      <c r="C230" s="266">
        <v>115.2</v>
      </c>
      <c r="D230" s="266">
        <v>0</v>
      </c>
      <c r="E230" s="266">
        <v>0</v>
      </c>
      <c r="F230" s="266">
        <v>0</v>
      </c>
    </row>
    <row r="231" spans="1:6">
      <c r="A231" s="265" t="s">
        <v>19624</v>
      </c>
      <c r="B231" s="264" t="s">
        <v>19605</v>
      </c>
      <c r="C231" s="266">
        <v>0</v>
      </c>
      <c r="D231" s="266">
        <v>360</v>
      </c>
      <c r="E231" s="266">
        <v>0</v>
      </c>
      <c r="F231" s="266">
        <v>0</v>
      </c>
    </row>
    <row r="232" spans="1:6">
      <c r="A232" s="265" t="s">
        <v>19624</v>
      </c>
      <c r="B232" s="264" t="s">
        <v>19628</v>
      </c>
      <c r="C232" s="266">
        <v>0</v>
      </c>
      <c r="D232" s="266">
        <v>54</v>
      </c>
      <c r="E232" s="266">
        <v>0</v>
      </c>
      <c r="F232" s="266">
        <v>0</v>
      </c>
    </row>
    <row r="233" spans="1:6">
      <c r="A233" s="265" t="s">
        <v>19624</v>
      </c>
      <c r="B233" s="264" t="s">
        <v>19627</v>
      </c>
      <c r="C233" s="266">
        <v>504</v>
      </c>
      <c r="D233" s="266">
        <v>0</v>
      </c>
      <c r="E233" s="266">
        <v>0</v>
      </c>
      <c r="F233" s="266">
        <v>0</v>
      </c>
    </row>
    <row r="234" spans="1:6">
      <c r="A234" s="265" t="s">
        <v>19624</v>
      </c>
      <c r="B234" s="264" t="s">
        <v>19596</v>
      </c>
      <c r="C234" s="266">
        <v>0</v>
      </c>
      <c r="D234" s="266">
        <v>0</v>
      </c>
      <c r="E234" s="266">
        <v>405</v>
      </c>
      <c r="F234" s="266">
        <v>0</v>
      </c>
    </row>
    <row r="235" spans="1:6">
      <c r="A235" s="265" t="s">
        <v>19624</v>
      </c>
      <c r="B235" s="264" t="s">
        <v>19595</v>
      </c>
      <c r="C235" s="266">
        <v>0</v>
      </c>
      <c r="D235" s="266">
        <v>0</v>
      </c>
      <c r="E235" s="266">
        <v>0</v>
      </c>
      <c r="F235" s="266">
        <v>270</v>
      </c>
    </row>
    <row r="236" spans="1:6">
      <c r="A236" s="265" t="s">
        <v>19624</v>
      </c>
      <c r="B236" s="264" t="s">
        <v>19622</v>
      </c>
      <c r="C236" s="266">
        <v>0</v>
      </c>
      <c r="D236" s="266">
        <v>0</v>
      </c>
      <c r="E236" s="266">
        <v>486</v>
      </c>
      <c r="F236" s="266">
        <v>0</v>
      </c>
    </row>
    <row r="237" spans="1:6">
      <c r="A237" s="265" t="s">
        <v>19624</v>
      </c>
      <c r="B237" s="264" t="s">
        <v>19626</v>
      </c>
      <c r="C237" s="266">
        <v>0</v>
      </c>
      <c r="D237" s="266">
        <v>306</v>
      </c>
      <c r="E237" s="266">
        <v>0</v>
      </c>
      <c r="F237" s="266">
        <v>0</v>
      </c>
    </row>
    <row r="238" spans="1:6">
      <c r="A238" s="265" t="s">
        <v>19624</v>
      </c>
      <c r="B238" s="264" t="s">
        <v>19619</v>
      </c>
      <c r="C238" s="266">
        <v>0</v>
      </c>
      <c r="D238" s="266">
        <v>0</v>
      </c>
      <c r="E238" s="266">
        <v>72</v>
      </c>
      <c r="F238" s="266">
        <v>0</v>
      </c>
    </row>
    <row r="239" spans="1:6">
      <c r="A239" s="265" t="s">
        <v>19624</v>
      </c>
      <c r="B239" s="264" t="s">
        <v>19617</v>
      </c>
      <c r="C239" s="266">
        <v>0</v>
      </c>
      <c r="D239" s="266">
        <v>0</v>
      </c>
      <c r="E239" s="266">
        <v>0</v>
      </c>
      <c r="F239" s="266">
        <v>121.5</v>
      </c>
    </row>
    <row r="240" spans="1:6">
      <c r="A240" s="265" t="s">
        <v>19624</v>
      </c>
      <c r="B240" s="264" t="s">
        <v>19625</v>
      </c>
      <c r="C240" s="266">
        <v>691.2</v>
      </c>
      <c r="D240" s="266">
        <v>0</v>
      </c>
      <c r="E240" s="266">
        <v>0</v>
      </c>
      <c r="F240" s="266">
        <v>0</v>
      </c>
    </row>
    <row r="241" spans="1:6">
      <c r="A241" s="265" t="s">
        <v>19624</v>
      </c>
      <c r="B241" s="264" t="s">
        <v>19616</v>
      </c>
      <c r="C241" s="266">
        <v>0</v>
      </c>
      <c r="D241" s="266">
        <v>0</v>
      </c>
      <c r="E241" s="266">
        <v>360</v>
      </c>
      <c r="F241" s="266">
        <v>378</v>
      </c>
    </row>
    <row r="242" spans="1:6">
      <c r="A242" s="265" t="s">
        <v>19624</v>
      </c>
      <c r="B242" s="264" t="s">
        <v>19598</v>
      </c>
      <c r="C242" s="266">
        <v>0</v>
      </c>
      <c r="D242" s="266">
        <v>540</v>
      </c>
      <c r="E242" s="266">
        <v>0</v>
      </c>
      <c r="F242" s="266">
        <v>0</v>
      </c>
    </row>
    <row r="243" spans="1:6">
      <c r="A243" s="265" t="s">
        <v>19624</v>
      </c>
      <c r="B243" s="264" t="s">
        <v>19609</v>
      </c>
      <c r="C243" s="266">
        <v>0</v>
      </c>
      <c r="D243" s="266">
        <v>108</v>
      </c>
      <c r="E243" s="266">
        <v>0</v>
      </c>
      <c r="F243" s="266">
        <v>0</v>
      </c>
    </row>
    <row r="244" spans="1:6">
      <c r="A244" s="265" t="s">
        <v>19624</v>
      </c>
      <c r="B244" s="264" t="s">
        <v>19590</v>
      </c>
      <c r="C244" s="266">
        <v>0</v>
      </c>
      <c r="D244" s="266">
        <v>0</v>
      </c>
      <c r="E244" s="266">
        <v>0</v>
      </c>
      <c r="F244" s="266">
        <v>504</v>
      </c>
    </row>
    <row r="245" spans="1:6">
      <c r="A245" s="265" t="s">
        <v>19608</v>
      </c>
      <c r="B245" s="264" t="s">
        <v>19623</v>
      </c>
      <c r="C245" s="266">
        <v>124.83</v>
      </c>
      <c r="D245" s="266">
        <v>0</v>
      </c>
      <c r="E245" s="266">
        <v>0</v>
      </c>
      <c r="F245" s="266">
        <v>0</v>
      </c>
    </row>
    <row r="246" spans="1:6">
      <c r="A246" s="265" t="s">
        <v>19608</v>
      </c>
      <c r="B246" s="264" t="s">
        <v>19622</v>
      </c>
      <c r="C246" s="266">
        <v>0</v>
      </c>
      <c r="D246" s="266">
        <v>0</v>
      </c>
      <c r="E246" s="266">
        <v>124.2</v>
      </c>
      <c r="F246" s="266">
        <v>0</v>
      </c>
    </row>
    <row r="247" spans="1:6">
      <c r="A247" s="265" t="s">
        <v>19608</v>
      </c>
      <c r="B247" s="264" t="s">
        <v>19621</v>
      </c>
      <c r="C247" s="266">
        <v>0</v>
      </c>
      <c r="D247" s="266">
        <v>0</v>
      </c>
      <c r="E247" s="266">
        <v>0</v>
      </c>
      <c r="F247" s="266">
        <v>46</v>
      </c>
    </row>
    <row r="248" spans="1:6">
      <c r="A248" s="265" t="s">
        <v>19608</v>
      </c>
      <c r="B248" s="264" t="s">
        <v>19620</v>
      </c>
      <c r="C248" s="266">
        <v>0</v>
      </c>
      <c r="D248" s="266">
        <v>92</v>
      </c>
      <c r="E248" s="266">
        <v>0</v>
      </c>
      <c r="F248" s="266">
        <v>0</v>
      </c>
    </row>
    <row r="249" spans="1:6">
      <c r="A249" s="265" t="s">
        <v>19608</v>
      </c>
      <c r="B249" s="264" t="s">
        <v>19619</v>
      </c>
      <c r="C249" s="266">
        <v>0</v>
      </c>
      <c r="D249" s="266">
        <v>0</v>
      </c>
      <c r="E249" s="266">
        <v>248.4</v>
      </c>
      <c r="F249" s="266">
        <v>0</v>
      </c>
    </row>
    <row r="250" spans="1:6">
      <c r="A250" s="265" t="s">
        <v>19608</v>
      </c>
      <c r="B250" s="264" t="s">
        <v>19618</v>
      </c>
      <c r="C250" s="266">
        <v>0</v>
      </c>
      <c r="D250" s="266">
        <v>0</v>
      </c>
      <c r="E250" s="266">
        <v>46</v>
      </c>
      <c r="F250" s="266">
        <v>0</v>
      </c>
    </row>
    <row r="251" spans="1:6">
      <c r="A251" s="265" t="s">
        <v>19608</v>
      </c>
      <c r="B251" s="264" t="s">
        <v>19617</v>
      </c>
      <c r="C251" s="266">
        <v>0</v>
      </c>
      <c r="D251" s="266">
        <v>0</v>
      </c>
      <c r="E251" s="266">
        <v>0</v>
      </c>
      <c r="F251" s="266">
        <v>48.3</v>
      </c>
    </row>
    <row r="252" spans="1:6">
      <c r="A252" s="265" t="s">
        <v>19608</v>
      </c>
      <c r="B252" s="264" t="s">
        <v>19616</v>
      </c>
      <c r="C252" s="266">
        <v>24.82</v>
      </c>
      <c r="D252" s="266">
        <v>0</v>
      </c>
      <c r="E252" s="266">
        <v>276</v>
      </c>
      <c r="F252" s="266">
        <v>0</v>
      </c>
    </row>
    <row r="253" spans="1:6">
      <c r="A253" s="265" t="s">
        <v>19608</v>
      </c>
      <c r="B253" s="264" t="s">
        <v>19615</v>
      </c>
      <c r="C253" s="266">
        <v>36.5</v>
      </c>
      <c r="D253" s="266">
        <v>0</v>
      </c>
      <c r="E253" s="266">
        <v>0</v>
      </c>
      <c r="F253" s="266">
        <v>0</v>
      </c>
    </row>
    <row r="254" spans="1:6">
      <c r="A254" s="265" t="s">
        <v>19608</v>
      </c>
      <c r="B254" s="264" t="s">
        <v>19602</v>
      </c>
      <c r="C254" s="266">
        <v>0</v>
      </c>
      <c r="D254" s="266">
        <v>0</v>
      </c>
      <c r="E254" s="266">
        <v>0</v>
      </c>
      <c r="F254" s="266">
        <v>437</v>
      </c>
    </row>
    <row r="255" spans="1:6">
      <c r="A255" s="265" t="s">
        <v>19608</v>
      </c>
      <c r="B255" s="264" t="s">
        <v>19614</v>
      </c>
      <c r="C255" s="266">
        <v>292</v>
      </c>
      <c r="D255" s="266">
        <v>0</v>
      </c>
      <c r="E255" s="266">
        <v>0</v>
      </c>
      <c r="F255" s="266">
        <v>0</v>
      </c>
    </row>
    <row r="256" spans="1:6">
      <c r="A256" s="265" t="s">
        <v>19608</v>
      </c>
      <c r="B256" s="264" t="s">
        <v>19601</v>
      </c>
      <c r="C256" s="266">
        <v>0</v>
      </c>
      <c r="D256" s="266">
        <v>257.60000000000002</v>
      </c>
      <c r="E256" s="266">
        <v>0</v>
      </c>
      <c r="F256" s="266">
        <v>110.4</v>
      </c>
    </row>
    <row r="257" spans="1:6">
      <c r="A257" s="265" t="s">
        <v>19608</v>
      </c>
      <c r="B257" s="264" t="s">
        <v>19613</v>
      </c>
      <c r="C257" s="266">
        <v>153.30000000000001</v>
      </c>
      <c r="D257" s="266">
        <v>0</v>
      </c>
      <c r="E257" s="266">
        <v>0</v>
      </c>
      <c r="F257" s="266">
        <v>0</v>
      </c>
    </row>
    <row r="258" spans="1:6">
      <c r="A258" s="265" t="s">
        <v>19608</v>
      </c>
      <c r="B258" s="264" t="s">
        <v>19612</v>
      </c>
      <c r="C258" s="266">
        <v>166.44</v>
      </c>
      <c r="D258" s="266">
        <v>0</v>
      </c>
      <c r="E258" s="266">
        <v>0</v>
      </c>
      <c r="F258" s="266">
        <v>0</v>
      </c>
    </row>
    <row r="259" spans="1:6">
      <c r="A259" s="265" t="s">
        <v>19608</v>
      </c>
      <c r="B259" s="264" t="s">
        <v>19611</v>
      </c>
      <c r="C259" s="266">
        <v>0</v>
      </c>
      <c r="D259" s="266">
        <v>0</v>
      </c>
      <c r="E259" s="266">
        <v>64.400000000000006</v>
      </c>
      <c r="F259" s="266">
        <v>0</v>
      </c>
    </row>
    <row r="260" spans="1:6">
      <c r="A260" s="265" t="s">
        <v>19608</v>
      </c>
      <c r="B260" s="264" t="s">
        <v>19610</v>
      </c>
      <c r="C260" s="266">
        <v>0</v>
      </c>
      <c r="D260" s="266">
        <v>0</v>
      </c>
      <c r="E260" s="266">
        <v>82.8</v>
      </c>
      <c r="F260" s="266">
        <v>0</v>
      </c>
    </row>
    <row r="261" spans="1:6">
      <c r="A261" s="265" t="s">
        <v>19608</v>
      </c>
      <c r="B261" s="264" t="s">
        <v>19609</v>
      </c>
      <c r="C261" s="266">
        <v>146</v>
      </c>
      <c r="D261" s="266">
        <v>0</v>
      </c>
      <c r="E261" s="266">
        <v>0</v>
      </c>
      <c r="F261" s="266">
        <v>0</v>
      </c>
    </row>
    <row r="262" spans="1:6">
      <c r="A262" s="265" t="s">
        <v>19608</v>
      </c>
      <c r="B262" s="264" t="s">
        <v>19607</v>
      </c>
      <c r="C262" s="266">
        <v>0</v>
      </c>
      <c r="D262" s="266">
        <v>0</v>
      </c>
      <c r="E262" s="266">
        <v>0</v>
      </c>
      <c r="F262" s="266">
        <v>209.76</v>
      </c>
    </row>
    <row r="263" spans="1:6">
      <c r="A263" s="265" t="s">
        <v>19599</v>
      </c>
      <c r="B263" s="264" t="s">
        <v>19606</v>
      </c>
      <c r="C263" s="266">
        <v>0</v>
      </c>
      <c r="D263" s="266">
        <v>1275</v>
      </c>
      <c r="E263" s="266">
        <v>0</v>
      </c>
      <c r="F263" s="266">
        <v>0</v>
      </c>
    </row>
    <row r="264" spans="1:6">
      <c r="A264" s="265" t="s">
        <v>19599</v>
      </c>
      <c r="B264" s="264" t="s">
        <v>19605</v>
      </c>
      <c r="C264" s="266">
        <v>720</v>
      </c>
      <c r="D264" s="266">
        <v>0</v>
      </c>
      <c r="E264" s="266">
        <v>0</v>
      </c>
      <c r="F264" s="266">
        <v>0</v>
      </c>
    </row>
    <row r="265" spans="1:6">
      <c r="A265" s="265" t="s">
        <v>19599</v>
      </c>
      <c r="B265" s="264" t="s">
        <v>19595</v>
      </c>
      <c r="C265" s="266">
        <v>0</v>
      </c>
      <c r="D265" s="266">
        <v>0</v>
      </c>
      <c r="E265" s="266">
        <v>1050</v>
      </c>
      <c r="F265" s="266">
        <v>0</v>
      </c>
    </row>
    <row r="266" spans="1:6">
      <c r="A266" s="265" t="s">
        <v>19599</v>
      </c>
      <c r="B266" s="264" t="s">
        <v>19604</v>
      </c>
      <c r="C266" s="266">
        <v>0</v>
      </c>
      <c r="D266" s="266">
        <v>0</v>
      </c>
      <c r="E266" s="266">
        <v>0</v>
      </c>
      <c r="F266" s="266">
        <v>76.5</v>
      </c>
    </row>
    <row r="267" spans="1:6">
      <c r="A267" s="265" t="s">
        <v>19599</v>
      </c>
      <c r="B267" s="264" t="s">
        <v>19603</v>
      </c>
      <c r="C267" s="266">
        <v>0</v>
      </c>
      <c r="D267" s="266">
        <v>0</v>
      </c>
      <c r="E267" s="266">
        <v>0</v>
      </c>
      <c r="F267" s="266">
        <v>1050</v>
      </c>
    </row>
    <row r="268" spans="1:6">
      <c r="A268" s="265" t="s">
        <v>19599</v>
      </c>
      <c r="B268" s="264" t="s">
        <v>19602</v>
      </c>
      <c r="C268" s="266">
        <v>0</v>
      </c>
      <c r="D268" s="266">
        <v>0</v>
      </c>
      <c r="E268" s="266">
        <v>0</v>
      </c>
      <c r="F268" s="266">
        <v>2700</v>
      </c>
    </row>
    <row r="269" spans="1:6">
      <c r="A269" s="265" t="s">
        <v>19599</v>
      </c>
      <c r="B269" s="264" t="s">
        <v>19601</v>
      </c>
      <c r="C269" s="266">
        <v>0</v>
      </c>
      <c r="D269" s="266">
        <v>0</v>
      </c>
      <c r="E269" s="266">
        <v>1350</v>
      </c>
      <c r="F269" s="266">
        <v>0</v>
      </c>
    </row>
    <row r="270" spans="1:6">
      <c r="A270" s="265" t="s">
        <v>19599</v>
      </c>
      <c r="B270" s="264" t="s">
        <v>19600</v>
      </c>
      <c r="C270" s="266">
        <v>0</v>
      </c>
      <c r="D270" s="266">
        <v>0</v>
      </c>
      <c r="E270" s="266">
        <v>300</v>
      </c>
      <c r="F270" s="266">
        <v>0</v>
      </c>
    </row>
    <row r="271" spans="1:6">
      <c r="A271" s="265" t="s">
        <v>19599</v>
      </c>
      <c r="B271" s="264" t="s">
        <v>19598</v>
      </c>
      <c r="C271" s="266">
        <v>364.8</v>
      </c>
      <c r="D271" s="266">
        <v>300</v>
      </c>
      <c r="E271" s="266">
        <v>0</v>
      </c>
      <c r="F271" s="266">
        <v>0</v>
      </c>
    </row>
    <row r="272" spans="1:6">
      <c r="A272" s="265" t="s">
        <v>19591</v>
      </c>
      <c r="B272" s="264" t="s">
        <v>19597</v>
      </c>
      <c r="C272" s="266">
        <v>0</v>
      </c>
      <c r="D272" s="266">
        <v>0</v>
      </c>
      <c r="E272" s="266">
        <v>0</v>
      </c>
      <c r="F272" s="266">
        <v>878</v>
      </c>
    </row>
    <row r="273" spans="1:6">
      <c r="A273" s="265" t="s">
        <v>19591</v>
      </c>
      <c r="B273" s="264" t="s">
        <v>19596</v>
      </c>
      <c r="C273" s="266">
        <v>2281.5</v>
      </c>
      <c r="D273" s="266">
        <v>0</v>
      </c>
      <c r="E273" s="266">
        <v>0</v>
      </c>
      <c r="F273" s="266">
        <v>0</v>
      </c>
    </row>
    <row r="274" spans="1:6">
      <c r="A274" s="265" t="s">
        <v>19591</v>
      </c>
      <c r="B274" s="264" t="s">
        <v>19595</v>
      </c>
      <c r="C274" s="266">
        <v>0</v>
      </c>
      <c r="D274" s="266">
        <v>0</v>
      </c>
      <c r="E274" s="266">
        <v>0</v>
      </c>
      <c r="F274" s="266">
        <v>1317</v>
      </c>
    </row>
    <row r="275" spans="1:6">
      <c r="A275" s="265" t="s">
        <v>19591</v>
      </c>
      <c r="B275" s="264" t="s">
        <v>19594</v>
      </c>
      <c r="C275" s="266">
        <v>921.37</v>
      </c>
      <c r="D275" s="266">
        <v>0</v>
      </c>
      <c r="E275" s="266">
        <v>0</v>
      </c>
      <c r="F275" s="266">
        <v>0</v>
      </c>
    </row>
    <row r="276" spans="1:6">
      <c r="A276" s="265" t="s">
        <v>19591</v>
      </c>
      <c r="B276" s="264" t="s">
        <v>19593</v>
      </c>
      <c r="C276" s="266">
        <v>0</v>
      </c>
      <c r="D276" s="266">
        <v>263.39999999999998</v>
      </c>
      <c r="E276" s="266">
        <v>0</v>
      </c>
      <c r="F276" s="266">
        <v>0</v>
      </c>
    </row>
    <row r="277" spans="1:6">
      <c r="A277" s="265" t="s">
        <v>19591</v>
      </c>
      <c r="B277" s="264" t="s">
        <v>19592</v>
      </c>
      <c r="C277" s="266">
        <v>0</v>
      </c>
      <c r="D277" s="266">
        <v>0</v>
      </c>
      <c r="E277" s="266">
        <v>0</v>
      </c>
      <c r="F277" s="266">
        <v>395.1</v>
      </c>
    </row>
    <row r="278" spans="1:6">
      <c r="A278" s="265" t="s">
        <v>19591</v>
      </c>
      <c r="B278" s="264" t="s">
        <v>19590</v>
      </c>
      <c r="C278" s="266">
        <v>0</v>
      </c>
      <c r="D278" s="266">
        <v>0</v>
      </c>
      <c r="E278" s="266">
        <v>842.88</v>
      </c>
      <c r="F278" s="266">
        <v>0</v>
      </c>
    </row>
  </sheetData>
  <printOptions gridLines="1"/>
  <pageMargins left="0.35" right="0.35" top="0.75" bottom="0.75" header="0.25" footer="0.25"/>
  <pageSetup orientation="portrait" horizontalDpi="4294967294"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ECC9C-7A4A-48BF-9810-209679FC8A3F}">
  <sheetPr>
    <tabColor rgb="FF00B0F0"/>
  </sheetPr>
  <dimension ref="B2:L12"/>
  <sheetViews>
    <sheetView workbookViewId="0">
      <selection activeCell="I17" sqref="I17"/>
    </sheetView>
  </sheetViews>
  <sheetFormatPr defaultRowHeight="14.5"/>
  <sheetData>
    <row r="2" spans="2:12" ht="15" thickBot="1"/>
    <row r="3" spans="2:12" ht="15.5">
      <c r="B3" s="442" t="s">
        <v>96</v>
      </c>
      <c r="C3" s="443" t="s">
        <v>96</v>
      </c>
      <c r="D3" s="443" t="s">
        <v>96</v>
      </c>
      <c r="E3" s="443" t="s">
        <v>96</v>
      </c>
      <c r="F3" s="443" t="s">
        <v>96</v>
      </c>
      <c r="G3" s="444" t="s">
        <v>96</v>
      </c>
    </row>
    <row r="4" spans="2:12" ht="15.5">
      <c r="B4" s="445" t="s">
        <v>96</v>
      </c>
      <c r="C4" s="446" t="s">
        <v>96</v>
      </c>
      <c r="D4" s="446" t="s">
        <v>96</v>
      </c>
      <c r="E4" s="446" t="s">
        <v>96</v>
      </c>
      <c r="F4" s="446" t="s">
        <v>96</v>
      </c>
      <c r="G4" s="447" t="s">
        <v>96</v>
      </c>
      <c r="J4">
        <f t="shared" ref="J4:L7" ca="1" si="0">RANDBETWEEN(1,6)</f>
        <v>4</v>
      </c>
      <c r="K4">
        <f t="shared" ca="1" si="0"/>
        <v>1</v>
      </c>
      <c r="L4">
        <f t="shared" ca="1" si="0"/>
        <v>4</v>
      </c>
    </row>
    <row r="5" spans="2:12" ht="15.5">
      <c r="B5" s="445" t="s">
        <v>96</v>
      </c>
      <c r="C5" s="446" t="s">
        <v>96</v>
      </c>
      <c r="D5" s="446" t="s">
        <v>96</v>
      </c>
      <c r="E5" s="446" t="s">
        <v>96</v>
      </c>
      <c r="F5" s="446" t="s">
        <v>96</v>
      </c>
      <c r="G5" s="447" t="s">
        <v>96</v>
      </c>
      <c r="J5">
        <f t="shared" ca="1" si="0"/>
        <v>3</v>
      </c>
      <c r="K5">
        <f t="shared" ca="1" si="0"/>
        <v>5</v>
      </c>
      <c r="L5">
        <f t="shared" ca="1" si="0"/>
        <v>5</v>
      </c>
    </row>
    <row r="6" spans="2:12" ht="15.5">
      <c r="B6" s="445" t="s">
        <v>96</v>
      </c>
      <c r="C6" s="446" t="s">
        <v>96</v>
      </c>
      <c r="D6" s="446" t="s">
        <v>96</v>
      </c>
      <c r="E6" s="446" t="s">
        <v>96</v>
      </c>
      <c r="F6" s="446" t="s">
        <v>96</v>
      </c>
      <c r="G6" s="447" t="s">
        <v>96</v>
      </c>
      <c r="J6">
        <f t="shared" ca="1" si="0"/>
        <v>1</v>
      </c>
      <c r="K6">
        <f t="shared" ca="1" si="0"/>
        <v>6</v>
      </c>
      <c r="L6">
        <f t="shared" ca="1" si="0"/>
        <v>6</v>
      </c>
    </row>
    <row r="7" spans="2:12" ht="15.5">
      <c r="B7" s="445" t="s">
        <v>96</v>
      </c>
      <c r="C7" s="446" t="s">
        <v>96</v>
      </c>
      <c r="D7" s="446" t="s">
        <v>96</v>
      </c>
      <c r="E7" s="446" t="s">
        <v>96</v>
      </c>
      <c r="F7" s="446" t="s">
        <v>96</v>
      </c>
      <c r="G7" s="447" t="s">
        <v>96</v>
      </c>
      <c r="J7">
        <f t="shared" ca="1" si="0"/>
        <v>2</v>
      </c>
      <c r="K7">
        <f t="shared" ca="1" si="0"/>
        <v>6</v>
      </c>
      <c r="L7">
        <f t="shared" ca="1" si="0"/>
        <v>5</v>
      </c>
    </row>
    <row r="8" spans="2:12" ht="15.5">
      <c r="B8" s="445" t="s">
        <v>96</v>
      </c>
      <c r="C8" s="446" t="s">
        <v>96</v>
      </c>
      <c r="D8" s="446" t="s">
        <v>96</v>
      </c>
      <c r="E8" s="446" t="s">
        <v>96</v>
      </c>
      <c r="F8" s="446" t="s">
        <v>96</v>
      </c>
      <c r="G8" s="447" t="s">
        <v>96</v>
      </c>
    </row>
    <row r="9" spans="2:12" ht="15.5">
      <c r="B9" s="445" t="s">
        <v>96</v>
      </c>
      <c r="C9" s="446" t="s">
        <v>96</v>
      </c>
      <c r="D9" s="446" t="s">
        <v>96</v>
      </c>
      <c r="E9" s="446" t="s">
        <v>96</v>
      </c>
      <c r="F9" s="446" t="s">
        <v>96</v>
      </c>
      <c r="G9" s="447" t="s">
        <v>96</v>
      </c>
    </row>
    <row r="10" spans="2:12" ht="15.5">
      <c r="B10" s="445" t="s">
        <v>96</v>
      </c>
      <c r="C10" s="446" t="s">
        <v>96</v>
      </c>
      <c r="D10" s="446" t="s">
        <v>96</v>
      </c>
      <c r="E10" s="446" t="s">
        <v>96</v>
      </c>
      <c r="F10" s="446" t="s">
        <v>96</v>
      </c>
      <c r="G10" s="447" t="s">
        <v>96</v>
      </c>
    </row>
    <row r="11" spans="2:12" ht="15.5">
      <c r="B11" s="445" t="s">
        <v>96</v>
      </c>
      <c r="C11" s="446" t="s">
        <v>96</v>
      </c>
      <c r="D11" s="446" t="s">
        <v>96</v>
      </c>
      <c r="E11" s="446" t="s">
        <v>96</v>
      </c>
      <c r="F11" s="446" t="s">
        <v>96</v>
      </c>
      <c r="G11" s="447" t="s">
        <v>96</v>
      </c>
    </row>
    <row r="12" spans="2:12" ht="16" thickBot="1">
      <c r="B12" s="448" t="s">
        <v>96</v>
      </c>
      <c r="C12" s="449" t="s">
        <v>96</v>
      </c>
      <c r="D12" s="449" t="s">
        <v>96</v>
      </c>
      <c r="E12" s="449" t="s">
        <v>96</v>
      </c>
      <c r="F12" s="449" t="s">
        <v>96</v>
      </c>
      <c r="G12" s="450" t="s">
        <v>96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D3187-5AAE-4BA2-91C2-0CF556B19786}">
  <sheetPr>
    <tabColor rgb="FF00B0F0"/>
  </sheetPr>
  <dimension ref="B2:L12"/>
  <sheetViews>
    <sheetView workbookViewId="0">
      <selection activeCell="B3" sqref="B3:G12"/>
    </sheetView>
  </sheetViews>
  <sheetFormatPr defaultRowHeight="14.5"/>
  <sheetData>
    <row r="2" spans="2:12" ht="15" thickBot="1"/>
    <row r="3" spans="2:12" ht="15.5">
      <c r="B3" s="451" t="s">
        <v>96</v>
      </c>
      <c r="C3" s="452" t="s">
        <v>96</v>
      </c>
      <c r="D3" s="452" t="s">
        <v>96</v>
      </c>
      <c r="E3" s="452" t="s">
        <v>96</v>
      </c>
      <c r="F3" s="452" t="s">
        <v>96</v>
      </c>
      <c r="G3" s="453" t="s">
        <v>96</v>
      </c>
    </row>
    <row r="4" spans="2:12" ht="15.5">
      <c r="B4" s="454" t="s">
        <v>96</v>
      </c>
      <c r="C4" s="455" t="s">
        <v>96</v>
      </c>
      <c r="D4" s="455" t="s">
        <v>96</v>
      </c>
      <c r="E4" s="455" t="s">
        <v>96</v>
      </c>
      <c r="F4" s="455" t="s">
        <v>96</v>
      </c>
      <c r="G4" s="456" t="s">
        <v>96</v>
      </c>
      <c r="J4">
        <f t="shared" ref="J4:L7" ca="1" si="0">RANDBETWEEN(1,6)</f>
        <v>4</v>
      </c>
      <c r="K4">
        <f t="shared" ca="1" si="0"/>
        <v>4</v>
      </c>
      <c r="L4">
        <f t="shared" ca="1" si="0"/>
        <v>5</v>
      </c>
    </row>
    <row r="5" spans="2:12" ht="15.5">
      <c r="B5" s="454" t="s">
        <v>96</v>
      </c>
      <c r="C5" s="455" t="s">
        <v>96</v>
      </c>
      <c r="D5" s="455" t="s">
        <v>96</v>
      </c>
      <c r="E5" s="455" t="s">
        <v>96</v>
      </c>
      <c r="F5" s="455" t="s">
        <v>96</v>
      </c>
      <c r="G5" s="456" t="s">
        <v>96</v>
      </c>
      <c r="J5">
        <f t="shared" ca="1" si="0"/>
        <v>5</v>
      </c>
      <c r="K5">
        <f t="shared" ca="1" si="0"/>
        <v>3</v>
      </c>
      <c r="L5">
        <f t="shared" ca="1" si="0"/>
        <v>2</v>
      </c>
    </row>
    <row r="6" spans="2:12" ht="15.5">
      <c r="B6" s="454" t="s">
        <v>96</v>
      </c>
      <c r="C6" s="455" t="s">
        <v>96</v>
      </c>
      <c r="D6" s="455" t="s">
        <v>96</v>
      </c>
      <c r="E6" s="455" t="s">
        <v>96</v>
      </c>
      <c r="F6" s="455" t="s">
        <v>96</v>
      </c>
      <c r="G6" s="456" t="s">
        <v>96</v>
      </c>
      <c r="J6">
        <f t="shared" ca="1" si="0"/>
        <v>3</v>
      </c>
      <c r="K6">
        <f t="shared" ca="1" si="0"/>
        <v>1</v>
      </c>
      <c r="L6">
        <f t="shared" ca="1" si="0"/>
        <v>3</v>
      </c>
    </row>
    <row r="7" spans="2:12" ht="15.5">
      <c r="B7" s="454" t="s">
        <v>96</v>
      </c>
      <c r="C7" s="455" t="s">
        <v>96</v>
      </c>
      <c r="D7" s="455" t="s">
        <v>96</v>
      </c>
      <c r="E7" s="455" t="s">
        <v>96</v>
      </c>
      <c r="F7" s="455" t="s">
        <v>96</v>
      </c>
      <c r="G7" s="456" t="s">
        <v>96</v>
      </c>
      <c r="J7">
        <f t="shared" ca="1" si="0"/>
        <v>2</v>
      </c>
      <c r="K7">
        <f t="shared" ca="1" si="0"/>
        <v>6</v>
      </c>
      <c r="L7">
        <f t="shared" ca="1" si="0"/>
        <v>3</v>
      </c>
    </row>
    <row r="8" spans="2:12" ht="15.5">
      <c r="B8" s="454" t="s">
        <v>96</v>
      </c>
      <c r="C8" s="455" t="s">
        <v>96</v>
      </c>
      <c r="D8" s="455" t="s">
        <v>96</v>
      </c>
      <c r="E8" s="455" t="s">
        <v>96</v>
      </c>
      <c r="F8" s="455" t="s">
        <v>96</v>
      </c>
      <c r="G8" s="456" t="s">
        <v>96</v>
      </c>
    </row>
    <row r="9" spans="2:12" ht="15.5">
      <c r="B9" s="454" t="s">
        <v>96</v>
      </c>
      <c r="C9" s="455" t="s">
        <v>96</v>
      </c>
      <c r="D9" s="455" t="s">
        <v>96</v>
      </c>
      <c r="E9" s="455" t="s">
        <v>96</v>
      </c>
      <c r="F9" s="455" t="s">
        <v>96</v>
      </c>
      <c r="G9" s="456" t="s">
        <v>96</v>
      </c>
    </row>
    <row r="10" spans="2:12" ht="15.5">
      <c r="B10" s="454" t="s">
        <v>96</v>
      </c>
      <c r="C10" s="455" t="s">
        <v>96</v>
      </c>
      <c r="D10" s="455" t="s">
        <v>96</v>
      </c>
      <c r="E10" s="455" t="s">
        <v>96</v>
      </c>
      <c r="F10" s="455" t="s">
        <v>96</v>
      </c>
      <c r="G10" s="456" t="s">
        <v>96</v>
      </c>
    </row>
    <row r="11" spans="2:12" ht="15.5">
      <c r="B11" s="454" t="s">
        <v>96</v>
      </c>
      <c r="C11" s="455" t="s">
        <v>96</v>
      </c>
      <c r="D11" s="455" t="s">
        <v>96</v>
      </c>
      <c r="E11" s="455" t="s">
        <v>96</v>
      </c>
      <c r="F11" s="455" t="s">
        <v>96</v>
      </c>
      <c r="G11" s="456" t="s">
        <v>96</v>
      </c>
    </row>
    <row r="12" spans="2:12" ht="16" thickBot="1">
      <c r="B12" s="457" t="s">
        <v>96</v>
      </c>
      <c r="C12" s="458" t="s">
        <v>96</v>
      </c>
      <c r="D12" s="458" t="s">
        <v>96</v>
      </c>
      <c r="E12" s="458" t="s">
        <v>96</v>
      </c>
      <c r="F12" s="458" t="s">
        <v>96</v>
      </c>
      <c r="G12" s="459" t="s">
        <v>96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AC7A7-492D-4BF4-846A-D5B588298EFF}">
  <sheetPr>
    <tabColor rgb="FF00B0F0"/>
  </sheetPr>
  <dimension ref="B2:L12"/>
  <sheetViews>
    <sheetView workbookViewId="0">
      <selection activeCell="B3" sqref="B3:G12"/>
    </sheetView>
  </sheetViews>
  <sheetFormatPr defaultRowHeight="14.5"/>
  <sheetData>
    <row r="2" spans="2:12" ht="15" thickBot="1"/>
    <row r="3" spans="2:12" ht="15.5">
      <c r="B3" s="451" t="s">
        <v>96</v>
      </c>
      <c r="C3" s="452" t="s">
        <v>96</v>
      </c>
      <c r="D3" s="452" t="s">
        <v>96</v>
      </c>
      <c r="E3" s="452" t="s">
        <v>96</v>
      </c>
      <c r="F3" s="452" t="s">
        <v>96</v>
      </c>
      <c r="G3" s="453" t="s">
        <v>96</v>
      </c>
    </row>
    <row r="4" spans="2:12" ht="15.5">
      <c r="B4" s="454" t="s">
        <v>96</v>
      </c>
      <c r="C4" s="455" t="s">
        <v>96</v>
      </c>
      <c r="D4" s="455" t="s">
        <v>96</v>
      </c>
      <c r="E4" s="455" t="s">
        <v>96</v>
      </c>
      <c r="F4" s="455" t="s">
        <v>96</v>
      </c>
      <c r="G4" s="456" t="s">
        <v>96</v>
      </c>
      <c r="J4">
        <f t="shared" ref="J4:L7" ca="1" si="0">RANDBETWEEN(1,6)</f>
        <v>5</v>
      </c>
      <c r="K4">
        <f t="shared" ca="1" si="0"/>
        <v>1</v>
      </c>
      <c r="L4">
        <f t="shared" ca="1" si="0"/>
        <v>3</v>
      </c>
    </row>
    <row r="5" spans="2:12" ht="15.5">
      <c r="B5" s="454" t="s">
        <v>96</v>
      </c>
      <c r="C5" s="455" t="s">
        <v>96</v>
      </c>
      <c r="D5" s="455" t="s">
        <v>96</v>
      </c>
      <c r="E5" s="455" t="s">
        <v>96</v>
      </c>
      <c r="F5" s="455" t="s">
        <v>96</v>
      </c>
      <c r="G5" s="456" t="s">
        <v>96</v>
      </c>
      <c r="J5">
        <f t="shared" ca="1" si="0"/>
        <v>4</v>
      </c>
      <c r="K5">
        <f t="shared" ca="1" si="0"/>
        <v>3</v>
      </c>
      <c r="L5">
        <f t="shared" ca="1" si="0"/>
        <v>4</v>
      </c>
    </row>
    <row r="6" spans="2:12" ht="15.5">
      <c r="B6" s="454" t="s">
        <v>96</v>
      </c>
      <c r="C6" s="455" t="s">
        <v>96</v>
      </c>
      <c r="D6" s="455" t="s">
        <v>96</v>
      </c>
      <c r="E6" s="455" t="s">
        <v>96</v>
      </c>
      <c r="F6" s="455" t="s">
        <v>96</v>
      </c>
      <c r="G6" s="456" t="s">
        <v>96</v>
      </c>
      <c r="J6">
        <f t="shared" ca="1" si="0"/>
        <v>5</v>
      </c>
      <c r="K6">
        <f t="shared" ca="1" si="0"/>
        <v>2</v>
      </c>
      <c r="L6">
        <f t="shared" ca="1" si="0"/>
        <v>6</v>
      </c>
    </row>
    <row r="7" spans="2:12" ht="15.5">
      <c r="B7" s="454" t="s">
        <v>96</v>
      </c>
      <c r="C7" s="455" t="s">
        <v>96</v>
      </c>
      <c r="D7" s="455" t="s">
        <v>96</v>
      </c>
      <c r="E7" s="455" t="s">
        <v>96</v>
      </c>
      <c r="F7" s="455" t="s">
        <v>96</v>
      </c>
      <c r="G7" s="456" t="s">
        <v>96</v>
      </c>
      <c r="J7">
        <f t="shared" ca="1" si="0"/>
        <v>1</v>
      </c>
      <c r="K7">
        <f t="shared" ca="1" si="0"/>
        <v>2</v>
      </c>
      <c r="L7">
        <f t="shared" ca="1" si="0"/>
        <v>3</v>
      </c>
    </row>
    <row r="8" spans="2:12" ht="15.5">
      <c r="B8" s="454" t="s">
        <v>96</v>
      </c>
      <c r="C8" s="455" t="s">
        <v>96</v>
      </c>
      <c r="D8" s="455" t="s">
        <v>96</v>
      </c>
      <c r="E8" s="455" t="s">
        <v>96</v>
      </c>
      <c r="F8" s="455" t="s">
        <v>96</v>
      </c>
      <c r="G8" s="456" t="s">
        <v>96</v>
      </c>
    </row>
    <row r="9" spans="2:12" ht="15.5">
      <c r="B9" s="454" t="s">
        <v>96</v>
      </c>
      <c r="C9" s="455" t="s">
        <v>96</v>
      </c>
      <c r="D9" s="455" t="s">
        <v>96</v>
      </c>
      <c r="E9" s="455" t="s">
        <v>96</v>
      </c>
      <c r="F9" s="455" t="s">
        <v>96</v>
      </c>
      <c r="G9" s="456" t="s">
        <v>96</v>
      </c>
    </row>
    <row r="10" spans="2:12" ht="15.5">
      <c r="B10" s="454" t="s">
        <v>96</v>
      </c>
      <c r="C10" s="455" t="s">
        <v>96</v>
      </c>
      <c r="D10" s="455" t="s">
        <v>96</v>
      </c>
      <c r="E10" s="455" t="s">
        <v>96</v>
      </c>
      <c r="F10" s="455" t="s">
        <v>96</v>
      </c>
      <c r="G10" s="456" t="s">
        <v>96</v>
      </c>
    </row>
    <row r="11" spans="2:12" ht="15.5">
      <c r="B11" s="454" t="s">
        <v>96</v>
      </c>
      <c r="C11" s="455" t="s">
        <v>96</v>
      </c>
      <c r="D11" s="455" t="s">
        <v>96</v>
      </c>
      <c r="E11" s="455" t="s">
        <v>96</v>
      </c>
      <c r="F11" s="455" t="s">
        <v>96</v>
      </c>
      <c r="G11" s="456" t="s">
        <v>96</v>
      </c>
    </row>
    <row r="12" spans="2:12" ht="16" thickBot="1">
      <c r="B12" s="457" t="s">
        <v>96</v>
      </c>
      <c r="C12" s="458" t="s">
        <v>96</v>
      </c>
      <c r="D12" s="458" t="s">
        <v>96</v>
      </c>
      <c r="E12" s="458" t="s">
        <v>96</v>
      </c>
      <c r="F12" s="458" t="s">
        <v>96</v>
      </c>
      <c r="G12" s="459" t="s">
        <v>96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63A57-2597-4B55-84BE-886DDC9206A7}">
  <sheetPr>
    <tabColor rgb="FFFFFF00"/>
  </sheetPr>
  <dimension ref="A1:V25"/>
  <sheetViews>
    <sheetView topLeftCell="A4" zoomScale="130" zoomScaleNormal="130" workbookViewId="0">
      <selection activeCell="H27" sqref="H27"/>
    </sheetView>
  </sheetViews>
  <sheetFormatPr defaultRowHeight="14.5"/>
  <sheetData>
    <row r="1" spans="1:22" ht="81" customHeight="1" thickBot="1">
      <c r="A1" s="277"/>
      <c r="B1" s="269"/>
      <c r="C1" s="269"/>
      <c r="D1" s="269"/>
      <c r="E1" s="269"/>
      <c r="F1" s="269"/>
      <c r="G1" s="269"/>
      <c r="H1" s="269"/>
      <c r="I1" s="269"/>
      <c r="J1" s="269"/>
      <c r="K1" s="269"/>
      <c r="L1" s="269"/>
      <c r="M1" s="269"/>
      <c r="N1" s="269"/>
      <c r="O1" s="269"/>
      <c r="P1" s="269"/>
      <c r="Q1" s="269"/>
      <c r="R1" s="269"/>
      <c r="S1" s="269"/>
      <c r="T1" s="269"/>
      <c r="U1" s="269"/>
      <c r="V1" s="269"/>
    </row>
    <row r="2" spans="1:22" s="5" customFormat="1" ht="19" thickBot="1">
      <c r="A2" s="42"/>
      <c r="B2" s="270" t="s">
        <v>19699</v>
      </c>
      <c r="C2" s="271"/>
      <c r="D2" s="271"/>
      <c r="E2" s="271"/>
      <c r="F2" s="271"/>
      <c r="G2" s="271"/>
      <c r="H2" s="271"/>
      <c r="I2" s="271"/>
      <c r="J2" s="271"/>
      <c r="K2" s="271"/>
      <c r="L2" s="271"/>
      <c r="M2" s="271"/>
      <c r="N2" s="271"/>
      <c r="O2" s="272"/>
      <c r="P2" s="42"/>
      <c r="Q2" s="42"/>
      <c r="R2" s="42"/>
      <c r="S2" s="42"/>
      <c r="T2" s="42"/>
      <c r="U2" s="42"/>
      <c r="V2" s="42"/>
    </row>
    <row r="7" spans="1:22">
      <c r="C7" t="s">
        <v>91</v>
      </c>
      <c r="D7" t="s">
        <v>91</v>
      </c>
      <c r="E7" t="s">
        <v>91</v>
      </c>
      <c r="F7" t="s">
        <v>91</v>
      </c>
      <c r="G7" t="s">
        <v>91</v>
      </c>
      <c r="I7" t="s">
        <v>177</v>
      </c>
      <c r="J7" t="s">
        <v>177</v>
      </c>
      <c r="K7" t="s">
        <v>177</v>
      </c>
      <c r="L7" t="s">
        <v>177</v>
      </c>
    </row>
    <row r="8" spans="1:22">
      <c r="C8" t="s">
        <v>91</v>
      </c>
      <c r="D8" t="s">
        <v>91</v>
      </c>
      <c r="E8" t="s">
        <v>91</v>
      </c>
      <c r="F8" t="s">
        <v>91</v>
      </c>
      <c r="G8" t="s">
        <v>91</v>
      </c>
      <c r="I8" t="s">
        <v>177</v>
      </c>
      <c r="J8" t="s">
        <v>177</v>
      </c>
      <c r="K8" t="s">
        <v>177</v>
      </c>
      <c r="L8" t="s">
        <v>177</v>
      </c>
    </row>
    <row r="9" spans="1:22">
      <c r="C9" t="s">
        <v>91</v>
      </c>
      <c r="D9" t="s">
        <v>91</v>
      </c>
      <c r="E9" t="s">
        <v>91</v>
      </c>
      <c r="F9" t="s">
        <v>91</v>
      </c>
      <c r="G9" t="s">
        <v>91</v>
      </c>
      <c r="I9" t="s">
        <v>177</v>
      </c>
      <c r="J9" t="s">
        <v>177</v>
      </c>
      <c r="K9" t="s">
        <v>177</v>
      </c>
      <c r="L9" t="s">
        <v>177</v>
      </c>
    </row>
    <row r="10" spans="1:22">
      <c r="C10" t="s">
        <v>91</v>
      </c>
      <c r="D10" t="s">
        <v>91</v>
      </c>
      <c r="E10" t="s">
        <v>91</v>
      </c>
      <c r="F10" t="s">
        <v>91</v>
      </c>
      <c r="G10" t="s">
        <v>91</v>
      </c>
      <c r="I10" t="s">
        <v>177</v>
      </c>
      <c r="J10" t="s">
        <v>177</v>
      </c>
      <c r="K10" t="s">
        <v>177</v>
      </c>
      <c r="L10" t="s">
        <v>177</v>
      </c>
    </row>
    <row r="11" spans="1:22">
      <c r="C11" t="s">
        <v>91</v>
      </c>
      <c r="D11" t="s">
        <v>91</v>
      </c>
      <c r="E11" t="s">
        <v>91</v>
      </c>
      <c r="F11" t="s">
        <v>91</v>
      </c>
      <c r="G11" t="s">
        <v>91</v>
      </c>
      <c r="I11" t="s">
        <v>177</v>
      </c>
      <c r="J11" t="s">
        <v>177</v>
      </c>
      <c r="K11" t="s">
        <v>177</v>
      </c>
      <c r="L11" t="s">
        <v>177</v>
      </c>
    </row>
    <row r="12" spans="1:22">
      <c r="C12" t="s">
        <v>91</v>
      </c>
      <c r="D12" t="s">
        <v>91</v>
      </c>
      <c r="E12" t="s">
        <v>91</v>
      </c>
      <c r="F12" t="s">
        <v>91</v>
      </c>
      <c r="G12" t="s">
        <v>91</v>
      </c>
      <c r="I12" t="s">
        <v>177</v>
      </c>
      <c r="J12" t="s">
        <v>177</v>
      </c>
      <c r="K12" t="s">
        <v>177</v>
      </c>
      <c r="L12" t="s">
        <v>177</v>
      </c>
    </row>
    <row r="13" spans="1:22">
      <c r="C13" t="s">
        <v>91</v>
      </c>
      <c r="D13" t="s">
        <v>91</v>
      </c>
      <c r="E13" t="s">
        <v>91</v>
      </c>
      <c r="F13" t="s">
        <v>91</v>
      </c>
      <c r="G13" t="s">
        <v>91</v>
      </c>
      <c r="I13" t="s">
        <v>177</v>
      </c>
      <c r="J13" t="s">
        <v>177</v>
      </c>
      <c r="K13" t="s">
        <v>177</v>
      </c>
      <c r="L13" t="s">
        <v>177</v>
      </c>
    </row>
    <row r="14" spans="1:22">
      <c r="C14" t="s">
        <v>91</v>
      </c>
      <c r="D14" t="s">
        <v>91</v>
      </c>
      <c r="E14" t="s">
        <v>91</v>
      </c>
      <c r="F14" t="s">
        <v>91</v>
      </c>
      <c r="G14" t="s">
        <v>91</v>
      </c>
      <c r="I14" t="s">
        <v>177</v>
      </c>
      <c r="J14" t="s">
        <v>177</v>
      </c>
      <c r="K14" t="s">
        <v>177</v>
      </c>
      <c r="L14" t="s">
        <v>177</v>
      </c>
    </row>
    <row r="15" spans="1:22">
      <c r="C15" t="s">
        <v>91</v>
      </c>
      <c r="D15" t="s">
        <v>91</v>
      </c>
      <c r="E15" t="s">
        <v>91</v>
      </c>
      <c r="F15" t="s">
        <v>91</v>
      </c>
      <c r="G15" t="s">
        <v>91</v>
      </c>
      <c r="I15" t="s">
        <v>177</v>
      </c>
      <c r="J15" t="s">
        <v>177</v>
      </c>
      <c r="K15" t="s">
        <v>177</v>
      </c>
      <c r="L15" t="s">
        <v>177</v>
      </c>
    </row>
    <row r="16" spans="1:22">
      <c r="I16" t="s">
        <v>177</v>
      </c>
      <c r="J16" t="s">
        <v>177</v>
      </c>
      <c r="K16" t="s">
        <v>177</v>
      </c>
      <c r="L16" t="s">
        <v>177</v>
      </c>
    </row>
    <row r="19" spans="3:15">
      <c r="C19" s="441" t="s">
        <v>99</v>
      </c>
      <c r="D19" s="441" t="s">
        <v>99</v>
      </c>
      <c r="E19" s="441" t="s">
        <v>99</v>
      </c>
      <c r="F19" s="441" t="s">
        <v>99</v>
      </c>
      <c r="G19" s="441" t="s">
        <v>99</v>
      </c>
      <c r="I19" s="441" t="s">
        <v>99</v>
      </c>
      <c r="J19" s="441" t="s">
        <v>99</v>
      </c>
      <c r="K19" s="441" t="s">
        <v>99</v>
      </c>
      <c r="M19" s="441" t="s">
        <v>99</v>
      </c>
      <c r="O19" s="441" t="s">
        <v>99</v>
      </c>
    </row>
    <row r="20" spans="3:15">
      <c r="I20" s="441" t="s">
        <v>99</v>
      </c>
      <c r="J20" s="441" t="s">
        <v>99</v>
      </c>
      <c r="K20" s="441" t="s">
        <v>99</v>
      </c>
      <c r="M20" s="441" t="s">
        <v>99</v>
      </c>
      <c r="O20" s="441" t="s">
        <v>99</v>
      </c>
    </row>
    <row r="21" spans="3:15">
      <c r="C21" s="441" t="s">
        <v>99</v>
      </c>
      <c r="D21" s="441" t="s">
        <v>99</v>
      </c>
      <c r="E21" s="441" t="s">
        <v>99</v>
      </c>
      <c r="F21" s="441" t="s">
        <v>99</v>
      </c>
      <c r="G21" s="441" t="s">
        <v>99</v>
      </c>
      <c r="I21" s="441" t="s">
        <v>99</v>
      </c>
      <c r="J21" s="441" t="s">
        <v>99</v>
      </c>
      <c r="K21" s="441" t="s">
        <v>99</v>
      </c>
      <c r="M21" s="441" t="s">
        <v>99</v>
      </c>
      <c r="O21" s="441" t="s">
        <v>99</v>
      </c>
    </row>
    <row r="22" spans="3:15">
      <c r="I22" s="441" t="s">
        <v>99</v>
      </c>
      <c r="J22" s="441" t="s">
        <v>99</v>
      </c>
      <c r="K22" s="441" t="s">
        <v>99</v>
      </c>
      <c r="M22" s="441" t="s">
        <v>99</v>
      </c>
      <c r="O22" s="441" t="s">
        <v>99</v>
      </c>
    </row>
    <row r="23" spans="3:15">
      <c r="C23" s="441" t="s">
        <v>99</v>
      </c>
      <c r="D23" s="441" t="s">
        <v>99</v>
      </c>
      <c r="E23" s="441" t="s">
        <v>99</v>
      </c>
      <c r="F23" s="441" t="s">
        <v>99</v>
      </c>
      <c r="G23" s="441" t="s">
        <v>99</v>
      </c>
      <c r="I23" s="441" t="s">
        <v>99</v>
      </c>
      <c r="J23" s="441" t="s">
        <v>99</v>
      </c>
      <c r="K23" s="441" t="s">
        <v>99</v>
      </c>
      <c r="M23" s="441" t="s">
        <v>99</v>
      </c>
      <c r="O23" s="441" t="s">
        <v>99</v>
      </c>
    </row>
    <row r="24" spans="3:15">
      <c r="I24" s="441" t="s">
        <v>99</v>
      </c>
      <c r="J24" s="441" t="s">
        <v>99</v>
      </c>
      <c r="K24" s="441" t="s">
        <v>99</v>
      </c>
      <c r="M24" s="441" t="s">
        <v>99</v>
      </c>
      <c r="O24" s="441" t="s">
        <v>99</v>
      </c>
    </row>
    <row r="25" spans="3:15">
      <c r="C25" s="441" t="s">
        <v>99</v>
      </c>
      <c r="D25" s="441" t="s">
        <v>99</v>
      </c>
      <c r="E25" s="441" t="s">
        <v>99</v>
      </c>
      <c r="F25" s="441" t="s">
        <v>99</v>
      </c>
      <c r="G25" s="441" t="s">
        <v>99</v>
      </c>
      <c r="I25" s="441" t="s">
        <v>99</v>
      </c>
      <c r="J25" s="441" t="s">
        <v>99</v>
      </c>
      <c r="K25" s="441" t="s">
        <v>99</v>
      </c>
      <c r="M25" s="441" t="s">
        <v>99</v>
      </c>
      <c r="O25" s="441" t="s">
        <v>99</v>
      </c>
    </row>
  </sheetData>
  <mergeCells count="2">
    <mergeCell ref="A1:V1"/>
    <mergeCell ref="B2:O2"/>
  </mergeCell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640A2-7EA0-4FD2-A3C2-F8EEEBEE2D25}">
  <sheetPr>
    <tabColor theme="1"/>
  </sheetPr>
  <dimension ref="A1:E20"/>
  <sheetViews>
    <sheetView zoomScale="265" zoomScaleNormal="265" workbookViewId="0">
      <selection activeCell="G5" sqref="G5"/>
    </sheetView>
  </sheetViews>
  <sheetFormatPr defaultRowHeight="14.5"/>
  <sheetData>
    <row r="1" spans="1:5">
      <c r="B1" t="s">
        <v>19700</v>
      </c>
      <c r="C1" t="s">
        <v>19701</v>
      </c>
      <c r="D1" t="s">
        <v>19702</v>
      </c>
      <c r="E1" t="s">
        <v>19703</v>
      </c>
    </row>
    <row r="2" spans="1:5">
      <c r="A2" t="s">
        <v>19704</v>
      </c>
      <c r="B2">
        <v>490</v>
      </c>
      <c r="C2">
        <v>426</v>
      </c>
      <c r="D2">
        <v>576</v>
      </c>
      <c r="E2">
        <v>432</v>
      </c>
    </row>
    <row r="3" spans="1:5">
      <c r="A3" t="s">
        <v>19705</v>
      </c>
      <c r="B3">
        <v>494</v>
      </c>
      <c r="C3">
        <v>499</v>
      </c>
      <c r="D3">
        <v>477</v>
      </c>
      <c r="E3">
        <v>539</v>
      </c>
    </row>
    <row r="4" spans="1:5">
      <c r="A4" t="s">
        <v>105</v>
      </c>
      <c r="B4">
        <v>397</v>
      </c>
      <c r="C4">
        <v>516</v>
      </c>
      <c r="D4">
        <v>457</v>
      </c>
      <c r="E4">
        <v>428</v>
      </c>
    </row>
    <row r="5" spans="1:5">
      <c r="A5" t="s">
        <v>19706</v>
      </c>
      <c r="B5">
        <v>448</v>
      </c>
      <c r="C5">
        <v>513</v>
      </c>
      <c r="D5">
        <v>509</v>
      </c>
      <c r="E5">
        <v>487</v>
      </c>
    </row>
    <row r="6" spans="1:5">
      <c r="A6" t="s">
        <v>19707</v>
      </c>
      <c r="B6">
        <v>405</v>
      </c>
      <c r="C6">
        <v>388</v>
      </c>
      <c r="D6">
        <v>469</v>
      </c>
      <c r="E6">
        <v>387</v>
      </c>
    </row>
    <row r="8" spans="1:5">
      <c r="B8" t="s">
        <v>19700</v>
      </c>
      <c r="C8" t="s">
        <v>19701</v>
      </c>
      <c r="D8" t="s">
        <v>19702</v>
      </c>
      <c r="E8" t="s">
        <v>19703</v>
      </c>
    </row>
    <row r="9" spans="1:5">
      <c r="A9" t="s">
        <v>19704</v>
      </c>
      <c r="B9">
        <v>490</v>
      </c>
      <c r="C9">
        <v>426</v>
      </c>
      <c r="D9">
        <v>576</v>
      </c>
      <c r="E9">
        <v>432</v>
      </c>
    </row>
    <row r="10" spans="1:5">
      <c r="A10" t="s">
        <v>19705</v>
      </c>
      <c r="B10">
        <v>494</v>
      </c>
      <c r="C10">
        <v>499</v>
      </c>
      <c r="D10">
        <v>477</v>
      </c>
      <c r="E10">
        <v>539</v>
      </c>
    </row>
    <row r="11" spans="1:5">
      <c r="A11" t="s">
        <v>105</v>
      </c>
      <c r="B11">
        <v>397</v>
      </c>
      <c r="C11">
        <v>516</v>
      </c>
      <c r="D11">
        <v>457</v>
      </c>
      <c r="E11">
        <v>428</v>
      </c>
    </row>
    <row r="12" spans="1:5">
      <c r="A12" t="s">
        <v>19706</v>
      </c>
      <c r="B12">
        <v>448</v>
      </c>
      <c r="C12">
        <v>513</v>
      </c>
      <c r="D12">
        <v>509</v>
      </c>
      <c r="E12">
        <v>487</v>
      </c>
    </row>
    <row r="13" spans="1:5">
      <c r="A13" t="s">
        <v>19707</v>
      </c>
      <c r="B13">
        <v>405</v>
      </c>
      <c r="C13">
        <v>388</v>
      </c>
      <c r="D13">
        <v>469</v>
      </c>
      <c r="E13">
        <v>387</v>
      </c>
    </row>
    <row r="15" spans="1:5">
      <c r="B15" t="s">
        <v>19700</v>
      </c>
      <c r="C15" t="s">
        <v>19701</v>
      </c>
      <c r="D15" t="s">
        <v>19702</v>
      </c>
      <c r="E15" t="s">
        <v>19703</v>
      </c>
    </row>
    <row r="16" spans="1:5">
      <c r="A16" t="s">
        <v>19704</v>
      </c>
      <c r="B16">
        <v>143</v>
      </c>
      <c r="C16">
        <v>126</v>
      </c>
      <c r="D16">
        <v>190</v>
      </c>
      <c r="E16">
        <v>117</v>
      </c>
    </row>
    <row r="17" spans="1:5">
      <c r="A17" t="s">
        <v>19705</v>
      </c>
      <c r="B17">
        <v>133</v>
      </c>
      <c r="C17">
        <v>152</v>
      </c>
      <c r="D17">
        <v>144</v>
      </c>
      <c r="E17">
        <v>153</v>
      </c>
    </row>
    <row r="18" spans="1:5">
      <c r="A18" t="s">
        <v>105</v>
      </c>
      <c r="B18">
        <v>109</v>
      </c>
      <c r="C18">
        <v>137</v>
      </c>
      <c r="D18">
        <v>134</v>
      </c>
      <c r="E18">
        <v>113</v>
      </c>
    </row>
    <row r="19" spans="1:5">
      <c r="A19" t="s">
        <v>19706</v>
      </c>
      <c r="B19">
        <v>134</v>
      </c>
      <c r="C19">
        <v>163</v>
      </c>
      <c r="D19">
        <v>164</v>
      </c>
      <c r="E19">
        <v>142</v>
      </c>
    </row>
    <row r="20" spans="1:5">
      <c r="A20" t="s">
        <v>19707</v>
      </c>
      <c r="B20">
        <v>120</v>
      </c>
      <c r="C20">
        <v>124</v>
      </c>
      <c r="D20">
        <v>119</v>
      </c>
      <c r="E20">
        <v>105</v>
      </c>
    </row>
  </sheetData>
  <dataConsolidate function="min" leftLabels="1" topLabels="1">
    <dataRefs count="3">
      <dataRef ref="A1:E6" sheet="2020"/>
      <dataRef ref="A1:E6" sheet="2021"/>
      <dataRef ref="A1:E6" sheet="2022"/>
    </dataRefs>
  </dataConsolidate>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6ADF3-4CBD-4C53-BFD1-F384397571B0}">
  <sheetPr>
    <tabColor rgb="FF7030A0"/>
  </sheetPr>
  <dimension ref="A1:H36"/>
  <sheetViews>
    <sheetView zoomScale="235" zoomScaleNormal="235" workbookViewId="0">
      <selection activeCell="C5" sqref="C5"/>
    </sheetView>
  </sheetViews>
  <sheetFormatPr defaultRowHeight="14.5" outlineLevelRow="2"/>
  <cols>
    <col min="1" max="1" width="1.81640625" customWidth="1"/>
    <col min="2" max="2" width="6.90625" customWidth="1"/>
    <col min="3" max="3" width="1.81640625" customWidth="1"/>
    <col min="4" max="4" width="6.90625" customWidth="1"/>
  </cols>
  <sheetData>
    <row r="1" spans="1:8" ht="15" thickBot="1">
      <c r="C1" t="s">
        <v>19700</v>
      </c>
      <c r="E1" t="s">
        <v>19701</v>
      </c>
      <c r="F1" t="s">
        <v>19702</v>
      </c>
      <c r="G1" t="s">
        <v>19703</v>
      </c>
    </row>
    <row r="2" spans="1:8" hidden="1" outlineLevel="1">
      <c r="B2" t="s">
        <v>19763</v>
      </c>
      <c r="C2">
        <f>'2020'!$B$2</f>
        <v>1709</v>
      </c>
      <c r="E2">
        <f>'2020'!$C$2</f>
        <v>126</v>
      </c>
      <c r="F2">
        <f>'2020'!$D$2</f>
        <v>190</v>
      </c>
      <c r="G2">
        <f>'2020'!$E$2</f>
        <v>187</v>
      </c>
    </row>
    <row r="3" spans="1:8" hidden="1" outlineLevel="1" collapsed="1">
      <c r="B3" t="s">
        <v>19763</v>
      </c>
      <c r="C3">
        <f>'2021'!$B$2</f>
        <v>143</v>
      </c>
      <c r="E3">
        <f>'2021'!$C$2</f>
        <v>138</v>
      </c>
      <c r="F3">
        <f>'2021'!$D$2</f>
        <v>190</v>
      </c>
      <c r="G3">
        <f>'2021'!$E$2</f>
        <v>117</v>
      </c>
    </row>
    <row r="4" spans="1:8" ht="15" hidden="1" outlineLevel="1" collapsed="1" thickBot="1">
      <c r="B4" t="s">
        <v>19763</v>
      </c>
      <c r="C4">
        <f>'2022'!$B$2</f>
        <v>168</v>
      </c>
      <c r="E4">
        <f>'2022'!$C$2</f>
        <v>162</v>
      </c>
      <c r="F4">
        <f>'2022'!$D$2</f>
        <v>196</v>
      </c>
      <c r="G4">
        <f>'2022'!$E$2</f>
        <v>128</v>
      </c>
    </row>
    <row r="5" spans="1:8" collapsed="1">
      <c r="A5" t="s">
        <v>19704</v>
      </c>
      <c r="C5" s="460">
        <f>AVERAGE(C2:C4)</f>
        <v>673.33333333333337</v>
      </c>
      <c r="D5" s="461"/>
      <c r="E5" s="461">
        <f>AVERAGE(E2:E4)</f>
        <v>142</v>
      </c>
      <c r="F5" s="461">
        <f>AVERAGE(F2:F4)</f>
        <v>192</v>
      </c>
      <c r="G5" s="462">
        <f>AVERAGE(G2:G4)</f>
        <v>144</v>
      </c>
    </row>
    <row r="6" spans="1:8" hidden="1" outlineLevel="1">
      <c r="B6" t="s">
        <v>19763</v>
      </c>
      <c r="C6" s="463">
        <f>'2020'!$B$3</f>
        <v>172</v>
      </c>
      <c r="D6" s="464"/>
      <c r="E6" s="464">
        <f>'2020'!$C$3</f>
        <v>155</v>
      </c>
      <c r="F6" s="464">
        <f>'2020'!$D$3</f>
        <v>144</v>
      </c>
      <c r="G6" s="465">
        <f>'2020'!$E$3</f>
        <v>197</v>
      </c>
    </row>
    <row r="7" spans="1:8" hidden="1" outlineLevel="1" collapsed="1">
      <c r="B7" t="s">
        <v>19763</v>
      </c>
      <c r="C7" s="463">
        <f>'2021'!$B$3</f>
        <v>189</v>
      </c>
      <c r="D7" s="464"/>
      <c r="E7" s="464">
        <f>'2021'!$C$3</f>
        <v>192</v>
      </c>
      <c r="F7" s="464">
        <f>'2021'!$D$3</f>
        <v>157</v>
      </c>
      <c r="G7" s="465">
        <f>'2021'!$E$3</f>
        <v>189</v>
      </c>
    </row>
    <row r="8" spans="1:8" hidden="1" outlineLevel="1" collapsed="1">
      <c r="B8" t="s">
        <v>19763</v>
      </c>
      <c r="C8" s="463">
        <f>'2022'!$B$3</f>
        <v>133</v>
      </c>
      <c r="D8" s="464"/>
      <c r="E8" s="464">
        <f>'2022'!$C$3</f>
        <v>152</v>
      </c>
      <c r="F8" s="464">
        <f>'2022'!$D$3</f>
        <v>176</v>
      </c>
      <c r="G8" s="465">
        <f>'2022'!$E$3</f>
        <v>153</v>
      </c>
    </row>
    <row r="9" spans="1:8" collapsed="1">
      <c r="A9" t="s">
        <v>19705</v>
      </c>
      <c r="C9" s="463">
        <f>AVERAGE(C6:C8)</f>
        <v>164.66666666666666</v>
      </c>
      <c r="D9" s="464"/>
      <c r="E9" s="464">
        <f>AVERAGE(E6:E8)</f>
        <v>166.33333333333334</v>
      </c>
      <c r="F9" s="464">
        <f>AVERAGE(F6:F8)</f>
        <v>159</v>
      </c>
      <c r="G9" s="465">
        <f>AVERAGE(G6:G8)</f>
        <v>179.66666666666666</v>
      </c>
      <c r="H9" t="s">
        <v>19703</v>
      </c>
    </row>
    <row r="10" spans="1:8" hidden="1" outlineLevel="2">
      <c r="C10" s="463"/>
      <c r="D10" s="464" t="s">
        <v>19763</v>
      </c>
      <c r="E10" s="469">
        <f>'2020'!$B$2</f>
        <v>1709</v>
      </c>
      <c r="F10" s="469">
        <f>'2020'!$C$2</f>
        <v>126</v>
      </c>
      <c r="G10" s="470">
        <f>'2020'!$D$2</f>
        <v>190</v>
      </c>
      <c r="H10">
        <f>'2020'!$E$2</f>
        <v>187</v>
      </c>
    </row>
    <row r="11" spans="1:8" hidden="1" outlineLevel="2" collapsed="1">
      <c r="C11" s="463"/>
      <c r="D11" s="464" t="s">
        <v>19763</v>
      </c>
      <c r="E11" s="469">
        <f>'2021'!$B$2</f>
        <v>143</v>
      </c>
      <c r="F11" s="469">
        <f>'2021'!$C$2</f>
        <v>138</v>
      </c>
      <c r="G11" s="470">
        <f>'2021'!$D$2</f>
        <v>190</v>
      </c>
      <c r="H11">
        <f>'2021'!$E$2</f>
        <v>117</v>
      </c>
    </row>
    <row r="12" spans="1:8" hidden="1" outlineLevel="2" collapsed="1">
      <c r="C12" s="463"/>
      <c r="D12" s="464" t="s">
        <v>19763</v>
      </c>
      <c r="E12" s="469">
        <f>'2022'!$B$2</f>
        <v>168</v>
      </c>
      <c r="F12" s="469">
        <f>'2022'!$C$2</f>
        <v>162</v>
      </c>
      <c r="G12" s="470">
        <f>'2022'!$D$2</f>
        <v>196</v>
      </c>
      <c r="H12">
        <f>'2022'!$E$2</f>
        <v>128</v>
      </c>
    </row>
    <row r="13" spans="1:8" hidden="1" outlineLevel="1" collapsed="1">
      <c r="B13" t="s">
        <v>19763</v>
      </c>
      <c r="C13" s="463">
        <f>'2020'!$B$4</f>
        <v>109</v>
      </c>
      <c r="D13" s="464"/>
      <c r="E13" s="469">
        <f>MIN(E10:E12)</f>
        <v>143</v>
      </c>
      <c r="F13" s="469">
        <f>MIN(F10:F12)</f>
        <v>126</v>
      </c>
      <c r="G13" s="470">
        <f>MIN(G10:G12)</f>
        <v>190</v>
      </c>
      <c r="H13">
        <f>MIN(H10:H12)</f>
        <v>117</v>
      </c>
    </row>
    <row r="14" spans="1:8" hidden="1" outlineLevel="2">
      <c r="C14" s="463"/>
      <c r="D14" s="464" t="s">
        <v>19763</v>
      </c>
      <c r="E14" s="464"/>
      <c r="F14" s="469">
        <f>'2020'!$C$3</f>
        <v>155</v>
      </c>
      <c r="G14" s="465"/>
      <c r="H14">
        <f>'2020'!$E$3</f>
        <v>197</v>
      </c>
    </row>
    <row r="15" spans="1:8" hidden="1" outlineLevel="2" collapsed="1">
      <c r="C15" s="463"/>
      <c r="D15" s="464" t="s">
        <v>19763</v>
      </c>
      <c r="E15" s="469">
        <f>'2021'!$B$3</f>
        <v>189</v>
      </c>
      <c r="F15" s="469">
        <f>'2021'!$C$3</f>
        <v>192</v>
      </c>
      <c r="G15" s="470">
        <f>'2021'!$D$3</f>
        <v>157</v>
      </c>
      <c r="H15">
        <f>'2021'!$E$3</f>
        <v>189</v>
      </c>
    </row>
    <row r="16" spans="1:8" hidden="1" outlineLevel="2" collapsed="1">
      <c r="C16" s="463"/>
      <c r="D16" s="464" t="s">
        <v>19763</v>
      </c>
      <c r="E16" s="469">
        <f>'2022'!$B$3</f>
        <v>133</v>
      </c>
      <c r="F16" s="469">
        <f>'2022'!$C$3</f>
        <v>152</v>
      </c>
      <c r="G16" s="470">
        <f>'2022'!$D$3</f>
        <v>176</v>
      </c>
      <c r="H16">
        <f>'2022'!$E$3</f>
        <v>153</v>
      </c>
    </row>
    <row r="17" spans="1:8" hidden="1" outlineLevel="1" collapsed="1">
      <c r="B17" t="s">
        <v>19763</v>
      </c>
      <c r="C17" s="463">
        <f>'2021'!$B$4</f>
        <v>116</v>
      </c>
      <c r="D17" s="464"/>
      <c r="E17" s="469">
        <f>MIN(E14:E16)</f>
        <v>133</v>
      </c>
      <c r="F17" s="469">
        <f>MIN(F14:F16)</f>
        <v>152</v>
      </c>
      <c r="G17" s="470">
        <f>MIN(G14:G16)</f>
        <v>157</v>
      </c>
      <c r="H17">
        <f>MIN(H14:H16)</f>
        <v>153</v>
      </c>
    </row>
    <row r="18" spans="1:8" hidden="1" outlineLevel="2">
      <c r="C18" s="463"/>
      <c r="D18" s="464" t="s">
        <v>19763</v>
      </c>
      <c r="E18" s="469">
        <f>'2020'!$B$4</f>
        <v>109</v>
      </c>
      <c r="F18" s="469">
        <f>'2020'!$C$4</f>
        <v>137</v>
      </c>
      <c r="G18" s="470">
        <f>'2020'!$D$4</f>
        <v>134</v>
      </c>
      <c r="H18">
        <f>'2020'!$E$4</f>
        <v>163</v>
      </c>
    </row>
    <row r="19" spans="1:8" hidden="1" outlineLevel="2" collapsed="1">
      <c r="C19" s="463"/>
      <c r="D19" s="464" t="s">
        <v>19763</v>
      </c>
      <c r="E19" s="469">
        <f>'2021'!$B$4</f>
        <v>116</v>
      </c>
      <c r="F19" s="469">
        <f>'2021'!$C$4</f>
        <v>193</v>
      </c>
      <c r="G19" s="470">
        <f>'2021'!$D$4</f>
        <v>172</v>
      </c>
      <c r="H19">
        <f>'2021'!$E$4</f>
        <v>152</v>
      </c>
    </row>
    <row r="20" spans="1:8" hidden="1" outlineLevel="2" collapsed="1">
      <c r="C20" s="463"/>
      <c r="D20" s="464" t="s">
        <v>19763</v>
      </c>
      <c r="E20" s="469">
        <f>'2022'!$B$4</f>
        <v>172</v>
      </c>
      <c r="F20" s="469">
        <f>'2022'!$C$4</f>
        <v>186</v>
      </c>
      <c r="G20" s="470">
        <f>'2022'!$D$4</f>
        <v>151</v>
      </c>
      <c r="H20">
        <f>'2022'!$E$4</f>
        <v>113</v>
      </c>
    </row>
    <row r="21" spans="1:8" hidden="1" outlineLevel="1" collapsed="1">
      <c r="B21" t="s">
        <v>19763</v>
      </c>
      <c r="C21" s="463">
        <f>'2022'!$B$4</f>
        <v>172</v>
      </c>
      <c r="D21" s="464"/>
      <c r="E21" s="469">
        <f>MIN(E18:E20)</f>
        <v>109</v>
      </c>
      <c r="F21" s="469">
        <f>MIN(F18:F20)</f>
        <v>137</v>
      </c>
      <c r="G21" s="470">
        <f>MIN(G18:G20)</f>
        <v>134</v>
      </c>
      <c r="H21">
        <f>MIN(H18:H20)</f>
        <v>113</v>
      </c>
    </row>
    <row r="22" spans="1:8" hidden="1" outlineLevel="2">
      <c r="C22" s="463"/>
      <c r="D22" s="464" t="s">
        <v>19763</v>
      </c>
      <c r="E22" s="469">
        <f>'2020'!$B$5</f>
        <v>168</v>
      </c>
      <c r="F22" s="469">
        <f>'2020'!$C$5</f>
        <v>175</v>
      </c>
      <c r="G22" s="470">
        <f>'2020'!$D$5</f>
        <v>164</v>
      </c>
      <c r="H22">
        <f>'2020'!$E$5</f>
        <v>183</v>
      </c>
    </row>
    <row r="23" spans="1:8" hidden="1" outlineLevel="2">
      <c r="C23" s="463"/>
      <c r="D23" s="464" t="s">
        <v>19763</v>
      </c>
      <c r="E23" s="469">
        <f>'2021'!$B$5</f>
        <v>146</v>
      </c>
      <c r="F23" s="469">
        <f>'2021'!$C$5</f>
        <v>175</v>
      </c>
      <c r="G23" s="470">
        <f>'2021'!$D$5</f>
        <v>164</v>
      </c>
      <c r="H23">
        <f>'2021'!$E$5</f>
        <v>162</v>
      </c>
    </row>
    <row r="24" spans="1:8" hidden="1" outlineLevel="2">
      <c r="C24" s="463"/>
      <c r="D24" s="464" t="s">
        <v>19763</v>
      </c>
      <c r="E24" s="469">
        <f>'2022'!$B$5</f>
        <v>134</v>
      </c>
      <c r="F24" s="469">
        <f>'2022'!$C$5</f>
        <v>163</v>
      </c>
      <c r="G24" s="470">
        <f>'2022'!$D$5</f>
        <v>181</v>
      </c>
      <c r="H24">
        <f>'2022'!$E$5</f>
        <v>142</v>
      </c>
    </row>
    <row r="25" spans="1:8" collapsed="1">
      <c r="A25" t="s">
        <v>105</v>
      </c>
      <c r="C25" s="463">
        <f>AVERAGE(C13:C21)</f>
        <v>132.33333333333334</v>
      </c>
      <c r="D25" s="464"/>
      <c r="E25" s="469">
        <f>MIN(E22:E24)</f>
        <v>134</v>
      </c>
      <c r="F25" s="469">
        <f>MIN(F22:F24)</f>
        <v>163</v>
      </c>
      <c r="G25" s="470">
        <f>MIN(G22:G24)</f>
        <v>164</v>
      </c>
      <c r="H25">
        <f>MIN(H22:H24)</f>
        <v>142</v>
      </c>
    </row>
    <row r="26" spans="1:8" hidden="1" outlineLevel="2">
      <c r="C26" s="463"/>
      <c r="D26" s="464" t="s">
        <v>19763</v>
      </c>
      <c r="E26" s="469">
        <f>'2020'!$B$6</f>
        <v>157</v>
      </c>
      <c r="F26" s="469">
        <f>'2020'!$C$6</f>
        <v>126</v>
      </c>
      <c r="G26" s="470">
        <f>'2020'!$D$6</f>
        <v>181</v>
      </c>
      <c r="H26">
        <f>'2020'!$E$6</f>
        <v>105</v>
      </c>
    </row>
    <row r="27" spans="1:8" hidden="1" outlineLevel="2" collapsed="1">
      <c r="C27" s="463"/>
      <c r="D27" s="464" t="s">
        <v>19763</v>
      </c>
      <c r="E27" s="469">
        <f>'2021'!$B$6</f>
        <v>128</v>
      </c>
      <c r="F27" s="469">
        <f>'2021'!$C$6</f>
        <v>138</v>
      </c>
      <c r="G27" s="470">
        <f>'2021'!$D$6</f>
        <v>119</v>
      </c>
      <c r="H27">
        <f>'2021'!$E$6</f>
        <v>112</v>
      </c>
    </row>
    <row r="28" spans="1:8" hidden="1" outlineLevel="2" collapsed="1">
      <c r="C28" s="463"/>
      <c r="D28" s="464" t="s">
        <v>19763</v>
      </c>
      <c r="E28" s="469">
        <f>'2022'!$B$6</f>
        <v>120</v>
      </c>
      <c r="F28" s="469">
        <f>'2022'!$C$6</f>
        <v>124</v>
      </c>
      <c r="G28" s="470">
        <f>'2022'!$D$6</f>
        <v>169</v>
      </c>
      <c r="H28">
        <f>'2022'!$E$6</f>
        <v>170</v>
      </c>
    </row>
    <row r="29" spans="1:8" hidden="1" outlineLevel="1">
      <c r="B29" t="s">
        <v>19763</v>
      </c>
      <c r="C29" s="463">
        <f>'2020'!$B$5</f>
        <v>168</v>
      </c>
      <c r="D29" s="464"/>
      <c r="E29" s="469">
        <f>MIN(E26:E28)</f>
        <v>120</v>
      </c>
      <c r="F29" s="469">
        <f>MIN(F26:F28)</f>
        <v>124</v>
      </c>
      <c r="G29" s="470">
        <f>MIN(G26:G28)</f>
        <v>119</v>
      </c>
      <c r="H29">
        <f>MIN(H26:H28)</f>
        <v>105</v>
      </c>
    </row>
    <row r="30" spans="1:8" hidden="1" outlineLevel="1" collapsed="1">
      <c r="B30" t="s">
        <v>19763</v>
      </c>
      <c r="C30" s="463">
        <f>'2021'!$B$5</f>
        <v>146</v>
      </c>
      <c r="D30" s="464"/>
      <c r="E30" s="464">
        <f>'2021'!$C$5</f>
        <v>175</v>
      </c>
      <c r="F30" s="464">
        <f>'2021'!$D$5</f>
        <v>164</v>
      </c>
      <c r="G30" s="465">
        <f>'2021'!$E$5</f>
        <v>162</v>
      </c>
    </row>
    <row r="31" spans="1:8" hidden="1" outlineLevel="1" collapsed="1">
      <c r="B31" t="s">
        <v>19763</v>
      </c>
      <c r="C31" s="463">
        <f>'2022'!$B$5</f>
        <v>134</v>
      </c>
      <c r="D31" s="464"/>
      <c r="E31" s="464">
        <f>'2022'!$C$5</f>
        <v>163</v>
      </c>
      <c r="F31" s="464">
        <f>'2022'!$D$5</f>
        <v>181</v>
      </c>
      <c r="G31" s="465">
        <f>'2022'!$E$5</f>
        <v>142</v>
      </c>
    </row>
    <row r="32" spans="1:8" collapsed="1">
      <c r="A32" t="s">
        <v>19706</v>
      </c>
      <c r="C32" s="463">
        <f>AVERAGE(C29:C31)</f>
        <v>149.33333333333334</v>
      </c>
      <c r="D32" s="464"/>
      <c r="E32" s="464">
        <f>AVERAGE(E29:E31)</f>
        <v>152.66666666666666</v>
      </c>
      <c r="F32" s="464">
        <f>AVERAGE(F29:F31)</f>
        <v>156.33333333333334</v>
      </c>
      <c r="G32" s="465">
        <f>AVERAGE(G29:G31)</f>
        <v>141</v>
      </c>
    </row>
    <row r="33" spans="1:7" hidden="1" outlineLevel="1">
      <c r="B33" t="s">
        <v>19763</v>
      </c>
      <c r="C33" s="463">
        <f>'2020'!$B$6</f>
        <v>157</v>
      </c>
      <c r="D33" s="464"/>
      <c r="E33" s="464">
        <f>'2020'!$C$6</f>
        <v>126</v>
      </c>
      <c r="F33" s="464">
        <f>'2020'!$D$6</f>
        <v>181</v>
      </c>
      <c r="G33" s="465">
        <f>'2020'!$E$6</f>
        <v>105</v>
      </c>
    </row>
    <row r="34" spans="1:7" hidden="1" outlineLevel="1" collapsed="1">
      <c r="B34" t="s">
        <v>19763</v>
      </c>
      <c r="C34" s="463">
        <f>'2021'!$B$6</f>
        <v>128</v>
      </c>
      <c r="D34" s="464"/>
      <c r="E34" s="464">
        <f>'2021'!$C$6</f>
        <v>138</v>
      </c>
      <c r="F34" s="464">
        <f>'2021'!$D$6</f>
        <v>119</v>
      </c>
      <c r="G34" s="465">
        <f>'2021'!$E$6</f>
        <v>112</v>
      </c>
    </row>
    <row r="35" spans="1:7" hidden="1" outlineLevel="1" collapsed="1">
      <c r="B35" t="s">
        <v>19763</v>
      </c>
      <c r="C35" s="463">
        <f>'2022'!$B$6</f>
        <v>120</v>
      </c>
      <c r="D35" s="464"/>
      <c r="E35" s="464">
        <f>'2022'!$C$6</f>
        <v>124</v>
      </c>
      <c r="F35" s="464">
        <f>'2022'!$D$6</f>
        <v>169</v>
      </c>
      <c r="G35" s="465">
        <f>'2022'!$E$6</f>
        <v>170</v>
      </c>
    </row>
    <row r="36" spans="1:7" ht="15" collapsed="1" thickBot="1">
      <c r="A36" t="s">
        <v>19707</v>
      </c>
      <c r="C36" s="466">
        <f>AVERAGE(C33:C35)</f>
        <v>135</v>
      </c>
      <c r="D36" s="467"/>
      <c r="E36" s="467">
        <f>AVERAGE(E33:E35)</f>
        <v>129.33333333333334</v>
      </c>
      <c r="F36" s="467">
        <f>AVERAGE(F33:F35)</f>
        <v>156.33333333333334</v>
      </c>
      <c r="G36" s="468">
        <f>AVERAGE(G33:G35)</f>
        <v>129</v>
      </c>
    </row>
  </sheetData>
  <dataConsolidate function="min" leftLabels="1" topLabels="1" link="1">
    <dataRefs count="3">
      <dataRef ref="A1:E6" sheet="2020"/>
      <dataRef ref="A1:E6" sheet="2021"/>
      <dataRef ref="A1:E6" sheet="2022"/>
    </dataRefs>
  </dataConsolidate>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64793-6090-4502-8113-6D922F2D1F8D}">
  <sheetPr>
    <tabColor rgb="FFFFC000"/>
  </sheetPr>
  <dimension ref="A1:E6"/>
  <sheetViews>
    <sheetView zoomScale="205" zoomScaleNormal="205" workbookViewId="0">
      <selection activeCell="D10" sqref="D10"/>
    </sheetView>
  </sheetViews>
  <sheetFormatPr defaultRowHeight="14.5"/>
  <sheetData>
    <row r="1" spans="1:5">
      <c r="A1" t="s">
        <v>89</v>
      </c>
      <c r="B1" t="s">
        <v>19700</v>
      </c>
      <c r="C1" t="s">
        <v>19701</v>
      </c>
      <c r="D1" t="s">
        <v>19702</v>
      </c>
      <c r="E1" t="s">
        <v>19703</v>
      </c>
    </row>
    <row r="2" spans="1:5">
      <c r="A2" t="s">
        <v>19704</v>
      </c>
      <c r="B2">
        <v>1709</v>
      </c>
      <c r="C2">
        <v>126</v>
      </c>
      <c r="D2">
        <v>190</v>
      </c>
      <c r="E2">
        <v>187</v>
      </c>
    </row>
    <row r="3" spans="1:5">
      <c r="A3" t="s">
        <v>19705</v>
      </c>
      <c r="B3">
        <v>172</v>
      </c>
      <c r="C3">
        <v>155</v>
      </c>
      <c r="D3">
        <v>144</v>
      </c>
      <c r="E3">
        <v>197</v>
      </c>
    </row>
    <row r="4" spans="1:5">
      <c r="A4" t="s">
        <v>105</v>
      </c>
      <c r="B4">
        <v>109</v>
      </c>
      <c r="C4">
        <v>137</v>
      </c>
      <c r="D4">
        <v>134</v>
      </c>
      <c r="E4">
        <v>163</v>
      </c>
    </row>
    <row r="5" spans="1:5">
      <c r="A5" t="s">
        <v>19706</v>
      </c>
      <c r="B5">
        <v>168</v>
      </c>
      <c r="C5">
        <v>175</v>
      </c>
      <c r="D5">
        <v>164</v>
      </c>
      <c r="E5">
        <v>183</v>
      </c>
    </row>
    <row r="6" spans="1:5">
      <c r="A6" t="s">
        <v>19707</v>
      </c>
      <c r="B6">
        <v>157</v>
      </c>
      <c r="C6">
        <v>126</v>
      </c>
      <c r="D6">
        <v>181</v>
      </c>
      <c r="E6">
        <v>105</v>
      </c>
    </row>
  </sheetData>
  <dataConsolidate/>
  <pageMargins left="0.7" right="0.7" top="0.75" bottom="0.75" header="0.3" footer="0.3"/>
  <tableParts count="1">
    <tablePart r:id="rId1"/>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A1CD3-31DC-4347-BF45-471C26DC9424}">
  <sheetPr>
    <tabColor rgb="FFFFC000"/>
  </sheetPr>
  <dimension ref="A1:E6"/>
  <sheetViews>
    <sheetView zoomScale="205" zoomScaleNormal="205" workbookViewId="0">
      <selection activeCell="C11" sqref="C11"/>
    </sheetView>
  </sheetViews>
  <sheetFormatPr defaultRowHeight="14.5"/>
  <sheetData>
    <row r="1" spans="1:5">
      <c r="A1" t="s">
        <v>89</v>
      </c>
      <c r="B1" t="s">
        <v>19700</v>
      </c>
      <c r="C1" t="s">
        <v>19701</v>
      </c>
      <c r="D1" t="s">
        <v>19702</v>
      </c>
      <c r="E1" t="s">
        <v>19703</v>
      </c>
    </row>
    <row r="2" spans="1:5">
      <c r="A2" t="s">
        <v>19704</v>
      </c>
      <c r="B2">
        <v>143</v>
      </c>
      <c r="C2">
        <v>138</v>
      </c>
      <c r="D2">
        <v>190</v>
      </c>
      <c r="E2">
        <v>117</v>
      </c>
    </row>
    <row r="3" spans="1:5">
      <c r="A3" t="s">
        <v>19705</v>
      </c>
      <c r="B3">
        <v>189</v>
      </c>
      <c r="C3">
        <v>192</v>
      </c>
      <c r="D3">
        <v>157</v>
      </c>
      <c r="E3">
        <v>189</v>
      </c>
    </row>
    <row r="4" spans="1:5">
      <c r="A4" t="s">
        <v>105</v>
      </c>
      <c r="B4">
        <v>116</v>
      </c>
      <c r="C4">
        <v>193</v>
      </c>
      <c r="D4">
        <v>172</v>
      </c>
      <c r="E4">
        <v>152</v>
      </c>
    </row>
    <row r="5" spans="1:5">
      <c r="A5" t="s">
        <v>19706</v>
      </c>
      <c r="B5">
        <v>146</v>
      </c>
      <c r="C5">
        <v>175</v>
      </c>
      <c r="D5">
        <v>164</v>
      </c>
      <c r="E5">
        <v>162</v>
      </c>
    </row>
    <row r="6" spans="1:5">
      <c r="A6" t="s">
        <v>19707</v>
      </c>
      <c r="B6">
        <v>128</v>
      </c>
      <c r="C6">
        <v>138</v>
      </c>
      <c r="D6">
        <v>119</v>
      </c>
      <c r="E6">
        <v>112</v>
      </c>
    </row>
  </sheetData>
  <pageMargins left="0.7" right="0.7" top="0.75" bottom="0.75" header="0.3" footer="0.3"/>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B6AFA-0055-4C71-85B7-D0DBCF4B5472}">
  <sheetPr>
    <tabColor rgb="FFFFC000"/>
  </sheetPr>
  <dimension ref="A1:E6"/>
  <sheetViews>
    <sheetView zoomScale="235" zoomScaleNormal="235" workbookViewId="0">
      <selection activeCell="C12" sqref="C12"/>
    </sheetView>
  </sheetViews>
  <sheetFormatPr defaultRowHeight="14.5"/>
  <sheetData>
    <row r="1" spans="1:5">
      <c r="A1" t="s">
        <v>89</v>
      </c>
      <c r="B1" t="s">
        <v>19700</v>
      </c>
      <c r="C1" t="s">
        <v>19701</v>
      </c>
      <c r="D1" t="s">
        <v>19702</v>
      </c>
      <c r="E1" t="s">
        <v>19703</v>
      </c>
    </row>
    <row r="2" spans="1:5">
      <c r="A2" t="s">
        <v>19704</v>
      </c>
      <c r="B2">
        <v>168</v>
      </c>
      <c r="C2">
        <v>162</v>
      </c>
      <c r="D2">
        <v>196</v>
      </c>
      <c r="E2">
        <v>128</v>
      </c>
    </row>
    <row r="3" spans="1:5">
      <c r="A3" t="s">
        <v>19705</v>
      </c>
      <c r="B3">
        <v>133</v>
      </c>
      <c r="C3">
        <v>152</v>
      </c>
      <c r="D3">
        <v>176</v>
      </c>
      <c r="E3">
        <v>153</v>
      </c>
    </row>
    <row r="4" spans="1:5">
      <c r="A4" t="s">
        <v>105</v>
      </c>
      <c r="B4">
        <v>172</v>
      </c>
      <c r="C4">
        <v>186</v>
      </c>
      <c r="D4">
        <v>151</v>
      </c>
      <c r="E4">
        <v>113</v>
      </c>
    </row>
    <row r="5" spans="1:5">
      <c r="A5" t="s">
        <v>19706</v>
      </c>
      <c r="B5">
        <v>134</v>
      </c>
      <c r="C5">
        <v>163</v>
      </c>
      <c r="D5">
        <v>181</v>
      </c>
      <c r="E5">
        <v>142</v>
      </c>
    </row>
    <row r="6" spans="1:5">
      <c r="A6" t="s">
        <v>19707</v>
      </c>
      <c r="B6">
        <v>120</v>
      </c>
      <c r="C6">
        <v>124</v>
      </c>
      <c r="D6">
        <v>169</v>
      </c>
      <c r="E6">
        <v>170</v>
      </c>
    </row>
  </sheetData>
  <pageMargins left="0.7" right="0.7" top="0.75" bottom="0.75" header="0.3" footer="0.3"/>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7E959-6213-472B-81EC-1D472376AE18}">
  <sheetPr>
    <tabColor rgb="FFFFFF00"/>
  </sheetPr>
  <dimension ref="A1:E17"/>
  <sheetViews>
    <sheetView zoomScale="220" zoomScaleNormal="220" workbookViewId="0">
      <selection activeCell="D9" sqref="D9"/>
    </sheetView>
  </sheetViews>
  <sheetFormatPr defaultRowHeight="14.5" outlineLevelRow="1"/>
  <cols>
    <col min="1" max="1" width="1.81640625" customWidth="1"/>
    <col min="2" max="2" width="6.90625" customWidth="1"/>
    <col min="3" max="5" width="6.81640625" bestFit="1" customWidth="1"/>
  </cols>
  <sheetData>
    <row r="1" spans="1:5">
      <c r="C1" t="s">
        <v>2499</v>
      </c>
      <c r="D1" t="s">
        <v>2503</v>
      </c>
      <c r="E1" t="s">
        <v>2506</v>
      </c>
    </row>
    <row r="2" spans="1:5" hidden="1" outlineLevel="1">
      <c r="B2" t="s">
        <v>19763</v>
      </c>
      <c r="C2">
        <f>'Konkurent 1'!$B$2</f>
        <v>170000</v>
      </c>
      <c r="D2">
        <f>'Konkurent 1'!$C$2</f>
        <v>154000</v>
      </c>
      <c r="E2">
        <f>'Konkurent 1'!$D$2</f>
        <v>168000</v>
      </c>
    </row>
    <row r="3" spans="1:5" hidden="1" outlineLevel="1" collapsed="1">
      <c r="B3" t="s">
        <v>19763</v>
      </c>
      <c r="C3">
        <f>'Konkurent 2'!$B$2</f>
        <v>150000</v>
      </c>
      <c r="D3">
        <f>'Konkurent 2'!$C$2</f>
        <v>130000</v>
      </c>
      <c r="E3">
        <f>'Konkurent 2'!$D$2</f>
        <v>170000</v>
      </c>
    </row>
    <row r="4" spans="1:5" hidden="1" outlineLevel="1" collapsed="1">
      <c r="B4" t="s">
        <v>19763</v>
      </c>
      <c r="C4">
        <f>Pyronova!$B$2</f>
        <v>190000</v>
      </c>
      <c r="D4">
        <f>Pyronova!$C$2</f>
        <v>140000</v>
      </c>
      <c r="E4">
        <f>Pyronova!$D$2</f>
        <v>120000</v>
      </c>
    </row>
    <row r="5" spans="1:5" collapsed="1">
      <c r="A5" t="s">
        <v>19708</v>
      </c>
      <c r="C5">
        <f>MIN(C2:C4)</f>
        <v>150000</v>
      </c>
      <c r="D5">
        <f>MIN(D2:D4)</f>
        <v>130000</v>
      </c>
      <c r="E5">
        <f>MIN(E2:E4)</f>
        <v>120000</v>
      </c>
    </row>
    <row r="6" spans="1:5" hidden="1" outlineLevel="1">
      <c r="B6" t="s">
        <v>19763</v>
      </c>
      <c r="C6">
        <f>'Konkurent 1'!$B$3</f>
        <v>26000</v>
      </c>
      <c r="D6">
        <f>'Konkurent 1'!$C$3</f>
        <v>17000</v>
      </c>
      <c r="E6">
        <f>'Konkurent 1'!$D$3</f>
        <v>17000</v>
      </c>
    </row>
    <row r="7" spans="1:5" hidden="1" outlineLevel="1" collapsed="1">
      <c r="B7" t="s">
        <v>19763</v>
      </c>
      <c r="C7">
        <f>'Konkurent 2'!$B$3</f>
        <v>24000</v>
      </c>
      <c r="D7">
        <f>'Konkurent 2'!$C$3</f>
        <v>15000</v>
      </c>
      <c r="E7">
        <f>'Konkurent 2'!$D$3</f>
        <v>18000</v>
      </c>
    </row>
    <row r="8" spans="1:5" hidden="1" outlineLevel="1" collapsed="1">
      <c r="B8" t="s">
        <v>19763</v>
      </c>
      <c r="C8">
        <f>Pyronova!$B$3</f>
        <v>12000</v>
      </c>
      <c r="D8">
        <f>Pyronova!$C$3</f>
        <v>25000</v>
      </c>
      <c r="E8">
        <f>Pyronova!$D$3</f>
        <v>14000</v>
      </c>
    </row>
    <row r="9" spans="1:5" collapsed="1">
      <c r="A9" t="s">
        <v>19710</v>
      </c>
      <c r="C9">
        <f>MIN(C6:C8)</f>
        <v>12000</v>
      </c>
      <c r="D9">
        <f>MIN(D6:D8)</f>
        <v>15000</v>
      </c>
      <c r="E9">
        <f>MIN(E6:E8)</f>
        <v>14000</v>
      </c>
    </row>
    <row r="10" spans="1:5" hidden="1" outlineLevel="1">
      <c r="B10" t="s">
        <v>19763</v>
      </c>
      <c r="C10">
        <f>'Konkurent 1'!$B$4</f>
        <v>22000</v>
      </c>
      <c r="D10">
        <f>'Konkurent 1'!$C$4</f>
        <v>23000</v>
      </c>
      <c r="E10">
        <f>'Konkurent 1'!$D$4</f>
        <v>18000</v>
      </c>
    </row>
    <row r="11" spans="1:5" hidden="1" outlineLevel="1" collapsed="1">
      <c r="B11" t="s">
        <v>19763</v>
      </c>
      <c r="C11">
        <f>'Konkurent 2'!$B$4</f>
        <v>21000</v>
      </c>
      <c r="D11">
        <f>'Konkurent 2'!$C$4</f>
        <v>25000</v>
      </c>
      <c r="E11">
        <f>'Konkurent 2'!$D$4</f>
        <v>12000</v>
      </c>
    </row>
    <row r="12" spans="1:5" hidden="1" outlineLevel="1" collapsed="1">
      <c r="B12" t="s">
        <v>19763</v>
      </c>
      <c r="C12">
        <f>Pyronova!$B$4</f>
        <v>8700</v>
      </c>
      <c r="D12">
        <f>Pyronova!$C$4</f>
        <v>2500</v>
      </c>
      <c r="E12">
        <f>Pyronova!$D$4</f>
        <v>9500</v>
      </c>
    </row>
    <row r="13" spans="1:5" collapsed="1">
      <c r="A13" t="s">
        <v>19709</v>
      </c>
      <c r="C13">
        <f>MIN(C10:C12)</f>
        <v>8700</v>
      </c>
      <c r="D13">
        <f>MIN(D10:D12)</f>
        <v>2500</v>
      </c>
      <c r="E13">
        <f>MIN(E10:E12)</f>
        <v>9500</v>
      </c>
    </row>
    <row r="14" spans="1:5" hidden="1" outlineLevel="1">
      <c r="B14" t="s">
        <v>19763</v>
      </c>
      <c r="C14">
        <f>'Konkurent 1'!$B$5</f>
        <v>5700</v>
      </c>
      <c r="D14">
        <f>'Konkurent 1'!$C$5</f>
        <v>15400</v>
      </c>
      <c r="E14">
        <f>'Konkurent 1'!$D$5</f>
        <v>32000</v>
      </c>
    </row>
    <row r="15" spans="1:5" hidden="1" outlineLevel="1" collapsed="1">
      <c r="B15" t="s">
        <v>19763</v>
      </c>
      <c r="C15">
        <f>'Konkurent 2'!$B$5</f>
        <v>2000</v>
      </c>
      <c r="D15">
        <f>'Konkurent 2'!$C$5</f>
        <v>16000</v>
      </c>
      <c r="E15">
        <f>'Konkurent 2'!$D$5</f>
        <v>24000</v>
      </c>
    </row>
    <row r="16" spans="1:5" hidden="1" outlineLevel="1" collapsed="1">
      <c r="B16" t="s">
        <v>19763</v>
      </c>
      <c r="C16">
        <f>Pyronova!$B$5</f>
        <v>18000</v>
      </c>
      <c r="D16">
        <f>Pyronova!$C$5</f>
        <v>12000</v>
      </c>
      <c r="E16">
        <f>Pyronova!$D$5</f>
        <v>16000</v>
      </c>
    </row>
    <row r="17" spans="1:5" collapsed="1">
      <c r="A17" t="s">
        <v>19711</v>
      </c>
      <c r="C17">
        <f>MIN(C14:C16)</f>
        <v>2000</v>
      </c>
      <c r="D17">
        <f>MIN(D14:D16)</f>
        <v>12000</v>
      </c>
      <c r="E17">
        <f>MIN(E14:E16)</f>
        <v>16000</v>
      </c>
    </row>
  </sheetData>
  <dataConsolidate function="min" leftLabels="1" topLabels="1" link="1">
    <dataRefs count="3">
      <dataRef ref="A1:D5" sheet="Konkurent 1"/>
      <dataRef ref="A1:D5" sheet="Konkurent 2"/>
      <dataRef ref="A1:D5" sheet="Pyronova"/>
    </dataRefs>
  </dataConsolidate>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5CFF2-4E33-4F12-8742-E96771018835}">
  <sheetPr>
    <tabColor theme="5"/>
  </sheetPr>
  <dimension ref="A1:D5"/>
  <sheetViews>
    <sheetView zoomScale="205" zoomScaleNormal="205" workbookViewId="0">
      <selection activeCell="B10" sqref="B10"/>
    </sheetView>
  </sheetViews>
  <sheetFormatPr defaultRowHeight="14.5"/>
  <cols>
    <col min="1" max="1" width="17.81640625" bestFit="1" customWidth="1"/>
    <col min="2" max="4" width="9.453125" bestFit="1" customWidth="1"/>
  </cols>
  <sheetData>
    <row r="1" spans="1:4">
      <c r="A1" s="268" t="s">
        <v>51</v>
      </c>
      <c r="B1" s="268" t="s">
        <v>2499</v>
      </c>
      <c r="C1" s="268" t="s">
        <v>2503</v>
      </c>
      <c r="D1" s="268" t="s">
        <v>2506</v>
      </c>
    </row>
    <row r="2" spans="1:4">
      <c r="A2" t="s">
        <v>19708</v>
      </c>
      <c r="B2">
        <v>190000</v>
      </c>
      <c r="C2">
        <v>140000</v>
      </c>
      <c r="D2">
        <v>120000</v>
      </c>
    </row>
    <row r="3" spans="1:4">
      <c r="A3" t="s">
        <v>19710</v>
      </c>
      <c r="B3">
        <v>12000</v>
      </c>
      <c r="C3">
        <v>25000</v>
      </c>
      <c r="D3">
        <v>14000</v>
      </c>
    </row>
    <row r="4" spans="1:4">
      <c r="A4" t="s">
        <v>19709</v>
      </c>
      <c r="B4">
        <v>8700</v>
      </c>
      <c r="C4">
        <v>2500</v>
      </c>
      <c r="D4">
        <v>9500</v>
      </c>
    </row>
    <row r="5" spans="1:4">
      <c r="A5" t="s">
        <v>19711</v>
      </c>
      <c r="B5">
        <v>18000</v>
      </c>
      <c r="C5">
        <v>12000</v>
      </c>
      <c r="D5">
        <v>16000</v>
      </c>
    </row>
  </sheetData>
  <pageMargins left="0.7" right="0.7" top="0.78740157499999996" bottom="0.78740157499999996"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26D71-7867-415F-8F91-45779D1F52E2}">
  <sheetPr>
    <tabColor theme="5"/>
  </sheetPr>
  <dimension ref="A1:D5"/>
  <sheetViews>
    <sheetView workbookViewId="0">
      <selection activeCell="B1" sqref="B1:D1"/>
    </sheetView>
  </sheetViews>
  <sheetFormatPr defaultRowHeight="14.5"/>
  <cols>
    <col min="1" max="1" width="17.81640625" bestFit="1" customWidth="1"/>
    <col min="2" max="4" width="9.453125" bestFit="1" customWidth="1"/>
  </cols>
  <sheetData>
    <row r="1" spans="1:4">
      <c r="A1" t="s">
        <v>51</v>
      </c>
      <c r="B1" s="268" t="s">
        <v>2499</v>
      </c>
      <c r="C1" s="268" t="s">
        <v>2503</v>
      </c>
      <c r="D1" s="268" t="s">
        <v>2506</v>
      </c>
    </row>
    <row r="2" spans="1:4">
      <c r="A2" t="s">
        <v>19708</v>
      </c>
      <c r="B2">
        <v>170000</v>
      </c>
      <c r="C2">
        <v>154000</v>
      </c>
      <c r="D2">
        <v>168000</v>
      </c>
    </row>
    <row r="3" spans="1:4">
      <c r="A3" t="s">
        <v>19710</v>
      </c>
      <c r="B3">
        <v>26000</v>
      </c>
      <c r="C3">
        <v>17000</v>
      </c>
      <c r="D3">
        <v>17000</v>
      </c>
    </row>
    <row r="4" spans="1:4">
      <c r="A4" t="s">
        <v>19709</v>
      </c>
      <c r="B4">
        <v>22000</v>
      </c>
      <c r="C4">
        <v>23000</v>
      </c>
      <c r="D4">
        <v>18000</v>
      </c>
    </row>
    <row r="5" spans="1:4">
      <c r="A5" t="s">
        <v>19711</v>
      </c>
      <c r="B5">
        <v>5700</v>
      </c>
      <c r="C5">
        <v>15400</v>
      </c>
      <c r="D5">
        <v>32000</v>
      </c>
    </row>
  </sheetData>
  <pageMargins left="0.7" right="0.7" top="0.78740157499999996" bottom="0.78740157499999996"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22F19-A2D8-40B4-B45E-8C74A7B4668D}">
  <sheetPr>
    <tabColor theme="5"/>
  </sheetPr>
  <dimension ref="A1:D5"/>
  <sheetViews>
    <sheetView zoomScale="145" zoomScaleNormal="145" workbookViewId="0">
      <selection activeCell="D13" sqref="D13"/>
    </sheetView>
  </sheetViews>
  <sheetFormatPr defaultRowHeight="14.5"/>
  <cols>
    <col min="1" max="1" width="17.81640625" bestFit="1" customWidth="1"/>
    <col min="2" max="4" width="9.453125" bestFit="1" customWidth="1"/>
  </cols>
  <sheetData>
    <row r="1" spans="1:4">
      <c r="A1" t="s">
        <v>51</v>
      </c>
      <c r="B1" s="268" t="s">
        <v>2499</v>
      </c>
      <c r="C1" s="268" t="s">
        <v>2503</v>
      </c>
      <c r="D1" s="268" t="s">
        <v>2506</v>
      </c>
    </row>
    <row r="2" spans="1:4">
      <c r="A2" t="s">
        <v>19708</v>
      </c>
      <c r="B2">
        <v>150000</v>
      </c>
      <c r="C2">
        <v>130000</v>
      </c>
      <c r="D2">
        <v>170000</v>
      </c>
    </row>
    <row r="3" spans="1:4">
      <c r="A3" t="s">
        <v>19710</v>
      </c>
      <c r="B3">
        <v>24000</v>
      </c>
      <c r="C3">
        <v>15000</v>
      </c>
      <c r="D3">
        <v>18000</v>
      </c>
    </row>
    <row r="4" spans="1:4">
      <c r="A4" t="s">
        <v>19709</v>
      </c>
      <c r="B4">
        <v>21000</v>
      </c>
      <c r="C4">
        <v>25000</v>
      </c>
      <c r="D4">
        <v>12000</v>
      </c>
    </row>
    <row r="5" spans="1:4">
      <c r="A5" t="s">
        <v>19711</v>
      </c>
      <c r="B5">
        <v>2000</v>
      </c>
      <c r="C5">
        <v>16000</v>
      </c>
      <c r="D5">
        <v>24000</v>
      </c>
    </row>
  </sheetData>
  <pageMargins left="0.7" right="0.7" top="0.78740157499999996" bottom="0.78740157499999996"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8CEA5-0FA2-48A9-A599-8DC86EA0EBC2}">
  <sheetPr codeName="Hárok48">
    <tabColor theme="1"/>
  </sheetPr>
  <dimension ref="A1:E1"/>
  <sheetViews>
    <sheetView workbookViewId="0"/>
  </sheetViews>
  <sheetFormatPr defaultRowHeight="14.5"/>
  <cols>
    <col min="1" max="1" width="8.6328125" bestFit="1" customWidth="1"/>
    <col min="2" max="2" width="14.08984375" bestFit="1" customWidth="1"/>
    <col min="3" max="3" width="11" bestFit="1" customWidth="1"/>
    <col min="4" max="4" width="9.90625" bestFit="1" customWidth="1"/>
    <col min="5" max="5" width="8.08984375" bestFit="1" customWidth="1"/>
  </cols>
  <sheetData>
    <row r="1" spans="1:5" ht="21">
      <c r="A1" s="22" t="s">
        <v>89</v>
      </c>
      <c r="B1" s="22" t="s">
        <v>65</v>
      </c>
      <c r="C1" s="22" t="s">
        <v>185</v>
      </c>
      <c r="D1" s="22" t="s">
        <v>184</v>
      </c>
      <c r="E1" s="22" t="s">
        <v>196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86DF6-AAEB-45C7-8E75-521BEB1DD55A}">
  <sheetPr>
    <tabColor theme="1"/>
  </sheetPr>
  <dimension ref="A1:G41"/>
  <sheetViews>
    <sheetView workbookViewId="0"/>
  </sheetViews>
  <sheetFormatPr defaultRowHeight="14.5"/>
  <cols>
    <col min="1" max="1" width="26.6328125" bestFit="1" customWidth="1"/>
    <col min="2" max="2" width="4.81640625" bestFit="1" customWidth="1"/>
    <col min="3" max="3" width="11.6328125" bestFit="1" customWidth="1"/>
    <col min="4" max="4" width="10.1796875" bestFit="1" customWidth="1"/>
    <col min="5" max="5" width="11.1796875" bestFit="1" customWidth="1"/>
    <col min="6" max="6" width="12.36328125" bestFit="1" customWidth="1"/>
    <col min="7" max="7" width="11.08984375" bestFit="1" customWidth="1"/>
  </cols>
  <sheetData>
    <row r="1" spans="1:7">
      <c r="A1" t="s">
        <v>270</v>
      </c>
      <c r="B1" t="s">
        <v>2543</v>
      </c>
      <c r="C1" t="s">
        <v>271</v>
      </c>
      <c r="D1" t="s">
        <v>272</v>
      </c>
      <c r="E1" t="s">
        <v>273</v>
      </c>
      <c r="F1" t="s">
        <v>274</v>
      </c>
      <c r="G1" t="s">
        <v>275</v>
      </c>
    </row>
    <row r="2" spans="1:7">
      <c r="A2" t="s">
        <v>2544</v>
      </c>
      <c r="B2">
        <v>2021</v>
      </c>
      <c r="C2" t="s">
        <v>2546</v>
      </c>
      <c r="D2" t="s">
        <v>2547</v>
      </c>
      <c r="E2" t="s">
        <v>2548</v>
      </c>
      <c r="F2" t="s">
        <v>2549</v>
      </c>
      <c r="G2" s="124">
        <v>44744</v>
      </c>
    </row>
    <row r="3" spans="1:7">
      <c r="A3" t="s">
        <v>2545</v>
      </c>
    </row>
    <row r="4" spans="1:7">
      <c r="A4" t="s">
        <v>2550</v>
      </c>
      <c r="B4">
        <v>2021</v>
      </c>
      <c r="C4" t="s">
        <v>2551</v>
      </c>
      <c r="D4" t="s">
        <v>2552</v>
      </c>
      <c r="E4" t="s">
        <v>2553</v>
      </c>
      <c r="F4" t="s">
        <v>2554</v>
      </c>
      <c r="G4" s="124">
        <v>44747</v>
      </c>
    </row>
    <row r="5" spans="1:7">
      <c r="A5" t="s">
        <v>2545</v>
      </c>
    </row>
    <row r="6" spans="1:7">
      <c r="A6" t="s">
        <v>2555</v>
      </c>
      <c r="B6">
        <v>2021</v>
      </c>
      <c r="C6" t="s">
        <v>2556</v>
      </c>
      <c r="D6" t="s">
        <v>2557</v>
      </c>
      <c r="E6" t="s">
        <v>2558</v>
      </c>
      <c r="F6" t="s">
        <v>2559</v>
      </c>
      <c r="G6" s="124">
        <v>44652</v>
      </c>
    </row>
    <row r="7" spans="1:7">
      <c r="A7" t="s">
        <v>2545</v>
      </c>
    </row>
    <row r="8" spans="1:7">
      <c r="A8" t="s">
        <v>2560</v>
      </c>
      <c r="B8">
        <v>2021</v>
      </c>
      <c r="C8" t="s">
        <v>2561</v>
      </c>
      <c r="D8" t="s">
        <v>2562</v>
      </c>
      <c r="E8" t="s">
        <v>2563</v>
      </c>
      <c r="F8" t="s">
        <v>2564</v>
      </c>
      <c r="G8" s="124">
        <v>44741</v>
      </c>
    </row>
    <row r="9" spans="1:7">
      <c r="A9" t="s">
        <v>2545</v>
      </c>
    </row>
    <row r="10" spans="1:7">
      <c r="A10" t="s">
        <v>2565</v>
      </c>
      <c r="B10">
        <v>2021</v>
      </c>
      <c r="C10" t="s">
        <v>2566</v>
      </c>
      <c r="D10" t="s">
        <v>2567</v>
      </c>
      <c r="E10" t="s">
        <v>2568</v>
      </c>
      <c r="F10" t="s">
        <v>2569</v>
      </c>
      <c r="G10" s="124">
        <v>44638</v>
      </c>
    </row>
    <row r="11" spans="1:7">
      <c r="A11" t="s">
        <v>2545</v>
      </c>
    </row>
    <row r="12" spans="1:7">
      <c r="A12" t="s">
        <v>2570</v>
      </c>
      <c r="B12">
        <v>2021</v>
      </c>
      <c r="C12" t="s">
        <v>2571</v>
      </c>
      <c r="D12" t="s">
        <v>2572</v>
      </c>
      <c r="E12" t="s">
        <v>2573</v>
      </c>
      <c r="F12" t="s">
        <v>2574</v>
      </c>
      <c r="G12" s="124">
        <v>44692</v>
      </c>
    </row>
    <row r="13" spans="1:7">
      <c r="A13" t="s">
        <v>2545</v>
      </c>
    </row>
    <row r="14" spans="1:7">
      <c r="A14" t="s">
        <v>2575</v>
      </c>
      <c r="B14">
        <v>2021</v>
      </c>
      <c r="C14" t="s">
        <v>2576</v>
      </c>
      <c r="D14" t="s">
        <v>2577</v>
      </c>
      <c r="E14" t="s">
        <v>2578</v>
      </c>
      <c r="F14" t="s">
        <v>2579</v>
      </c>
      <c r="G14" s="124">
        <v>44747</v>
      </c>
    </row>
    <row r="15" spans="1:7">
      <c r="A15" t="s">
        <v>2545</v>
      </c>
    </row>
    <row r="16" spans="1:7">
      <c r="A16" t="s">
        <v>2580</v>
      </c>
      <c r="B16">
        <v>2021</v>
      </c>
      <c r="C16" t="s">
        <v>2581</v>
      </c>
      <c r="D16" t="s">
        <v>2582</v>
      </c>
      <c r="E16" t="s">
        <v>2583</v>
      </c>
      <c r="F16" t="s">
        <v>292</v>
      </c>
      <c r="G16" s="124">
        <v>44651</v>
      </c>
    </row>
    <row r="17" spans="1:7">
      <c r="A17" t="s">
        <v>2545</v>
      </c>
    </row>
    <row r="18" spans="1:7">
      <c r="A18" t="s">
        <v>2584</v>
      </c>
      <c r="B18">
        <v>2021</v>
      </c>
      <c r="C18" t="s">
        <v>2585</v>
      </c>
      <c r="D18" t="s">
        <v>2586</v>
      </c>
      <c r="E18" t="s">
        <v>2587</v>
      </c>
      <c r="F18" t="s">
        <v>2588</v>
      </c>
      <c r="G18" s="124">
        <v>44747</v>
      </c>
    </row>
    <row r="19" spans="1:7">
      <c r="A19" t="s">
        <v>2545</v>
      </c>
    </row>
    <row r="20" spans="1:7">
      <c r="A20" t="s">
        <v>2589</v>
      </c>
      <c r="B20">
        <v>2021</v>
      </c>
      <c r="C20" t="s">
        <v>2590</v>
      </c>
      <c r="D20" t="s">
        <v>2591</v>
      </c>
      <c r="E20" t="s">
        <v>2592</v>
      </c>
      <c r="F20" t="s">
        <v>2593</v>
      </c>
      <c r="G20" s="124">
        <v>44747</v>
      </c>
    </row>
    <row r="21" spans="1:7">
      <c r="A21" t="s">
        <v>2545</v>
      </c>
    </row>
    <row r="22" spans="1:7">
      <c r="A22" t="s">
        <v>2594</v>
      </c>
      <c r="B22">
        <v>2022</v>
      </c>
      <c r="C22" t="s">
        <v>2595</v>
      </c>
      <c r="D22" t="s">
        <v>2596</v>
      </c>
      <c r="E22" t="s">
        <v>2597</v>
      </c>
      <c r="F22" t="s">
        <v>2598</v>
      </c>
      <c r="G22" s="124">
        <v>44925</v>
      </c>
    </row>
    <row r="23" spans="1:7">
      <c r="A23" t="s">
        <v>2545</v>
      </c>
    </row>
    <row r="24" spans="1:7">
      <c r="A24" t="s">
        <v>2599</v>
      </c>
      <c r="B24">
        <v>2022</v>
      </c>
      <c r="C24" t="s">
        <v>2600</v>
      </c>
      <c r="D24" t="s">
        <v>2601</v>
      </c>
      <c r="E24" t="s">
        <v>2602</v>
      </c>
      <c r="F24" t="s">
        <v>292</v>
      </c>
      <c r="G24" s="124">
        <v>44915</v>
      </c>
    </row>
    <row r="25" spans="1:7">
      <c r="A25" t="s">
        <v>2545</v>
      </c>
    </row>
    <row r="26" spans="1:7">
      <c r="A26" t="s">
        <v>2603</v>
      </c>
      <c r="B26">
        <v>2021</v>
      </c>
      <c r="C26" t="s">
        <v>2604</v>
      </c>
      <c r="D26" t="s">
        <v>2605</v>
      </c>
      <c r="E26" t="s">
        <v>2606</v>
      </c>
      <c r="F26" t="s">
        <v>2607</v>
      </c>
      <c r="G26" s="124">
        <v>44740</v>
      </c>
    </row>
    <row r="27" spans="1:7">
      <c r="A27" t="s">
        <v>2545</v>
      </c>
    </row>
    <row r="28" spans="1:7">
      <c r="A28" t="s">
        <v>2608</v>
      </c>
      <c r="B28">
        <v>2022</v>
      </c>
      <c r="C28" t="s">
        <v>2609</v>
      </c>
      <c r="D28" t="s">
        <v>2610</v>
      </c>
      <c r="E28" t="s">
        <v>2611</v>
      </c>
      <c r="F28" t="s">
        <v>2612</v>
      </c>
      <c r="G28" s="124">
        <v>44959</v>
      </c>
    </row>
    <row r="29" spans="1:7">
      <c r="A29" t="s">
        <v>2545</v>
      </c>
    </row>
    <row r="30" spans="1:7">
      <c r="A30" t="s">
        <v>2613</v>
      </c>
      <c r="B30">
        <v>2021</v>
      </c>
      <c r="C30" t="s">
        <v>2614</v>
      </c>
      <c r="D30" t="s">
        <v>2615</v>
      </c>
      <c r="E30" t="s">
        <v>2616</v>
      </c>
      <c r="F30" t="s">
        <v>2617</v>
      </c>
      <c r="G30" s="124">
        <v>44729</v>
      </c>
    </row>
    <row r="31" spans="1:7">
      <c r="A31" t="s">
        <v>2545</v>
      </c>
    </row>
    <row r="32" spans="1:7">
      <c r="A32" t="s">
        <v>2618</v>
      </c>
      <c r="B32">
        <v>2022</v>
      </c>
      <c r="C32" t="s">
        <v>2619</v>
      </c>
      <c r="D32" t="s">
        <v>2620</v>
      </c>
      <c r="E32" t="s">
        <v>2621</v>
      </c>
      <c r="F32" t="s">
        <v>2622</v>
      </c>
      <c r="G32" s="124">
        <v>44986</v>
      </c>
    </row>
    <row r="33" spans="1:7">
      <c r="A33" t="s">
        <v>2545</v>
      </c>
    </row>
    <row r="34" spans="1:7">
      <c r="A34" t="s">
        <v>2623</v>
      </c>
      <c r="B34">
        <v>2021</v>
      </c>
      <c r="C34" t="s">
        <v>2624</v>
      </c>
      <c r="D34" t="s">
        <v>2625</v>
      </c>
      <c r="E34" t="s">
        <v>2626</v>
      </c>
      <c r="F34" t="s">
        <v>292</v>
      </c>
      <c r="G34" s="124">
        <v>44618</v>
      </c>
    </row>
    <row r="35" spans="1:7">
      <c r="A35" t="s">
        <v>2545</v>
      </c>
    </row>
    <row r="36" spans="1:7">
      <c r="A36" t="s">
        <v>2627</v>
      </c>
      <c r="B36">
        <v>2022</v>
      </c>
      <c r="C36" t="s">
        <v>2628</v>
      </c>
      <c r="D36" t="s">
        <v>2629</v>
      </c>
      <c r="E36" t="s">
        <v>2630</v>
      </c>
      <c r="F36" t="s">
        <v>2631</v>
      </c>
      <c r="G36" s="124">
        <v>45010</v>
      </c>
    </row>
    <row r="37" spans="1:7">
      <c r="A37" t="s">
        <v>2545</v>
      </c>
    </row>
    <row r="38" spans="1:7">
      <c r="A38" t="s">
        <v>2632</v>
      </c>
      <c r="B38">
        <v>2021</v>
      </c>
      <c r="C38" t="s">
        <v>2633</v>
      </c>
      <c r="D38" t="s">
        <v>2634</v>
      </c>
      <c r="E38" t="s">
        <v>2635</v>
      </c>
      <c r="F38" t="s">
        <v>2636</v>
      </c>
      <c r="G38" s="124">
        <v>44658</v>
      </c>
    </row>
    <row r="39" spans="1:7">
      <c r="A39" t="s">
        <v>2545</v>
      </c>
    </row>
    <row r="40" spans="1:7">
      <c r="A40" t="s">
        <v>2637</v>
      </c>
      <c r="B40">
        <v>2021</v>
      </c>
      <c r="C40" t="s">
        <v>2638</v>
      </c>
      <c r="D40" t="s">
        <v>2639</v>
      </c>
      <c r="E40" t="s">
        <v>2640</v>
      </c>
      <c r="F40" t="s">
        <v>2641</v>
      </c>
      <c r="G40" s="124">
        <v>44825</v>
      </c>
    </row>
    <row r="41" spans="1:7">
      <c r="A41" t="s">
        <v>2545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1342B-714F-40B6-80F2-CFEE90DE1253}">
  <sheetPr>
    <tabColor theme="1"/>
  </sheetPr>
  <dimension ref="A1:G41"/>
  <sheetViews>
    <sheetView workbookViewId="0"/>
  </sheetViews>
  <sheetFormatPr defaultRowHeight="14.5"/>
  <cols>
    <col min="1" max="1" width="26.6328125" bestFit="1" customWidth="1"/>
    <col min="2" max="2" width="4.81640625" bestFit="1" customWidth="1"/>
    <col min="3" max="3" width="11.6328125" bestFit="1" customWidth="1"/>
    <col min="4" max="4" width="10.1796875" bestFit="1" customWidth="1"/>
    <col min="5" max="5" width="11.1796875" bestFit="1" customWidth="1"/>
    <col min="6" max="6" width="12.36328125" bestFit="1" customWidth="1"/>
    <col min="7" max="7" width="11.08984375" bestFit="1" customWidth="1"/>
  </cols>
  <sheetData>
    <row r="1" spans="1:7">
      <c r="A1" t="s">
        <v>270</v>
      </c>
      <c r="B1" t="s">
        <v>2543</v>
      </c>
      <c r="C1" t="s">
        <v>271</v>
      </c>
      <c r="D1" t="s">
        <v>272</v>
      </c>
      <c r="E1" t="s">
        <v>273</v>
      </c>
      <c r="F1" t="s">
        <v>274</v>
      </c>
      <c r="G1" t="s">
        <v>275</v>
      </c>
    </row>
    <row r="2" spans="1:7">
      <c r="A2" t="s">
        <v>2544</v>
      </c>
      <c r="B2">
        <v>2021</v>
      </c>
      <c r="C2" t="s">
        <v>2546</v>
      </c>
      <c r="D2" t="s">
        <v>2547</v>
      </c>
      <c r="E2" t="s">
        <v>2548</v>
      </c>
      <c r="F2" t="s">
        <v>2549</v>
      </c>
      <c r="G2" s="124">
        <v>44744</v>
      </c>
    </row>
    <row r="3" spans="1:7">
      <c r="A3" t="s">
        <v>2545</v>
      </c>
    </row>
    <row r="4" spans="1:7">
      <c r="A4" t="s">
        <v>2550</v>
      </c>
      <c r="B4">
        <v>2021</v>
      </c>
      <c r="C4" t="s">
        <v>2551</v>
      </c>
      <c r="D4" t="s">
        <v>2552</v>
      </c>
      <c r="E4" t="s">
        <v>2553</v>
      </c>
      <c r="F4" t="s">
        <v>2554</v>
      </c>
      <c r="G4" s="124">
        <v>44747</v>
      </c>
    </row>
    <row r="5" spans="1:7">
      <c r="A5" t="s">
        <v>2545</v>
      </c>
    </row>
    <row r="6" spans="1:7">
      <c r="A6" t="s">
        <v>2555</v>
      </c>
      <c r="B6">
        <v>2021</v>
      </c>
      <c r="C6" t="s">
        <v>2556</v>
      </c>
      <c r="D6" t="s">
        <v>2557</v>
      </c>
      <c r="E6" t="s">
        <v>2558</v>
      </c>
      <c r="F6" t="s">
        <v>2559</v>
      </c>
      <c r="G6" s="124">
        <v>44652</v>
      </c>
    </row>
    <row r="7" spans="1:7">
      <c r="A7" t="s">
        <v>2545</v>
      </c>
    </row>
    <row r="8" spans="1:7">
      <c r="A8" t="s">
        <v>2560</v>
      </c>
      <c r="B8">
        <v>2021</v>
      </c>
      <c r="C8" t="s">
        <v>2561</v>
      </c>
      <c r="D8" t="s">
        <v>2562</v>
      </c>
      <c r="E8" t="s">
        <v>2563</v>
      </c>
      <c r="F8" t="s">
        <v>2564</v>
      </c>
      <c r="G8" s="124">
        <v>44741</v>
      </c>
    </row>
    <row r="9" spans="1:7">
      <c r="A9" t="s">
        <v>2545</v>
      </c>
    </row>
    <row r="10" spans="1:7">
      <c r="A10" t="s">
        <v>2565</v>
      </c>
      <c r="B10">
        <v>2021</v>
      </c>
      <c r="C10" t="s">
        <v>2566</v>
      </c>
      <c r="D10" t="s">
        <v>2567</v>
      </c>
      <c r="E10" t="s">
        <v>2568</v>
      </c>
      <c r="F10" t="s">
        <v>2569</v>
      </c>
      <c r="G10" s="124">
        <v>44638</v>
      </c>
    </row>
    <row r="11" spans="1:7">
      <c r="A11" t="s">
        <v>2545</v>
      </c>
    </row>
    <row r="12" spans="1:7">
      <c r="A12" t="s">
        <v>2570</v>
      </c>
      <c r="B12">
        <v>2021</v>
      </c>
      <c r="C12" t="s">
        <v>2571</v>
      </c>
      <c r="D12" t="s">
        <v>2572</v>
      </c>
      <c r="E12" t="s">
        <v>2573</v>
      </c>
      <c r="F12" t="s">
        <v>2574</v>
      </c>
      <c r="G12" s="124">
        <v>44692</v>
      </c>
    </row>
    <row r="13" spans="1:7">
      <c r="A13" t="s">
        <v>2545</v>
      </c>
    </row>
    <row r="14" spans="1:7">
      <c r="A14" t="s">
        <v>2575</v>
      </c>
      <c r="B14">
        <v>2021</v>
      </c>
      <c r="C14" t="s">
        <v>2576</v>
      </c>
      <c r="D14" t="s">
        <v>2577</v>
      </c>
      <c r="E14" t="s">
        <v>2578</v>
      </c>
      <c r="F14" t="s">
        <v>2579</v>
      </c>
      <c r="G14" s="124">
        <v>44747</v>
      </c>
    </row>
    <row r="15" spans="1:7">
      <c r="A15" t="s">
        <v>2545</v>
      </c>
    </row>
    <row r="16" spans="1:7">
      <c r="A16" t="s">
        <v>2580</v>
      </c>
      <c r="B16">
        <v>2021</v>
      </c>
      <c r="C16" t="s">
        <v>2581</v>
      </c>
      <c r="D16" t="s">
        <v>2582</v>
      </c>
      <c r="E16" t="s">
        <v>2583</v>
      </c>
      <c r="F16" t="s">
        <v>292</v>
      </c>
      <c r="G16" s="124">
        <v>44651</v>
      </c>
    </row>
    <row r="17" spans="1:7">
      <c r="A17" t="s">
        <v>2545</v>
      </c>
    </row>
    <row r="18" spans="1:7">
      <c r="A18" t="s">
        <v>2584</v>
      </c>
      <c r="B18">
        <v>2021</v>
      </c>
      <c r="C18" t="s">
        <v>2585</v>
      </c>
      <c r="D18" t="s">
        <v>2586</v>
      </c>
      <c r="E18" t="s">
        <v>2587</v>
      </c>
      <c r="F18" t="s">
        <v>2588</v>
      </c>
      <c r="G18" s="124">
        <v>44747</v>
      </c>
    </row>
    <row r="19" spans="1:7">
      <c r="A19" t="s">
        <v>2545</v>
      </c>
    </row>
    <row r="20" spans="1:7">
      <c r="A20" t="s">
        <v>2589</v>
      </c>
      <c r="B20">
        <v>2021</v>
      </c>
      <c r="C20" t="s">
        <v>2590</v>
      </c>
      <c r="D20" t="s">
        <v>2591</v>
      </c>
      <c r="E20" t="s">
        <v>2592</v>
      </c>
      <c r="F20" t="s">
        <v>2593</v>
      </c>
      <c r="G20" s="124">
        <v>44747</v>
      </c>
    </row>
    <row r="21" spans="1:7">
      <c r="A21" t="s">
        <v>2545</v>
      </c>
    </row>
    <row r="22" spans="1:7">
      <c r="A22" t="s">
        <v>2594</v>
      </c>
      <c r="B22">
        <v>2022</v>
      </c>
      <c r="C22" t="s">
        <v>2595</v>
      </c>
      <c r="D22" t="s">
        <v>2596</v>
      </c>
      <c r="E22" t="s">
        <v>2597</v>
      </c>
      <c r="F22" t="s">
        <v>2598</v>
      </c>
      <c r="G22" s="124">
        <v>44925</v>
      </c>
    </row>
    <row r="23" spans="1:7">
      <c r="A23" t="s">
        <v>2545</v>
      </c>
    </row>
    <row r="24" spans="1:7">
      <c r="A24" t="s">
        <v>2599</v>
      </c>
      <c r="B24">
        <v>2022</v>
      </c>
      <c r="C24" t="s">
        <v>2600</v>
      </c>
      <c r="D24" t="s">
        <v>2601</v>
      </c>
      <c r="E24" t="s">
        <v>2602</v>
      </c>
      <c r="F24" t="s">
        <v>292</v>
      </c>
      <c r="G24" s="124">
        <v>44915</v>
      </c>
    </row>
    <row r="25" spans="1:7">
      <c r="A25" t="s">
        <v>2545</v>
      </c>
    </row>
    <row r="26" spans="1:7">
      <c r="A26" t="s">
        <v>2603</v>
      </c>
      <c r="B26">
        <v>2021</v>
      </c>
      <c r="C26" t="s">
        <v>2604</v>
      </c>
      <c r="D26" t="s">
        <v>2605</v>
      </c>
      <c r="E26" t="s">
        <v>2606</v>
      </c>
      <c r="F26" t="s">
        <v>2607</v>
      </c>
      <c r="G26" s="124">
        <v>44740</v>
      </c>
    </row>
    <row r="27" spans="1:7">
      <c r="A27" t="s">
        <v>2545</v>
      </c>
    </row>
    <row r="28" spans="1:7">
      <c r="A28" t="s">
        <v>2608</v>
      </c>
      <c r="B28">
        <v>2022</v>
      </c>
      <c r="C28" t="s">
        <v>2609</v>
      </c>
      <c r="D28" t="s">
        <v>2610</v>
      </c>
      <c r="E28" t="s">
        <v>2611</v>
      </c>
      <c r="F28" t="s">
        <v>2612</v>
      </c>
      <c r="G28" s="124">
        <v>44959</v>
      </c>
    </row>
    <row r="29" spans="1:7">
      <c r="A29" t="s">
        <v>2545</v>
      </c>
    </row>
    <row r="30" spans="1:7">
      <c r="A30" t="s">
        <v>2613</v>
      </c>
      <c r="B30">
        <v>2021</v>
      </c>
      <c r="C30" t="s">
        <v>2614</v>
      </c>
      <c r="D30" t="s">
        <v>2615</v>
      </c>
      <c r="E30" t="s">
        <v>2616</v>
      </c>
      <c r="F30" t="s">
        <v>2617</v>
      </c>
      <c r="G30" s="124">
        <v>44729</v>
      </c>
    </row>
    <row r="31" spans="1:7">
      <c r="A31" t="s">
        <v>2545</v>
      </c>
    </row>
    <row r="32" spans="1:7">
      <c r="A32" t="s">
        <v>2618</v>
      </c>
      <c r="B32">
        <v>2022</v>
      </c>
      <c r="C32" t="s">
        <v>2619</v>
      </c>
      <c r="D32" t="s">
        <v>2620</v>
      </c>
      <c r="E32" t="s">
        <v>2621</v>
      </c>
      <c r="F32" t="s">
        <v>2622</v>
      </c>
      <c r="G32" s="124">
        <v>44986</v>
      </c>
    </row>
    <row r="33" spans="1:7">
      <c r="A33" t="s">
        <v>2545</v>
      </c>
    </row>
    <row r="34" spans="1:7">
      <c r="A34" t="s">
        <v>2623</v>
      </c>
      <c r="B34">
        <v>2021</v>
      </c>
      <c r="C34" t="s">
        <v>2624</v>
      </c>
      <c r="D34" t="s">
        <v>2625</v>
      </c>
      <c r="E34" t="s">
        <v>2626</v>
      </c>
      <c r="F34" t="s">
        <v>292</v>
      </c>
      <c r="G34" s="124">
        <v>44618</v>
      </c>
    </row>
    <row r="35" spans="1:7">
      <c r="A35" t="s">
        <v>2545</v>
      </c>
    </row>
    <row r="36" spans="1:7">
      <c r="A36" t="s">
        <v>2627</v>
      </c>
      <c r="B36">
        <v>2022</v>
      </c>
      <c r="C36" t="s">
        <v>2628</v>
      </c>
      <c r="D36" t="s">
        <v>2629</v>
      </c>
      <c r="E36" t="s">
        <v>2630</v>
      </c>
      <c r="F36" t="s">
        <v>2631</v>
      </c>
      <c r="G36" s="124">
        <v>45010</v>
      </c>
    </row>
    <row r="37" spans="1:7">
      <c r="A37" t="s">
        <v>2545</v>
      </c>
    </row>
    <row r="38" spans="1:7">
      <c r="A38" t="s">
        <v>2632</v>
      </c>
      <c r="B38">
        <v>2021</v>
      </c>
      <c r="C38" t="s">
        <v>2633</v>
      </c>
      <c r="D38" t="s">
        <v>2634</v>
      </c>
      <c r="E38" t="s">
        <v>2635</v>
      </c>
      <c r="F38" t="s">
        <v>2636</v>
      </c>
      <c r="G38" s="124">
        <v>44658</v>
      </c>
    </row>
    <row r="39" spans="1:7">
      <c r="A39" t="s">
        <v>2545</v>
      </c>
    </row>
    <row r="40" spans="1:7">
      <c r="A40" t="s">
        <v>2637</v>
      </c>
      <c r="B40">
        <v>2021</v>
      </c>
      <c r="C40" t="s">
        <v>2638</v>
      </c>
      <c r="D40" t="s">
        <v>2639</v>
      </c>
      <c r="E40" t="s">
        <v>2640</v>
      </c>
      <c r="F40" t="s">
        <v>2641</v>
      </c>
      <c r="G40" s="124">
        <v>44825</v>
      </c>
    </row>
    <row r="41" spans="1:7">
      <c r="A41" t="s">
        <v>2545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D7BEB-E7BC-490B-AEC7-1F0E289C4B22}">
  <sheetPr>
    <tabColor theme="1"/>
  </sheetPr>
  <dimension ref="A1:G21"/>
  <sheetViews>
    <sheetView workbookViewId="0"/>
  </sheetViews>
  <sheetFormatPr defaultRowHeight="14.5"/>
  <cols>
    <col min="1" max="1" width="26.6328125" bestFit="1" customWidth="1"/>
    <col min="2" max="2" width="4.81640625" bestFit="1" customWidth="1"/>
    <col min="3" max="3" width="11.6328125" bestFit="1" customWidth="1"/>
    <col min="4" max="4" width="10.1796875" bestFit="1" customWidth="1"/>
    <col min="5" max="5" width="11.1796875" bestFit="1" customWidth="1"/>
    <col min="6" max="6" width="12.36328125" bestFit="1" customWidth="1"/>
    <col min="7" max="7" width="11.08984375" bestFit="1" customWidth="1"/>
  </cols>
  <sheetData>
    <row r="1" spans="1:7">
      <c r="A1" t="s">
        <v>270</v>
      </c>
      <c r="B1" t="s">
        <v>2543</v>
      </c>
      <c r="C1" t="s">
        <v>271</v>
      </c>
      <c r="D1" t="s">
        <v>272</v>
      </c>
      <c r="E1" t="s">
        <v>273</v>
      </c>
      <c r="F1" t="s">
        <v>274</v>
      </c>
      <c r="G1" t="s">
        <v>275</v>
      </c>
    </row>
    <row r="2" spans="1:7">
      <c r="A2" t="s">
        <v>2544</v>
      </c>
      <c r="B2">
        <v>2021</v>
      </c>
      <c r="C2" t="s">
        <v>2546</v>
      </c>
      <c r="D2" t="s">
        <v>2547</v>
      </c>
      <c r="E2" t="s">
        <v>2548</v>
      </c>
      <c r="F2" t="s">
        <v>2549</v>
      </c>
      <c r="G2" s="124">
        <v>44744</v>
      </c>
    </row>
    <row r="3" spans="1:7">
      <c r="A3" t="s">
        <v>2550</v>
      </c>
      <c r="B3">
        <v>2021</v>
      </c>
      <c r="C3" t="s">
        <v>2551</v>
      </c>
      <c r="D3" t="s">
        <v>2552</v>
      </c>
      <c r="E3" t="s">
        <v>2553</v>
      </c>
      <c r="F3" t="s">
        <v>2554</v>
      </c>
      <c r="G3" s="124">
        <v>44747</v>
      </c>
    </row>
    <row r="4" spans="1:7">
      <c r="A4" t="s">
        <v>2555</v>
      </c>
      <c r="B4">
        <v>2021</v>
      </c>
      <c r="C4" t="s">
        <v>2556</v>
      </c>
      <c r="D4" t="s">
        <v>2557</v>
      </c>
      <c r="E4" t="s">
        <v>2558</v>
      </c>
      <c r="F4" t="s">
        <v>2559</v>
      </c>
      <c r="G4" s="124">
        <v>44652</v>
      </c>
    </row>
    <row r="5" spans="1:7">
      <c r="A5" t="s">
        <v>2560</v>
      </c>
      <c r="B5">
        <v>2021</v>
      </c>
      <c r="C5" t="s">
        <v>2561</v>
      </c>
      <c r="D5" t="s">
        <v>2562</v>
      </c>
      <c r="E5" t="s">
        <v>2563</v>
      </c>
      <c r="F5" t="s">
        <v>2564</v>
      </c>
      <c r="G5" s="124">
        <v>44741</v>
      </c>
    </row>
    <row r="6" spans="1:7">
      <c r="A6" t="s">
        <v>2565</v>
      </c>
      <c r="B6">
        <v>2021</v>
      </c>
      <c r="C6" t="s">
        <v>2566</v>
      </c>
      <c r="D6" t="s">
        <v>2567</v>
      </c>
      <c r="E6" t="s">
        <v>2568</v>
      </c>
      <c r="F6" t="s">
        <v>2569</v>
      </c>
      <c r="G6" s="124">
        <v>44638</v>
      </c>
    </row>
    <row r="7" spans="1:7">
      <c r="A7" t="s">
        <v>2570</v>
      </c>
      <c r="B7">
        <v>2021</v>
      </c>
      <c r="C7" t="s">
        <v>2571</v>
      </c>
      <c r="D7" t="s">
        <v>2572</v>
      </c>
      <c r="E7" t="s">
        <v>2573</v>
      </c>
      <c r="F7" t="s">
        <v>2574</v>
      </c>
      <c r="G7" s="124">
        <v>44692</v>
      </c>
    </row>
    <row r="8" spans="1:7">
      <c r="A8" t="s">
        <v>2575</v>
      </c>
      <c r="B8">
        <v>2021</v>
      </c>
      <c r="C8" t="s">
        <v>2576</v>
      </c>
      <c r="D8" t="s">
        <v>2577</v>
      </c>
      <c r="E8" t="s">
        <v>2578</v>
      </c>
      <c r="F8" t="s">
        <v>2579</v>
      </c>
      <c r="G8" s="124">
        <v>44747</v>
      </c>
    </row>
    <row r="9" spans="1:7">
      <c r="A9" t="s">
        <v>2580</v>
      </c>
      <c r="B9">
        <v>2021</v>
      </c>
      <c r="C9" t="s">
        <v>2581</v>
      </c>
      <c r="D9" t="s">
        <v>2582</v>
      </c>
      <c r="E9" t="s">
        <v>2583</v>
      </c>
      <c r="F9" t="s">
        <v>292</v>
      </c>
      <c r="G9" s="124">
        <v>44651</v>
      </c>
    </row>
    <row r="10" spans="1:7">
      <c r="A10" t="s">
        <v>2584</v>
      </c>
      <c r="B10">
        <v>2021</v>
      </c>
      <c r="C10" t="s">
        <v>2585</v>
      </c>
      <c r="D10" t="s">
        <v>2586</v>
      </c>
      <c r="E10" t="s">
        <v>2587</v>
      </c>
      <c r="F10" t="s">
        <v>2588</v>
      </c>
      <c r="G10" s="124">
        <v>44747</v>
      </c>
    </row>
    <row r="11" spans="1:7">
      <c r="A11" t="s">
        <v>2589</v>
      </c>
      <c r="B11">
        <v>2021</v>
      </c>
      <c r="C11" t="s">
        <v>2590</v>
      </c>
      <c r="D11" t="s">
        <v>2591</v>
      </c>
      <c r="E11" t="s">
        <v>2592</v>
      </c>
      <c r="F11" t="s">
        <v>2593</v>
      </c>
      <c r="G11" s="124">
        <v>44747</v>
      </c>
    </row>
    <row r="12" spans="1:7">
      <c r="A12" t="s">
        <v>2594</v>
      </c>
      <c r="B12">
        <v>2022</v>
      </c>
      <c r="C12" t="s">
        <v>2595</v>
      </c>
      <c r="D12" t="s">
        <v>2596</v>
      </c>
      <c r="E12" t="s">
        <v>2597</v>
      </c>
      <c r="F12" t="s">
        <v>2598</v>
      </c>
      <c r="G12" s="124">
        <v>44925</v>
      </c>
    </row>
    <row r="13" spans="1:7">
      <c r="A13" t="s">
        <v>2599</v>
      </c>
      <c r="B13">
        <v>2022</v>
      </c>
      <c r="C13" t="s">
        <v>2600</v>
      </c>
      <c r="D13" t="s">
        <v>2601</v>
      </c>
      <c r="E13" t="s">
        <v>2602</v>
      </c>
      <c r="F13" t="s">
        <v>292</v>
      </c>
      <c r="G13" s="124">
        <v>44915</v>
      </c>
    </row>
    <row r="14" spans="1:7">
      <c r="A14" t="s">
        <v>2603</v>
      </c>
      <c r="B14">
        <v>2021</v>
      </c>
      <c r="C14" t="s">
        <v>2604</v>
      </c>
      <c r="D14" t="s">
        <v>2605</v>
      </c>
      <c r="E14" t="s">
        <v>2606</v>
      </c>
      <c r="F14" t="s">
        <v>2607</v>
      </c>
      <c r="G14" s="124">
        <v>44740</v>
      </c>
    </row>
    <row r="15" spans="1:7">
      <c r="A15" t="s">
        <v>2608</v>
      </c>
      <c r="B15">
        <v>2022</v>
      </c>
      <c r="C15" t="s">
        <v>2609</v>
      </c>
      <c r="D15" t="s">
        <v>2610</v>
      </c>
      <c r="E15" t="s">
        <v>2611</v>
      </c>
      <c r="F15" t="s">
        <v>2612</v>
      </c>
      <c r="G15" s="124">
        <v>44959</v>
      </c>
    </row>
    <row r="16" spans="1:7">
      <c r="A16" t="s">
        <v>2613</v>
      </c>
      <c r="B16">
        <v>2021</v>
      </c>
      <c r="C16" t="s">
        <v>2614</v>
      </c>
      <c r="D16" t="s">
        <v>2615</v>
      </c>
      <c r="E16" t="s">
        <v>2616</v>
      </c>
      <c r="F16" t="s">
        <v>2617</v>
      </c>
      <c r="G16" s="124">
        <v>44729</v>
      </c>
    </row>
    <row r="17" spans="1:7">
      <c r="A17" t="s">
        <v>2618</v>
      </c>
      <c r="B17">
        <v>2022</v>
      </c>
      <c r="C17" t="s">
        <v>2619</v>
      </c>
      <c r="D17" t="s">
        <v>2620</v>
      </c>
      <c r="E17" t="s">
        <v>2621</v>
      </c>
      <c r="F17" t="s">
        <v>2622</v>
      </c>
      <c r="G17" s="124">
        <v>44986</v>
      </c>
    </row>
    <row r="18" spans="1:7">
      <c r="A18" t="s">
        <v>2623</v>
      </c>
      <c r="B18">
        <v>2021</v>
      </c>
      <c r="C18" t="s">
        <v>2624</v>
      </c>
      <c r="D18" t="s">
        <v>2625</v>
      </c>
      <c r="E18" t="s">
        <v>2626</v>
      </c>
      <c r="F18" t="s">
        <v>292</v>
      </c>
      <c r="G18" s="124">
        <v>44618</v>
      </c>
    </row>
    <row r="19" spans="1:7">
      <c r="A19" t="s">
        <v>2627</v>
      </c>
      <c r="B19">
        <v>2022</v>
      </c>
      <c r="C19" t="s">
        <v>2628</v>
      </c>
      <c r="D19" t="s">
        <v>2629</v>
      </c>
      <c r="E19" t="s">
        <v>2630</v>
      </c>
      <c r="F19" t="s">
        <v>2631</v>
      </c>
      <c r="G19" s="124">
        <v>45010</v>
      </c>
    </row>
    <row r="20" spans="1:7">
      <c r="A20" t="s">
        <v>2632</v>
      </c>
      <c r="B20">
        <v>2021</v>
      </c>
      <c r="C20" t="s">
        <v>2633</v>
      </c>
      <c r="D20" t="s">
        <v>2634</v>
      </c>
      <c r="E20" t="s">
        <v>2635</v>
      </c>
      <c r="F20" t="s">
        <v>2636</v>
      </c>
      <c r="G20" s="124">
        <v>44658</v>
      </c>
    </row>
    <row r="21" spans="1:7">
      <c r="A21" t="s">
        <v>2637</v>
      </c>
      <c r="B21">
        <v>2021</v>
      </c>
      <c r="C21" t="s">
        <v>2638</v>
      </c>
      <c r="D21" t="s">
        <v>2639</v>
      </c>
      <c r="E21" t="s">
        <v>2640</v>
      </c>
      <c r="F21" t="s">
        <v>2641</v>
      </c>
      <c r="G21" s="124">
        <v>44825</v>
      </c>
    </row>
  </sheetData>
  <autoFilter ref="A1:G21" xr:uid="{747D7BEB-E7BC-490B-AEC7-1F0E289C4B22}"/>
  <pageMargins left="0.7" right="0.7" top="0.75" bottom="0.75" header="0.3" footer="0.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árok17">
    <tabColor theme="8"/>
  </sheetPr>
  <dimension ref="B2:R41"/>
  <sheetViews>
    <sheetView topLeftCell="A6" workbookViewId="0"/>
  </sheetViews>
  <sheetFormatPr defaultRowHeight="14.5"/>
  <cols>
    <col min="1" max="1" width="2.81640625" customWidth="1"/>
    <col min="2" max="2" width="5" customWidth="1"/>
    <col min="3" max="3" width="4.90625" customWidth="1"/>
    <col min="4" max="4" width="2.1796875" bestFit="1" customWidth="1"/>
    <col min="5" max="5" width="20.81640625" bestFit="1" customWidth="1"/>
    <col min="6" max="6" width="2.08984375" bestFit="1" customWidth="1"/>
    <col min="7" max="7" width="13" customWidth="1"/>
    <col min="8" max="8" width="2.08984375" customWidth="1"/>
    <col min="9" max="9" width="40.453125" bestFit="1" customWidth="1"/>
    <col min="10" max="10" width="2.90625" customWidth="1"/>
    <col min="11" max="11" width="14.36328125" bestFit="1" customWidth="1"/>
    <col min="12" max="12" width="11.36328125" bestFit="1" customWidth="1"/>
    <col min="13" max="13" width="12.36328125" bestFit="1" customWidth="1"/>
    <col min="14" max="14" width="11.1796875" bestFit="1" customWidth="1"/>
    <col min="15" max="15" width="11.90625" bestFit="1" customWidth="1"/>
    <col min="16" max="16" width="8.36328125" bestFit="1" customWidth="1"/>
    <col min="17" max="17" width="2.6328125" customWidth="1"/>
    <col min="18" max="18" width="42.1796875" bestFit="1" customWidth="1"/>
  </cols>
  <sheetData>
    <row r="2" spans="2:18" ht="15.5">
      <c r="B2" s="401" t="s">
        <v>108</v>
      </c>
      <c r="C2" s="402"/>
      <c r="D2" s="402"/>
      <c r="E2" s="402"/>
      <c r="F2" s="402"/>
      <c r="G2" s="403"/>
      <c r="H2" s="27"/>
      <c r="I2" s="9" t="s">
        <v>109</v>
      </c>
      <c r="J2" s="27"/>
      <c r="K2" s="401" t="s">
        <v>110</v>
      </c>
      <c r="L2" s="402"/>
      <c r="M2" s="402"/>
      <c r="N2" s="402"/>
      <c r="O2" s="402"/>
      <c r="P2" s="403"/>
      <c r="Q2" s="27"/>
      <c r="R2" s="9" t="s">
        <v>111</v>
      </c>
    </row>
    <row r="3" spans="2:18" ht="15.5">
      <c r="B3" s="404"/>
      <c r="C3" s="405"/>
      <c r="D3" s="405"/>
      <c r="E3" s="405"/>
      <c r="F3" s="405"/>
      <c r="G3" s="406"/>
      <c r="H3" s="27"/>
      <c r="I3" s="9" t="s">
        <v>112</v>
      </c>
      <c r="J3" s="27"/>
      <c r="K3" s="404"/>
      <c r="L3" s="405"/>
      <c r="M3" s="405"/>
      <c r="N3" s="405"/>
      <c r="O3" s="405"/>
      <c r="P3" s="406"/>
      <c r="Q3" s="27"/>
      <c r="R3" s="9" t="s">
        <v>112</v>
      </c>
    </row>
    <row r="4" spans="2:18" ht="15.5">
      <c r="B4" s="27"/>
      <c r="C4" s="72"/>
      <c r="D4" s="27"/>
      <c r="E4" s="27"/>
      <c r="F4" s="27"/>
      <c r="G4" s="27"/>
      <c r="H4" s="27"/>
      <c r="I4" s="104" t="s">
        <v>113</v>
      </c>
      <c r="J4" s="27"/>
      <c r="K4" s="27"/>
      <c r="L4" s="27"/>
      <c r="M4" s="27"/>
      <c r="N4" s="27"/>
      <c r="O4" s="27"/>
      <c r="P4" s="27"/>
      <c r="Q4" s="27"/>
      <c r="R4" s="104" t="s">
        <v>113</v>
      </c>
    </row>
    <row r="5" spans="2:18" ht="15" customHeight="1">
      <c r="B5" s="407">
        <v>9</v>
      </c>
      <c r="C5" s="407"/>
      <c r="D5" s="408" t="s">
        <v>8</v>
      </c>
      <c r="E5" s="410">
        <v>10.000000000000002</v>
      </c>
      <c r="F5" s="411" t="s">
        <v>41</v>
      </c>
      <c r="G5" s="412">
        <f>B5*E5</f>
        <v>90.000000000000014</v>
      </c>
      <c r="H5" s="27"/>
      <c r="I5" s="104" t="s">
        <v>114</v>
      </c>
      <c r="J5" s="27"/>
      <c r="K5" s="105" t="s">
        <v>89</v>
      </c>
      <c r="L5" s="106" t="s">
        <v>65</v>
      </c>
      <c r="M5" s="106" t="s">
        <v>115</v>
      </c>
      <c r="N5" s="107" t="s">
        <v>116</v>
      </c>
      <c r="O5" s="89" t="s">
        <v>117</v>
      </c>
      <c r="P5" s="108" t="s">
        <v>70</v>
      </c>
      <c r="Q5" s="27"/>
      <c r="R5" s="104" t="s">
        <v>114</v>
      </c>
    </row>
    <row r="6" spans="2:18" ht="15.75" customHeight="1">
      <c r="B6" s="407"/>
      <c r="C6" s="407"/>
      <c r="D6" s="409"/>
      <c r="E6" s="410"/>
      <c r="F6" s="409"/>
      <c r="G6" s="412"/>
      <c r="H6" s="27"/>
      <c r="I6" s="9" t="s">
        <v>118</v>
      </c>
      <c r="J6" s="27"/>
      <c r="K6" s="109" t="s">
        <v>265</v>
      </c>
      <c r="L6" s="27" t="s">
        <v>2483</v>
      </c>
      <c r="M6" s="70">
        <v>70</v>
      </c>
      <c r="N6" s="70">
        <v>88</v>
      </c>
      <c r="O6" s="110">
        <v>112</v>
      </c>
      <c r="P6" s="111">
        <f>AVERAGE(M6:O6)</f>
        <v>90</v>
      </c>
      <c r="Q6" s="27"/>
      <c r="R6" s="9" t="s">
        <v>118</v>
      </c>
    </row>
    <row r="7" spans="2:18" ht="15.5">
      <c r="B7" s="27"/>
      <c r="C7" s="27"/>
      <c r="D7" s="27"/>
      <c r="E7" s="27"/>
      <c r="F7" s="27"/>
      <c r="G7" s="27"/>
      <c r="H7" s="27"/>
      <c r="I7" s="27" t="s">
        <v>119</v>
      </c>
      <c r="J7" s="27"/>
      <c r="K7" s="112" t="s">
        <v>56</v>
      </c>
      <c r="L7" s="113" t="s">
        <v>2484</v>
      </c>
      <c r="M7" s="114">
        <v>84</v>
      </c>
      <c r="N7" s="114">
        <v>69</v>
      </c>
      <c r="O7" s="115">
        <v>86.999999999999986</v>
      </c>
      <c r="P7" s="116">
        <f>AVERAGE(M7:O7)</f>
        <v>80</v>
      </c>
      <c r="Q7" s="27"/>
      <c r="R7" s="27" t="s">
        <v>120</v>
      </c>
    </row>
    <row r="8" spans="2:18" ht="15" customHeight="1">
      <c r="B8" s="407">
        <v>9</v>
      </c>
      <c r="C8" s="407"/>
      <c r="D8" s="408" t="s">
        <v>8</v>
      </c>
      <c r="E8" s="407">
        <v>-0.48455555555555552</v>
      </c>
      <c r="F8" s="411" t="s">
        <v>41</v>
      </c>
      <c r="G8" s="413">
        <f>B8*E8</f>
        <v>-4.3609999999999998</v>
      </c>
      <c r="H8" s="27"/>
      <c r="I8" s="27" t="s">
        <v>121</v>
      </c>
      <c r="J8" s="27"/>
      <c r="K8" s="27"/>
      <c r="L8" s="27"/>
      <c r="M8" s="27"/>
      <c r="N8" s="27"/>
      <c r="O8" s="27"/>
      <c r="P8" s="27"/>
      <c r="Q8" s="27"/>
      <c r="R8" s="27" t="s">
        <v>122</v>
      </c>
    </row>
    <row r="9" spans="2:18" ht="15" customHeight="1">
      <c r="B9" s="407"/>
      <c r="C9" s="407"/>
      <c r="D9" s="409"/>
      <c r="E9" s="407"/>
      <c r="F9" s="409"/>
      <c r="G9" s="413"/>
      <c r="H9" s="27"/>
      <c r="I9" s="27" t="s">
        <v>123</v>
      </c>
      <c r="J9" s="27"/>
      <c r="K9" s="27"/>
      <c r="L9" s="27"/>
      <c r="M9" s="27"/>
      <c r="N9" s="27"/>
      <c r="O9" s="27"/>
      <c r="P9" s="27"/>
      <c r="Q9" s="27"/>
      <c r="R9" s="27" t="s">
        <v>124</v>
      </c>
    </row>
    <row r="10" spans="2:18" ht="15.5">
      <c r="B10" s="27"/>
      <c r="C10" s="27"/>
      <c r="D10" s="27"/>
      <c r="E10" s="27"/>
      <c r="F10" s="27"/>
      <c r="G10" s="27"/>
      <c r="H10" s="27"/>
      <c r="I10" s="27"/>
      <c r="J10" s="27"/>
      <c r="K10" s="27"/>
      <c r="L10" s="27"/>
      <c r="M10" s="27"/>
      <c r="N10" s="27"/>
      <c r="O10" s="27"/>
      <c r="P10" s="27"/>
      <c r="Q10" s="27"/>
      <c r="R10" s="27"/>
    </row>
    <row r="11" spans="2:18" ht="15.5">
      <c r="B11" s="27"/>
      <c r="C11" s="27"/>
      <c r="D11" s="27"/>
      <c r="E11" s="27"/>
      <c r="F11" s="27"/>
      <c r="G11" s="27"/>
      <c r="H11" s="27"/>
      <c r="I11" s="27"/>
      <c r="J11" s="27"/>
      <c r="K11" s="27"/>
      <c r="L11" s="27"/>
      <c r="M11" s="27"/>
      <c r="N11" s="27"/>
      <c r="O11" s="27"/>
      <c r="P11" s="27"/>
      <c r="Q11" s="27"/>
      <c r="R11" s="27"/>
    </row>
    <row r="12" spans="2:18" ht="15" customHeight="1">
      <c r="B12" s="401" t="s">
        <v>125</v>
      </c>
      <c r="C12" s="402"/>
      <c r="D12" s="402"/>
      <c r="E12" s="402"/>
      <c r="F12" s="402"/>
      <c r="G12" s="403"/>
      <c r="H12" s="27"/>
      <c r="I12" s="27"/>
      <c r="J12" s="27"/>
      <c r="K12" s="27"/>
      <c r="L12" s="27"/>
      <c r="M12" s="27"/>
      <c r="N12" s="27"/>
      <c r="O12" s="27"/>
      <c r="P12" s="27"/>
      <c r="Q12" s="27"/>
      <c r="R12" s="27"/>
    </row>
    <row r="13" spans="2:18" ht="15" customHeight="1">
      <c r="B13" s="404"/>
      <c r="C13" s="405"/>
      <c r="D13" s="405"/>
      <c r="E13" s="405"/>
      <c r="F13" s="405"/>
      <c r="G13" s="406"/>
      <c r="H13" s="27"/>
      <c r="I13" s="27"/>
      <c r="J13" s="27"/>
      <c r="K13" s="117" t="s">
        <v>89</v>
      </c>
      <c r="L13" s="107" t="s">
        <v>65</v>
      </c>
      <c r="M13" s="107" t="s">
        <v>115</v>
      </c>
      <c r="N13" s="107" t="s">
        <v>116</v>
      </c>
      <c r="O13" s="118" t="s">
        <v>117</v>
      </c>
      <c r="P13" s="119" t="s">
        <v>70</v>
      </c>
      <c r="Q13" s="27"/>
      <c r="R13" s="27"/>
    </row>
    <row r="14" spans="2:18" ht="15.5">
      <c r="B14" s="27"/>
      <c r="C14" s="27"/>
      <c r="D14" s="27"/>
      <c r="E14" s="27"/>
      <c r="F14" s="27"/>
      <c r="G14" s="27"/>
      <c r="H14" s="27"/>
      <c r="I14" s="27"/>
      <c r="J14" s="27"/>
      <c r="K14" s="109" t="s">
        <v>265</v>
      </c>
      <c r="L14" s="27" t="s">
        <v>2483</v>
      </c>
      <c r="M14" s="70">
        <v>70</v>
      </c>
      <c r="N14" s="70">
        <v>88</v>
      </c>
      <c r="O14" s="110">
        <v>96.999999999999972</v>
      </c>
      <c r="P14" s="111">
        <f>AVERAGE(M14:O14)</f>
        <v>84.999999999999986</v>
      </c>
      <c r="Q14" s="27"/>
      <c r="R14" s="27"/>
    </row>
    <row r="15" spans="2:18" ht="15.5">
      <c r="B15" s="27"/>
      <c r="C15" s="27"/>
      <c r="D15" s="27"/>
      <c r="E15" s="414" t="s">
        <v>126</v>
      </c>
      <c r="F15" s="27"/>
      <c r="G15" s="27"/>
      <c r="H15" s="27"/>
      <c r="I15" s="27"/>
      <c r="J15" s="27"/>
      <c r="K15" s="112" t="s">
        <v>56</v>
      </c>
      <c r="L15" s="113" t="s">
        <v>2484</v>
      </c>
      <c r="M15" s="114">
        <v>84</v>
      </c>
      <c r="N15" s="114">
        <v>69</v>
      </c>
      <c r="O15" s="115">
        <v>83.999999999999986</v>
      </c>
      <c r="P15" s="116">
        <f>AVERAGE(M15:O15)</f>
        <v>79</v>
      </c>
      <c r="Q15" s="27"/>
      <c r="R15" s="27"/>
    </row>
    <row r="16" spans="2:18" ht="15.5">
      <c r="B16" s="27"/>
      <c r="C16" s="27"/>
      <c r="D16" s="27"/>
      <c r="E16" s="415"/>
      <c r="F16" s="27"/>
      <c r="G16" s="27"/>
      <c r="H16" s="27"/>
      <c r="I16" s="27"/>
      <c r="J16" s="27"/>
      <c r="K16" s="27"/>
      <c r="L16" s="27"/>
      <c r="M16" s="27"/>
      <c r="N16" s="27"/>
      <c r="O16" s="27"/>
      <c r="P16" s="27"/>
      <c r="Q16" s="27"/>
      <c r="R16" s="27"/>
    </row>
    <row r="17" spans="2:18" ht="15.5">
      <c r="B17" s="27"/>
      <c r="C17" s="27"/>
      <c r="D17" s="27"/>
      <c r="E17" s="27"/>
      <c r="F17" s="27"/>
      <c r="G17" s="27"/>
      <c r="H17" s="27"/>
      <c r="I17" s="27"/>
      <c r="J17" s="27"/>
      <c r="K17" s="401" t="s">
        <v>216</v>
      </c>
      <c r="L17" s="402"/>
      <c r="M17" s="402"/>
      <c r="N17" s="402"/>
      <c r="O17" s="402"/>
      <c r="P17" s="403"/>
      <c r="Q17" s="27"/>
      <c r="R17" s="27"/>
    </row>
    <row r="18" spans="2:18" ht="15.5">
      <c r="B18" s="397" t="s">
        <v>127</v>
      </c>
      <c r="C18" s="398"/>
      <c r="D18" s="397" t="s">
        <v>128</v>
      </c>
      <c r="E18" s="399"/>
      <c r="F18" s="400" t="s">
        <v>129</v>
      </c>
      <c r="G18" s="399"/>
      <c r="H18" s="27"/>
      <c r="I18" s="27"/>
      <c r="J18" s="27"/>
      <c r="K18" s="404"/>
      <c r="L18" s="405"/>
      <c r="M18" s="405"/>
      <c r="N18" s="405"/>
      <c r="O18" s="405"/>
      <c r="P18" s="406"/>
      <c r="Q18" s="27"/>
      <c r="R18" s="27"/>
    </row>
    <row r="19" spans="2:18" ht="15.5">
      <c r="B19" s="376">
        <v>0.01</v>
      </c>
      <c r="C19" s="377"/>
      <c r="D19" s="380">
        <v>1</v>
      </c>
      <c r="E19" s="381"/>
      <c r="F19" s="384">
        <v>1</v>
      </c>
      <c r="G19" s="385"/>
      <c r="H19" s="27"/>
      <c r="I19" s="27"/>
      <c r="J19" s="27"/>
      <c r="K19" s="27"/>
      <c r="L19" s="27"/>
      <c r="M19" s="27"/>
      <c r="N19" s="27"/>
      <c r="O19" s="27"/>
      <c r="P19" s="27"/>
      <c r="Q19" s="27"/>
      <c r="R19" s="27"/>
    </row>
    <row r="20" spans="2:18" ht="18.5">
      <c r="B20" s="378"/>
      <c r="C20" s="379"/>
      <c r="D20" s="382"/>
      <c r="E20" s="383"/>
      <c r="F20" s="386"/>
      <c r="G20" s="387"/>
      <c r="H20" s="27"/>
      <c r="I20" s="27"/>
      <c r="J20" s="27"/>
      <c r="K20" s="23" t="s">
        <v>217</v>
      </c>
      <c r="L20" s="23" t="s">
        <v>157</v>
      </c>
      <c r="M20" s="23" t="s">
        <v>155</v>
      </c>
      <c r="N20" s="23" t="s">
        <v>63</v>
      </c>
      <c r="O20" s="27"/>
      <c r="P20" s="27"/>
      <c r="Q20" s="27"/>
      <c r="R20" s="27"/>
    </row>
    <row r="21" spans="2:18" ht="15.5">
      <c r="B21" s="27"/>
      <c r="C21" s="27"/>
      <c r="D21" s="27"/>
      <c r="E21" s="27"/>
      <c r="F21" s="27"/>
      <c r="G21" s="27"/>
      <c r="H21" s="27"/>
      <c r="I21" s="27"/>
      <c r="J21" s="27"/>
      <c r="K21" s="27" t="s">
        <v>218</v>
      </c>
      <c r="L21" s="27">
        <v>6</v>
      </c>
      <c r="M21" s="27">
        <v>1899.99</v>
      </c>
      <c r="N21" s="27">
        <f>L21*M21</f>
        <v>11399.94</v>
      </c>
      <c r="O21" s="27"/>
      <c r="P21" s="27"/>
      <c r="Q21" s="27"/>
      <c r="R21" s="27"/>
    </row>
    <row r="22" spans="2:18" ht="15.5">
      <c r="B22" s="388" t="s">
        <v>71</v>
      </c>
      <c r="C22" s="389"/>
      <c r="D22" s="389"/>
      <c r="E22" s="389"/>
      <c r="F22" s="389"/>
      <c r="G22" s="390"/>
      <c r="H22" s="27"/>
      <c r="I22" s="27"/>
      <c r="J22" s="27"/>
      <c r="K22" s="27" t="s">
        <v>219</v>
      </c>
      <c r="L22" s="27">
        <v>5</v>
      </c>
      <c r="M22" s="27">
        <v>25.99</v>
      </c>
      <c r="N22" s="27">
        <f t="shared" ref="N22:N23" si="0">L22*M22</f>
        <v>129.94999999999999</v>
      </c>
      <c r="O22" s="27"/>
      <c r="P22" s="27"/>
      <c r="Q22" s="27"/>
      <c r="R22" s="27"/>
    </row>
    <row r="23" spans="2:18" ht="15.5">
      <c r="B23" s="391">
        <f>PMT(B19,D19,F19)</f>
        <v>-1.0099999999999998</v>
      </c>
      <c r="C23" s="392"/>
      <c r="D23" s="392"/>
      <c r="E23" s="392"/>
      <c r="F23" s="392"/>
      <c r="G23" s="393"/>
      <c r="H23" s="27"/>
      <c r="I23" s="27"/>
      <c r="J23" s="27"/>
      <c r="K23" s="27" t="s">
        <v>220</v>
      </c>
      <c r="L23" s="27">
        <v>2</v>
      </c>
      <c r="M23" s="27">
        <v>459.99</v>
      </c>
      <c r="N23" s="27">
        <f t="shared" si="0"/>
        <v>919.98</v>
      </c>
      <c r="O23" s="27"/>
      <c r="P23" s="27"/>
      <c r="Q23" s="27"/>
      <c r="R23" s="27"/>
    </row>
    <row r="24" spans="2:18" ht="15.5">
      <c r="B24" s="394"/>
      <c r="C24" s="395"/>
      <c r="D24" s="395"/>
      <c r="E24" s="395"/>
      <c r="F24" s="395"/>
      <c r="G24" s="396"/>
      <c r="H24" s="27"/>
      <c r="I24" s="27"/>
      <c r="J24" s="27"/>
      <c r="K24" s="27"/>
      <c r="L24" s="27"/>
      <c r="M24" s="27"/>
      <c r="N24" s="24">
        <f>SUM(N21:N23)</f>
        <v>12449.87</v>
      </c>
      <c r="O24" s="27"/>
      <c r="P24" s="27"/>
      <c r="Q24" s="27"/>
      <c r="R24" s="27"/>
    </row>
    <row r="25" spans="2:18" ht="15.5">
      <c r="B25" s="27"/>
      <c r="C25" s="27"/>
      <c r="D25" s="27"/>
      <c r="E25" s="27"/>
      <c r="F25" s="27"/>
      <c r="G25" s="27"/>
      <c r="H25" s="27"/>
      <c r="I25" s="27"/>
      <c r="J25" s="27"/>
      <c r="K25" s="27"/>
      <c r="L25" s="27"/>
      <c r="M25" s="27"/>
      <c r="N25" s="27"/>
      <c r="O25" s="27"/>
      <c r="P25" s="27"/>
      <c r="Q25" s="27"/>
      <c r="R25" s="27"/>
    </row>
    <row r="26" spans="2:18" ht="15.5">
      <c r="B26" s="397" t="s">
        <v>127</v>
      </c>
      <c r="C26" s="398"/>
      <c r="D26" s="397" t="s">
        <v>128</v>
      </c>
      <c r="E26" s="399"/>
      <c r="F26" s="400" t="s">
        <v>129</v>
      </c>
      <c r="G26" s="399"/>
      <c r="H26" s="27"/>
      <c r="I26" s="27" t="s">
        <v>130</v>
      </c>
      <c r="J26" s="27"/>
      <c r="K26" s="27"/>
      <c r="L26" s="27"/>
      <c r="M26" s="27"/>
      <c r="N26" s="27"/>
      <c r="O26" s="27"/>
      <c r="P26" s="27"/>
      <c r="Q26" s="27"/>
      <c r="R26" s="27"/>
    </row>
    <row r="27" spans="2:18" ht="15.5">
      <c r="B27" s="376">
        <v>0.02</v>
      </c>
      <c r="C27" s="377"/>
      <c r="D27" s="380">
        <v>1</v>
      </c>
      <c r="E27" s="381"/>
      <c r="F27" s="384">
        <v>47000</v>
      </c>
      <c r="G27" s="385"/>
      <c r="H27" s="27"/>
      <c r="I27" s="27" t="s">
        <v>131</v>
      </c>
      <c r="J27" s="27"/>
      <c r="K27" s="27"/>
      <c r="L27" s="27"/>
      <c r="M27" s="27"/>
      <c r="N27" s="27"/>
      <c r="O27" s="27"/>
      <c r="P27" s="27"/>
      <c r="Q27" s="27"/>
      <c r="R27" s="27"/>
    </row>
    <row r="28" spans="2:18" ht="15.5">
      <c r="B28" s="378"/>
      <c r="C28" s="379"/>
      <c r="D28" s="382"/>
      <c r="E28" s="383"/>
      <c r="F28" s="386"/>
      <c r="G28" s="387"/>
      <c r="H28" s="27"/>
      <c r="I28" s="27"/>
      <c r="J28" s="27"/>
      <c r="K28" s="27"/>
      <c r="L28" s="27"/>
      <c r="M28" s="27"/>
      <c r="N28" s="27"/>
      <c r="O28" s="27"/>
      <c r="P28" s="27"/>
      <c r="Q28" s="27"/>
      <c r="R28" s="27"/>
    </row>
    <row r="29" spans="2:18" ht="15.5">
      <c r="B29" s="27"/>
      <c r="C29" s="27"/>
      <c r="D29" s="27"/>
      <c r="E29" s="27"/>
      <c r="F29" s="27"/>
      <c r="G29" s="27"/>
      <c r="H29" s="27"/>
      <c r="I29" s="27"/>
      <c r="J29" s="27"/>
      <c r="K29" s="27"/>
      <c r="L29" s="27"/>
      <c r="M29" s="27"/>
      <c r="N29" s="27"/>
      <c r="O29" s="27"/>
      <c r="P29" s="27"/>
      <c r="Q29" s="27"/>
      <c r="R29" s="27"/>
    </row>
    <row r="30" spans="2:18" ht="18.5">
      <c r="B30" s="388" t="s">
        <v>71</v>
      </c>
      <c r="C30" s="389"/>
      <c r="D30" s="389"/>
      <c r="E30" s="389"/>
      <c r="F30" s="389"/>
      <c r="G30" s="390"/>
      <c r="H30" s="27"/>
      <c r="I30" s="27"/>
      <c r="J30" s="27"/>
      <c r="K30" s="23" t="s">
        <v>217</v>
      </c>
      <c r="L30" s="23" t="s">
        <v>157</v>
      </c>
      <c r="M30" s="23" t="s">
        <v>155</v>
      </c>
      <c r="N30" s="23" t="s">
        <v>63</v>
      </c>
      <c r="O30" s="27"/>
      <c r="P30" s="27"/>
      <c r="Q30" s="27"/>
      <c r="R30" s="27"/>
    </row>
    <row r="31" spans="2:18" ht="15.5">
      <c r="B31" s="391">
        <f>PMT(B27,D27,F27)</f>
        <v>-47940</v>
      </c>
      <c r="C31" s="392"/>
      <c r="D31" s="392"/>
      <c r="E31" s="392"/>
      <c r="F31" s="392"/>
      <c r="G31" s="393"/>
      <c r="H31" s="27"/>
      <c r="I31" s="27"/>
      <c r="J31" s="27"/>
      <c r="K31" s="27" t="s">
        <v>218</v>
      </c>
      <c r="L31" s="27">
        <v>6</v>
      </c>
      <c r="M31" s="27">
        <v>1899.99</v>
      </c>
      <c r="N31" s="27">
        <f>L31*M31</f>
        <v>11399.94</v>
      </c>
      <c r="O31" s="27"/>
      <c r="P31" s="27"/>
      <c r="Q31" s="27"/>
      <c r="R31" s="27"/>
    </row>
    <row r="32" spans="2:18" ht="15.5">
      <c r="B32" s="394"/>
      <c r="C32" s="395"/>
      <c r="D32" s="395"/>
      <c r="E32" s="395"/>
      <c r="F32" s="395"/>
      <c r="G32" s="396"/>
      <c r="H32" s="27"/>
      <c r="I32" s="27"/>
      <c r="J32" s="27"/>
      <c r="K32" s="27" t="s">
        <v>219</v>
      </c>
      <c r="L32" s="27">
        <v>5</v>
      </c>
      <c r="M32" s="27">
        <v>25.99</v>
      </c>
      <c r="N32" s="27">
        <f t="shared" ref="N32:N33" si="1">L32*M32</f>
        <v>129.94999999999999</v>
      </c>
      <c r="O32" s="27"/>
      <c r="P32" s="27"/>
      <c r="Q32" s="27"/>
      <c r="R32" s="27"/>
    </row>
    <row r="33" spans="2:18" ht="15.5">
      <c r="B33" s="27"/>
      <c r="C33" s="27"/>
      <c r="D33" s="27"/>
      <c r="E33" s="27"/>
      <c r="F33" s="27"/>
      <c r="G33" s="27"/>
      <c r="H33" s="27"/>
      <c r="I33" s="27"/>
      <c r="J33" s="27"/>
      <c r="K33" s="27" t="s">
        <v>220</v>
      </c>
      <c r="L33" s="27">
        <v>37.97932563751386</v>
      </c>
      <c r="M33" s="27">
        <v>459.99</v>
      </c>
      <c r="N33" s="27">
        <f t="shared" si="1"/>
        <v>17470.11</v>
      </c>
      <c r="O33" s="27"/>
      <c r="P33" s="27"/>
      <c r="Q33" s="27"/>
      <c r="R33" s="27"/>
    </row>
    <row r="34" spans="2:18" ht="15.5">
      <c r="B34" s="397" t="s">
        <v>127</v>
      </c>
      <c r="C34" s="398"/>
      <c r="D34" s="397" t="s">
        <v>128</v>
      </c>
      <c r="E34" s="399"/>
      <c r="F34" s="400" t="s">
        <v>129</v>
      </c>
      <c r="G34" s="399"/>
      <c r="H34" s="27"/>
      <c r="I34" s="9" t="s">
        <v>132</v>
      </c>
      <c r="J34" s="27"/>
      <c r="K34" s="27"/>
      <c r="L34" s="27"/>
      <c r="M34" s="27"/>
      <c r="N34" s="24">
        <f>SUM(N31:N33)</f>
        <v>29000</v>
      </c>
      <c r="O34" s="27" t="s">
        <v>221</v>
      </c>
      <c r="P34" s="27"/>
      <c r="Q34" s="27"/>
      <c r="R34" s="27"/>
    </row>
    <row r="35" spans="2:18" ht="15.5">
      <c r="B35" s="376">
        <v>0.02</v>
      </c>
      <c r="C35" s="377"/>
      <c r="D35" s="380">
        <v>12.000917440940324</v>
      </c>
      <c r="E35" s="381"/>
      <c r="F35" s="384">
        <v>47000</v>
      </c>
      <c r="G35" s="385"/>
      <c r="H35" s="27"/>
      <c r="I35" s="9" t="s">
        <v>112</v>
      </c>
      <c r="J35" s="27"/>
      <c r="K35" s="27"/>
      <c r="L35" s="27"/>
      <c r="M35" s="27"/>
      <c r="N35" s="27"/>
      <c r="O35" s="27"/>
      <c r="P35" s="27"/>
      <c r="Q35" s="27"/>
      <c r="R35" s="27"/>
    </row>
    <row r="36" spans="2:18" ht="15.5">
      <c r="B36" s="378"/>
      <c r="C36" s="379"/>
      <c r="D36" s="382"/>
      <c r="E36" s="383"/>
      <c r="F36" s="386"/>
      <c r="G36" s="387"/>
      <c r="H36" s="27"/>
      <c r="I36" s="104" t="s">
        <v>113</v>
      </c>
      <c r="J36" s="27"/>
      <c r="K36" s="277" t="s">
        <v>222</v>
      </c>
      <c r="L36" s="269"/>
      <c r="M36" s="269"/>
      <c r="N36" s="269"/>
      <c r="O36" s="27"/>
      <c r="P36" s="27"/>
      <c r="Q36" s="27"/>
      <c r="R36" s="27"/>
    </row>
    <row r="37" spans="2:18" ht="15.5">
      <c r="B37" s="27"/>
      <c r="C37" s="27"/>
      <c r="D37" s="27"/>
      <c r="E37" s="27"/>
      <c r="F37" s="27"/>
      <c r="G37" s="27"/>
      <c r="H37" s="27"/>
      <c r="I37" s="104" t="s">
        <v>114</v>
      </c>
      <c r="J37" s="27"/>
      <c r="K37" s="27"/>
      <c r="L37" s="27"/>
      <c r="M37" s="27"/>
      <c r="N37" s="27"/>
      <c r="O37" s="27"/>
      <c r="P37" s="27"/>
      <c r="Q37" s="27"/>
      <c r="R37" s="27"/>
    </row>
    <row r="38" spans="2:18" ht="15.5">
      <c r="B38" s="388" t="s">
        <v>71</v>
      </c>
      <c r="C38" s="389"/>
      <c r="D38" s="389"/>
      <c r="E38" s="389"/>
      <c r="F38" s="389"/>
      <c r="G38" s="390"/>
      <c r="H38" s="27"/>
      <c r="I38" s="9" t="s">
        <v>118</v>
      </c>
      <c r="J38" s="27"/>
      <c r="K38" s="27"/>
      <c r="L38" s="27"/>
      <c r="M38" s="27"/>
      <c r="N38" s="27"/>
      <c r="O38" s="27"/>
      <c r="P38" s="27"/>
      <c r="Q38" s="27"/>
      <c r="R38" s="27"/>
    </row>
    <row r="39" spans="2:18" ht="15.5">
      <c r="B39" s="391">
        <f>PMT(B35,D35,F35)</f>
        <v>-4444.0000564572065</v>
      </c>
      <c r="C39" s="392"/>
      <c r="D39" s="392"/>
      <c r="E39" s="392"/>
      <c r="F39" s="392"/>
      <c r="G39" s="393"/>
      <c r="H39" s="27"/>
      <c r="I39" s="27" t="s">
        <v>133</v>
      </c>
      <c r="J39" s="27"/>
      <c r="K39" s="27"/>
      <c r="L39" s="27"/>
      <c r="M39" s="27"/>
      <c r="N39" s="27"/>
      <c r="O39" s="27"/>
      <c r="P39" s="27"/>
      <c r="Q39" s="27"/>
      <c r="R39" s="27"/>
    </row>
    <row r="40" spans="2:18" ht="15.5">
      <c r="B40" s="394"/>
      <c r="C40" s="395"/>
      <c r="D40" s="395"/>
      <c r="E40" s="395"/>
      <c r="F40" s="395"/>
      <c r="G40" s="396"/>
      <c r="H40" s="27"/>
      <c r="I40" s="27" t="s">
        <v>134</v>
      </c>
      <c r="J40" s="27"/>
      <c r="K40" s="27"/>
      <c r="L40" s="27"/>
      <c r="M40" s="27"/>
      <c r="N40" s="27"/>
      <c r="O40" s="27"/>
      <c r="P40" s="27"/>
      <c r="Q40" s="27"/>
      <c r="R40" s="27"/>
    </row>
    <row r="41" spans="2:18" ht="15.5">
      <c r="B41" s="27"/>
      <c r="C41" s="27"/>
      <c r="D41" s="27"/>
      <c r="E41" s="27"/>
      <c r="F41" s="27"/>
      <c r="G41" s="27"/>
      <c r="H41" s="27"/>
      <c r="I41" s="27" t="s">
        <v>135</v>
      </c>
      <c r="J41" s="27"/>
      <c r="K41" s="27"/>
      <c r="L41" s="27"/>
      <c r="M41" s="27"/>
      <c r="N41" s="27"/>
      <c r="O41" s="27"/>
      <c r="P41" s="27"/>
      <c r="Q41" s="27"/>
      <c r="R41" s="27"/>
    </row>
  </sheetData>
  <mergeCells count="40">
    <mergeCell ref="K17:P18"/>
    <mergeCell ref="K36:N36"/>
    <mergeCell ref="B12:G13"/>
    <mergeCell ref="B2:G3"/>
    <mergeCell ref="K2:P3"/>
    <mergeCell ref="B5:C6"/>
    <mergeCell ref="D5:D6"/>
    <mergeCell ref="E5:E6"/>
    <mergeCell ref="F5:F6"/>
    <mergeCell ref="G5:G6"/>
    <mergeCell ref="B8:C9"/>
    <mergeCell ref="D8:D9"/>
    <mergeCell ref="E8:E9"/>
    <mergeCell ref="F8:F9"/>
    <mergeCell ref="G8:G9"/>
    <mergeCell ref="E15:E16"/>
    <mergeCell ref="B18:C18"/>
    <mergeCell ref="D18:E18"/>
    <mergeCell ref="F18:G18"/>
    <mergeCell ref="B19:C20"/>
    <mergeCell ref="D19:E20"/>
    <mergeCell ref="F19:G20"/>
    <mergeCell ref="B22:G22"/>
    <mergeCell ref="B23:G24"/>
    <mergeCell ref="B26:C26"/>
    <mergeCell ref="D26:E26"/>
    <mergeCell ref="F26:G26"/>
    <mergeCell ref="B27:C28"/>
    <mergeCell ref="D27:E28"/>
    <mergeCell ref="F27:G28"/>
    <mergeCell ref="B38:G38"/>
    <mergeCell ref="B39:G40"/>
    <mergeCell ref="B30:G30"/>
    <mergeCell ref="B31:G32"/>
    <mergeCell ref="B34:C34"/>
    <mergeCell ref="D34:E34"/>
    <mergeCell ref="F34:G34"/>
    <mergeCell ref="B35:C36"/>
    <mergeCell ref="D35:E36"/>
    <mergeCell ref="F35:G36"/>
  </mergeCells>
  <pageMargins left="0.7" right="0.7" top="0.75" bottom="0.75" header="0.3" footer="0.3"/>
  <pageSetup orientation="portrait" r:id="rId1"/>
  <drawing r:id="rId2"/>
  <legacyDrawing r:id="rId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árok22">
    <tabColor rgb="FFFF0000"/>
  </sheetPr>
  <dimension ref="B2:CD104"/>
  <sheetViews>
    <sheetView workbookViewId="0"/>
  </sheetViews>
  <sheetFormatPr defaultRowHeight="14.5"/>
  <cols>
    <col min="1" max="83" width="2.08984375" customWidth="1"/>
  </cols>
  <sheetData>
    <row r="2" spans="7:70" ht="10.5" customHeight="1"/>
    <row r="3" spans="7:70" ht="10.5" customHeight="1">
      <c r="G3" s="54"/>
      <c r="H3" s="54"/>
      <c r="I3" s="54"/>
      <c r="J3" s="54"/>
      <c r="K3" s="54"/>
      <c r="L3" s="54"/>
      <c r="M3" s="54"/>
      <c r="N3" s="54"/>
      <c r="O3" s="55"/>
      <c r="P3" s="55"/>
      <c r="Q3" s="55"/>
      <c r="R3" s="55"/>
      <c r="S3" s="55"/>
      <c r="T3" s="55"/>
      <c r="U3" s="55"/>
      <c r="V3" s="55"/>
      <c r="W3" s="54"/>
      <c r="X3" s="54"/>
      <c r="Y3" s="54"/>
      <c r="Z3" s="54"/>
      <c r="AA3" s="54"/>
      <c r="AB3" s="54"/>
      <c r="AC3" s="54"/>
      <c r="AD3" s="54"/>
      <c r="AE3" s="55"/>
      <c r="AF3" s="55"/>
      <c r="AG3" s="55"/>
      <c r="AH3" s="55"/>
      <c r="AI3" s="55"/>
      <c r="AJ3" s="55"/>
      <c r="AK3" s="55"/>
      <c r="AL3" s="56"/>
      <c r="AM3" s="54"/>
      <c r="AN3" s="54"/>
      <c r="AO3" s="54"/>
      <c r="AP3" s="54"/>
      <c r="AQ3" s="54"/>
      <c r="AR3" s="54"/>
      <c r="AS3" s="54"/>
      <c r="AT3" s="54"/>
      <c r="AU3" s="57"/>
      <c r="AV3" s="57"/>
      <c r="AW3" s="57"/>
      <c r="AX3" s="57"/>
      <c r="AY3" s="57"/>
      <c r="AZ3" s="57"/>
      <c r="BA3" s="57"/>
      <c r="BB3" s="57"/>
      <c r="BC3" s="57"/>
      <c r="BD3" s="57"/>
      <c r="BE3" s="57"/>
      <c r="BF3" s="57"/>
      <c r="BG3" s="57"/>
      <c r="BH3" s="57"/>
      <c r="BI3" s="57"/>
      <c r="BJ3" s="57"/>
      <c r="BK3" s="57"/>
      <c r="BL3" s="54"/>
      <c r="BM3" s="54"/>
      <c r="BN3" s="54"/>
      <c r="BO3" s="54"/>
      <c r="BP3" s="54"/>
      <c r="BQ3" s="54"/>
      <c r="BR3" s="54"/>
    </row>
    <row r="4" spans="7:70" ht="10.5" customHeight="1">
      <c r="G4" s="55"/>
      <c r="H4" s="55"/>
      <c r="I4" s="55"/>
      <c r="J4" s="55"/>
      <c r="K4" s="55"/>
      <c r="L4" s="55"/>
      <c r="M4" s="55"/>
      <c r="N4" s="55"/>
      <c r="O4" s="55"/>
      <c r="P4" s="55"/>
      <c r="Q4" s="55"/>
      <c r="R4" s="55"/>
      <c r="S4" s="55"/>
      <c r="T4" s="55"/>
      <c r="U4" s="55"/>
      <c r="V4" s="55"/>
      <c r="W4" s="55"/>
      <c r="X4" s="55"/>
      <c r="Y4" s="55"/>
      <c r="Z4" s="55"/>
      <c r="AA4" s="55"/>
      <c r="AB4" s="55"/>
      <c r="AC4" s="55"/>
      <c r="AD4" s="55"/>
      <c r="AE4" s="55"/>
      <c r="AF4" s="55"/>
      <c r="AG4" s="55"/>
      <c r="AH4" s="55"/>
      <c r="AI4" s="55"/>
      <c r="AJ4" s="55"/>
      <c r="AK4" s="55"/>
      <c r="AL4" s="55"/>
      <c r="AM4" s="55"/>
      <c r="AN4" s="55"/>
      <c r="AO4" s="55"/>
      <c r="AP4" s="55"/>
      <c r="AQ4" s="55"/>
      <c r="AR4" s="55"/>
      <c r="AS4" s="55"/>
      <c r="AT4" s="57"/>
      <c r="AU4" s="58"/>
      <c r="AV4" s="58"/>
      <c r="AW4" s="58"/>
      <c r="AX4" s="58"/>
      <c r="AY4" s="58"/>
      <c r="AZ4" s="58"/>
      <c r="BA4" s="58"/>
      <c r="BB4" s="58"/>
      <c r="BC4" s="58"/>
      <c r="BD4" s="58"/>
      <c r="BE4" s="58"/>
      <c r="BF4" s="58"/>
      <c r="BG4" s="58"/>
      <c r="BH4" s="58"/>
      <c r="BI4" s="58"/>
      <c r="BJ4" s="58"/>
      <c r="BK4" s="58"/>
      <c r="BL4" s="57"/>
      <c r="BM4" s="54"/>
      <c r="BN4" s="54"/>
      <c r="BO4" s="54"/>
      <c r="BP4" s="54"/>
      <c r="BQ4" s="54"/>
      <c r="BR4" s="54"/>
    </row>
    <row r="5" spans="7:70" ht="10.5" customHeight="1">
      <c r="G5" s="55"/>
      <c r="H5" s="55"/>
      <c r="I5" s="55"/>
      <c r="J5" s="55"/>
      <c r="K5" s="55"/>
      <c r="L5" s="55"/>
      <c r="M5" s="55"/>
      <c r="N5" s="55"/>
      <c r="O5" s="55"/>
      <c r="P5" s="55"/>
      <c r="Q5" s="55"/>
      <c r="R5" s="55"/>
      <c r="S5" s="55"/>
      <c r="T5" s="55"/>
      <c r="U5" s="55"/>
      <c r="V5" s="55"/>
      <c r="W5" s="55"/>
      <c r="X5" s="55"/>
      <c r="Y5" s="55"/>
      <c r="Z5" s="55"/>
      <c r="AA5" s="55"/>
      <c r="AB5" s="55"/>
      <c r="AC5" s="55"/>
      <c r="AD5" s="55"/>
      <c r="AE5" s="55"/>
      <c r="AF5" s="55"/>
      <c r="AG5" s="55"/>
      <c r="AH5" s="55"/>
      <c r="AI5" s="55"/>
      <c r="AJ5" s="55"/>
      <c r="AK5" s="55"/>
      <c r="AL5" s="55"/>
      <c r="AM5" s="55"/>
      <c r="AN5" s="55"/>
      <c r="AO5" s="55"/>
      <c r="AP5" s="55"/>
      <c r="AQ5" s="55"/>
      <c r="AR5" s="55"/>
      <c r="AS5" s="59"/>
      <c r="AT5" s="58"/>
      <c r="AU5" s="58"/>
      <c r="AV5" s="58"/>
      <c r="AW5" s="60"/>
      <c r="AX5" s="60"/>
      <c r="AY5" s="60"/>
      <c r="AZ5" s="60"/>
      <c r="BA5" s="60"/>
      <c r="BB5" s="60"/>
      <c r="BC5" s="60"/>
      <c r="BD5" s="60"/>
      <c r="BE5" s="60"/>
      <c r="BF5" s="60"/>
      <c r="BG5" s="60"/>
      <c r="BH5" s="60"/>
      <c r="BI5" s="60"/>
      <c r="BJ5" s="58"/>
      <c r="BK5" s="58"/>
      <c r="BL5" s="58"/>
      <c r="BM5" s="57"/>
      <c r="BN5" s="54"/>
      <c r="BO5" s="54"/>
      <c r="BP5" s="54"/>
      <c r="BQ5" s="54"/>
      <c r="BR5" s="54"/>
    </row>
    <row r="6" spans="7:70" ht="10.5" customHeight="1">
      <c r="G6" s="55"/>
      <c r="H6" s="55"/>
      <c r="I6" s="55"/>
      <c r="J6" s="55"/>
      <c r="K6" s="55"/>
      <c r="L6" s="55"/>
      <c r="M6" s="55"/>
      <c r="N6" s="55"/>
      <c r="O6" s="61"/>
      <c r="P6" s="61"/>
      <c r="Q6" s="61"/>
      <c r="R6" s="61"/>
      <c r="S6" s="61"/>
      <c r="T6" s="61"/>
      <c r="U6" s="61"/>
      <c r="V6" s="61"/>
      <c r="W6" s="55"/>
      <c r="X6" s="55"/>
      <c r="Y6" s="55"/>
      <c r="Z6" s="55"/>
      <c r="AA6" s="55"/>
      <c r="AB6" s="55"/>
      <c r="AC6" s="55"/>
      <c r="AD6" s="55"/>
      <c r="AE6" s="61"/>
      <c r="AF6" s="61"/>
      <c r="AG6" s="61"/>
      <c r="AH6" s="61"/>
      <c r="AI6" s="61"/>
      <c r="AJ6" s="61"/>
      <c r="AK6" s="61"/>
      <c r="AL6" s="55"/>
      <c r="AM6" s="55"/>
      <c r="AN6" s="55"/>
      <c r="AO6" s="55"/>
      <c r="AP6" s="55"/>
      <c r="AQ6" s="55"/>
      <c r="AR6" s="55"/>
      <c r="AS6" s="59"/>
      <c r="AT6" s="58"/>
      <c r="AU6" s="58"/>
      <c r="AV6" s="60"/>
      <c r="AW6" s="60"/>
      <c r="AX6" s="60"/>
      <c r="AY6" s="60"/>
      <c r="AZ6" s="60"/>
      <c r="BA6" s="60"/>
      <c r="BB6" s="62"/>
      <c r="BC6" s="60"/>
      <c r="BD6" s="60"/>
      <c r="BE6" s="62"/>
      <c r="BF6" s="60"/>
      <c r="BG6" s="60"/>
      <c r="BH6" s="60"/>
      <c r="BI6" s="60"/>
      <c r="BJ6" s="60"/>
      <c r="BK6" s="58"/>
      <c r="BL6" s="58"/>
      <c r="BM6" s="57"/>
      <c r="BN6" s="54"/>
      <c r="BO6" s="54"/>
      <c r="BP6" s="54"/>
      <c r="BQ6" s="54"/>
      <c r="BR6" s="54"/>
    </row>
    <row r="7" spans="7:70" ht="10.5" customHeight="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AQ7" s="61"/>
      <c r="AR7" s="61"/>
      <c r="AS7" s="59"/>
      <c r="AT7" s="58"/>
      <c r="AU7" s="60"/>
      <c r="AV7" s="60"/>
      <c r="AW7" s="62"/>
      <c r="AX7" s="60"/>
      <c r="AY7" s="60"/>
      <c r="AZ7" s="60"/>
      <c r="BA7" s="60"/>
      <c r="BB7" s="60"/>
      <c r="BC7" s="60"/>
      <c r="BD7" s="60"/>
      <c r="BE7" s="60"/>
      <c r="BF7" s="60"/>
      <c r="BG7" s="60"/>
      <c r="BH7" s="60"/>
      <c r="BI7" s="60"/>
      <c r="BJ7" s="60"/>
      <c r="BK7" s="60"/>
      <c r="BL7" s="58"/>
      <c r="BM7" s="57"/>
      <c r="BN7" s="54"/>
      <c r="BO7" s="54"/>
      <c r="BP7" s="54"/>
      <c r="BQ7" s="54"/>
      <c r="BR7" s="54"/>
    </row>
    <row r="8" spans="7:70" ht="10.5" customHeight="1">
      <c r="G8" s="61"/>
      <c r="H8" s="61"/>
      <c r="I8" s="61"/>
      <c r="J8" s="61"/>
      <c r="K8" s="61"/>
      <c r="L8" s="61"/>
      <c r="M8" s="61"/>
      <c r="N8" s="61"/>
      <c r="O8" s="61"/>
      <c r="P8" s="61"/>
      <c r="Q8" s="61"/>
      <c r="R8" s="61"/>
      <c r="S8" s="61"/>
      <c r="T8" s="61"/>
      <c r="U8" s="61"/>
      <c r="V8" s="61"/>
      <c r="W8" s="61"/>
      <c r="X8" s="61"/>
      <c r="Y8" s="61"/>
      <c r="Z8" s="61"/>
      <c r="AA8" s="61"/>
      <c r="AB8" s="61"/>
      <c r="AC8" s="61"/>
      <c r="AD8" s="61"/>
      <c r="AE8" s="61"/>
      <c r="AF8" s="61"/>
      <c r="AG8" s="61"/>
      <c r="AH8" s="61"/>
      <c r="AI8" s="61"/>
      <c r="AJ8" s="61"/>
      <c r="AK8" s="61"/>
      <c r="AL8" s="61"/>
      <c r="AM8" s="61"/>
      <c r="AN8" s="61"/>
      <c r="AO8" s="61"/>
      <c r="AP8" s="61"/>
      <c r="AQ8" s="61"/>
      <c r="AR8" s="61"/>
      <c r="AS8" s="59"/>
      <c r="AT8" s="58"/>
      <c r="AU8" s="60"/>
      <c r="AV8" s="60"/>
      <c r="AW8" s="60"/>
      <c r="AX8" s="60"/>
      <c r="AY8" s="60"/>
      <c r="AZ8" s="60"/>
      <c r="BA8" s="60"/>
      <c r="BB8" s="60"/>
      <c r="BC8" s="60"/>
      <c r="BD8" s="60"/>
      <c r="BE8" s="57"/>
      <c r="BF8" s="57"/>
      <c r="BG8" s="60"/>
      <c r="BH8" s="60"/>
      <c r="BI8" s="62"/>
      <c r="BJ8" s="60"/>
      <c r="BK8" s="60"/>
      <c r="BL8" s="58"/>
      <c r="BM8" s="57"/>
      <c r="BN8" s="54"/>
      <c r="BO8" s="57"/>
      <c r="BP8" s="57"/>
      <c r="BQ8" s="54"/>
      <c r="BR8" s="54"/>
    </row>
    <row r="9" spans="7:70" ht="10.5" customHeight="1">
      <c r="G9" s="61"/>
      <c r="H9" s="61"/>
      <c r="I9" s="61"/>
      <c r="J9" s="61"/>
      <c r="K9" s="61"/>
      <c r="L9" s="61"/>
      <c r="M9" s="61"/>
      <c r="N9" s="61"/>
      <c r="O9" s="63"/>
      <c r="P9" s="63"/>
      <c r="Q9" s="63"/>
      <c r="R9" s="63"/>
      <c r="S9" s="63"/>
      <c r="T9" s="63"/>
      <c r="U9" s="63"/>
      <c r="V9" s="63"/>
      <c r="W9" s="61"/>
      <c r="X9" s="61"/>
      <c r="Y9" s="61"/>
      <c r="Z9" s="61"/>
      <c r="AA9" s="61"/>
      <c r="AB9" s="61"/>
      <c r="AC9" s="61"/>
      <c r="AD9" s="61"/>
      <c r="AE9" s="63"/>
      <c r="AF9" s="63"/>
      <c r="AG9" s="63"/>
      <c r="AH9" s="63"/>
      <c r="AI9" s="63"/>
      <c r="AJ9" s="63"/>
      <c r="AK9" s="63"/>
      <c r="AL9" s="61"/>
      <c r="AM9" s="61"/>
      <c r="AN9" s="61"/>
      <c r="AO9" s="61"/>
      <c r="AP9" s="61"/>
      <c r="AQ9" s="61"/>
      <c r="AR9" s="61"/>
      <c r="AS9" s="59"/>
      <c r="AT9" s="58"/>
      <c r="AU9" s="60"/>
      <c r="AV9" s="60"/>
      <c r="AW9" s="60"/>
      <c r="AX9" s="60"/>
      <c r="AY9" s="60"/>
      <c r="AZ9" s="60"/>
      <c r="BA9" s="60"/>
      <c r="BB9" s="60"/>
      <c r="BC9" s="60"/>
      <c r="BD9" s="57"/>
      <c r="BE9" s="64"/>
      <c r="BF9" s="64"/>
      <c r="BG9" s="57"/>
      <c r="BH9" s="60"/>
      <c r="BI9" s="60"/>
      <c r="BJ9" s="60"/>
      <c r="BK9" s="60"/>
      <c r="BL9" s="58"/>
      <c r="BM9" s="57"/>
      <c r="BN9" s="57"/>
      <c r="BO9" s="64"/>
      <c r="BP9" s="64"/>
      <c r="BQ9" s="57"/>
      <c r="BR9" s="54"/>
    </row>
    <row r="10" spans="7:70" ht="10.5" customHeight="1">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59"/>
      <c r="AT10" s="58"/>
      <c r="AU10" s="60"/>
      <c r="AV10" s="60"/>
      <c r="AW10" s="60"/>
      <c r="AX10" s="60"/>
      <c r="AY10" s="60"/>
      <c r="AZ10" s="60"/>
      <c r="BA10" s="62"/>
      <c r="BB10" s="60"/>
      <c r="BC10" s="60"/>
      <c r="BD10" s="57"/>
      <c r="BE10" s="64"/>
      <c r="BF10" s="64"/>
      <c r="BG10" s="64"/>
      <c r="BH10" s="57"/>
      <c r="BI10" s="60"/>
      <c r="BJ10" s="60"/>
      <c r="BK10" s="60"/>
      <c r="BL10" s="58"/>
      <c r="BM10" s="57"/>
      <c r="BN10" s="64"/>
      <c r="BO10" s="64"/>
      <c r="BP10" s="64"/>
      <c r="BQ10" s="57"/>
      <c r="BR10" s="54"/>
    </row>
    <row r="11" spans="7:70" ht="10.5" customHeight="1">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57"/>
      <c r="AN11" s="57"/>
      <c r="AO11" s="57"/>
      <c r="AP11" s="57"/>
      <c r="AQ11" s="63"/>
      <c r="AR11" s="63"/>
      <c r="AS11" s="59"/>
      <c r="AT11" s="58"/>
      <c r="AU11" s="60"/>
      <c r="AV11" s="60"/>
      <c r="AW11" s="60"/>
      <c r="AX11" s="60"/>
      <c r="AY11" s="60"/>
      <c r="AZ11" s="60"/>
      <c r="BA11" s="60"/>
      <c r="BB11" s="60"/>
      <c r="BC11" s="60"/>
      <c r="BD11" s="57"/>
      <c r="BE11" s="64"/>
      <c r="BF11" s="64"/>
      <c r="BG11" s="64"/>
      <c r="BH11" s="64"/>
      <c r="BI11" s="57"/>
      <c r="BJ11" s="57"/>
      <c r="BK11" s="57"/>
      <c r="BL11" s="57"/>
      <c r="BM11" s="64"/>
      <c r="BN11" s="64"/>
      <c r="BO11" s="64"/>
      <c r="BP11" s="64"/>
      <c r="BQ11" s="57"/>
      <c r="BR11" s="54"/>
    </row>
    <row r="12" spans="7:70" ht="10.5" customHeight="1">
      <c r="G12" s="63"/>
      <c r="H12" s="63"/>
      <c r="I12" s="63"/>
      <c r="J12" s="63"/>
      <c r="K12" s="63"/>
      <c r="L12" s="63"/>
      <c r="M12" s="63"/>
      <c r="N12" s="63"/>
      <c r="O12" s="65"/>
      <c r="P12" s="65"/>
      <c r="Q12" s="65"/>
      <c r="R12" s="65"/>
      <c r="S12" s="65"/>
      <c r="T12" s="65"/>
      <c r="U12" s="65"/>
      <c r="V12" s="65"/>
      <c r="W12" s="63"/>
      <c r="X12" s="63"/>
      <c r="Y12" s="63"/>
      <c r="Z12" s="63"/>
      <c r="AA12" s="63"/>
      <c r="AB12" s="63"/>
      <c r="AC12" s="63"/>
      <c r="AD12" s="63"/>
      <c r="AE12" s="65"/>
      <c r="AF12" s="65"/>
      <c r="AG12" s="65"/>
      <c r="AH12" s="65"/>
      <c r="AI12" s="65"/>
      <c r="AJ12" s="65"/>
      <c r="AK12" s="65"/>
      <c r="AL12" s="59"/>
      <c r="AM12" s="66"/>
      <c r="AN12" s="66"/>
      <c r="AO12" s="66"/>
      <c r="AP12" s="57"/>
      <c r="AQ12" s="57"/>
      <c r="AR12" s="57"/>
      <c r="AS12" s="59"/>
      <c r="AT12" s="58"/>
      <c r="AU12" s="60"/>
      <c r="AV12" s="60"/>
      <c r="AW12" s="60"/>
      <c r="AX12" s="62"/>
      <c r="AY12" s="60"/>
      <c r="AZ12" s="60"/>
      <c r="BA12" s="60"/>
      <c r="BB12" s="60"/>
      <c r="BC12" s="60"/>
      <c r="BD12" s="57"/>
      <c r="BE12" s="64"/>
      <c r="BF12" s="64"/>
      <c r="BG12" s="64"/>
      <c r="BH12" s="64"/>
      <c r="BI12" s="64"/>
      <c r="BJ12" s="64"/>
      <c r="BK12" s="64"/>
      <c r="BL12" s="64"/>
      <c r="BM12" s="64"/>
      <c r="BN12" s="64"/>
      <c r="BO12" s="64"/>
      <c r="BP12" s="64"/>
      <c r="BQ12" s="57"/>
      <c r="BR12" s="54"/>
    </row>
    <row r="13" spans="7:70" ht="10.5" customHeight="1">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59"/>
      <c r="AM13" s="59"/>
      <c r="AN13" s="66"/>
      <c r="AO13" s="66"/>
      <c r="AP13" s="66"/>
      <c r="AQ13" s="66"/>
      <c r="AR13" s="57"/>
      <c r="AS13" s="59"/>
      <c r="AT13" s="58"/>
      <c r="AU13" s="60"/>
      <c r="AV13" s="60"/>
      <c r="AW13" s="60"/>
      <c r="AX13" s="60"/>
      <c r="AY13" s="60"/>
      <c r="AZ13" s="60"/>
      <c r="BA13" s="60"/>
      <c r="BB13" s="62"/>
      <c r="BC13" s="57"/>
      <c r="BD13" s="64"/>
      <c r="BE13" s="64"/>
      <c r="BF13" s="64"/>
      <c r="BG13" s="64"/>
      <c r="BH13" s="64"/>
      <c r="BI13" s="64"/>
      <c r="BJ13" s="64"/>
      <c r="BK13" s="64"/>
      <c r="BL13" s="64"/>
      <c r="BM13" s="64"/>
      <c r="BN13" s="64"/>
      <c r="BO13" s="64"/>
      <c r="BP13" s="64"/>
      <c r="BQ13" s="64"/>
      <c r="BR13" s="57"/>
    </row>
    <row r="14" spans="7:70" ht="10.5" customHeight="1">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59"/>
      <c r="AO14" s="59"/>
      <c r="AP14" s="59"/>
      <c r="AQ14" s="59"/>
      <c r="AR14" s="66"/>
      <c r="AS14" s="59"/>
      <c r="AT14" s="58"/>
      <c r="AU14" s="60"/>
      <c r="AV14" s="62"/>
      <c r="AW14" s="60"/>
      <c r="AX14" s="60"/>
      <c r="AY14" s="60"/>
      <c r="AZ14" s="60"/>
      <c r="BA14" s="60"/>
      <c r="BB14" s="60"/>
      <c r="BC14" s="57"/>
      <c r="BD14" s="64"/>
      <c r="BE14" s="64"/>
      <c r="BF14" s="64"/>
      <c r="BG14" s="54"/>
      <c r="BH14" s="57"/>
      <c r="BI14" s="64"/>
      <c r="BJ14" s="64"/>
      <c r="BK14" s="64"/>
      <c r="BL14" s="64"/>
      <c r="BM14" s="64"/>
      <c r="BN14" s="54"/>
      <c r="BO14" s="57"/>
      <c r="BP14" s="64"/>
      <c r="BQ14" s="64"/>
      <c r="BR14" s="57"/>
    </row>
    <row r="15" spans="7:70" ht="10.5" customHeight="1">
      <c r="G15" s="65"/>
      <c r="H15" s="65"/>
      <c r="I15" s="65"/>
      <c r="J15" s="65"/>
      <c r="K15" s="65"/>
      <c r="L15" s="65"/>
      <c r="M15" s="65"/>
      <c r="N15" s="65"/>
      <c r="O15" s="67"/>
      <c r="P15" s="67"/>
      <c r="Q15" s="67"/>
      <c r="R15" s="67"/>
      <c r="S15" s="67"/>
      <c r="T15" s="67"/>
      <c r="U15" s="67"/>
      <c r="V15" s="67"/>
      <c r="W15" s="65"/>
      <c r="X15" s="65"/>
      <c r="Y15" s="65"/>
      <c r="Z15" s="65"/>
      <c r="AA15" s="65"/>
      <c r="AB15" s="65"/>
      <c r="AC15" s="65"/>
      <c r="AD15" s="65"/>
      <c r="AE15" s="67"/>
      <c r="AF15" s="67"/>
      <c r="AG15" s="67"/>
      <c r="AH15" s="67"/>
      <c r="AI15" s="67"/>
      <c r="AJ15" s="67"/>
      <c r="AK15" s="67"/>
      <c r="AL15" s="65"/>
      <c r="AM15" s="65"/>
      <c r="AN15" s="65"/>
      <c r="AO15" s="65"/>
      <c r="AP15" s="65"/>
      <c r="AQ15" s="59"/>
      <c r="AR15" s="59"/>
      <c r="AS15" s="59"/>
      <c r="AT15" s="58"/>
      <c r="AU15" s="60"/>
      <c r="AV15" s="60"/>
      <c r="AW15" s="60"/>
      <c r="AX15" s="60"/>
      <c r="AY15" s="60"/>
      <c r="AZ15" s="60"/>
      <c r="BA15" s="60"/>
      <c r="BB15" s="60"/>
      <c r="BC15" s="57"/>
      <c r="BD15" s="64"/>
      <c r="BE15" s="64"/>
      <c r="BF15" s="64"/>
      <c r="BG15" s="57"/>
      <c r="BH15" s="57"/>
      <c r="BI15" s="64"/>
      <c r="BJ15" s="64"/>
      <c r="BK15" s="64"/>
      <c r="BL15" s="57"/>
      <c r="BM15" s="64"/>
      <c r="BN15" s="57"/>
      <c r="BO15" s="57"/>
      <c r="BP15" s="64"/>
      <c r="BQ15" s="64"/>
      <c r="BR15" s="57"/>
    </row>
    <row r="16" spans="7:70" ht="10.5" customHeight="1">
      <c r="G16" s="67"/>
      <c r="H16" s="67"/>
      <c r="I16" s="67"/>
      <c r="J16" s="67"/>
      <c r="K16" s="67"/>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c r="AL16" s="67"/>
      <c r="AM16" s="67"/>
      <c r="AN16" s="67"/>
      <c r="AO16" s="67"/>
      <c r="AP16" s="67"/>
      <c r="AQ16" s="67"/>
      <c r="AR16" s="67"/>
      <c r="AS16" s="59"/>
      <c r="AT16" s="58"/>
      <c r="AU16" s="60"/>
      <c r="AV16" s="60"/>
      <c r="AW16" s="60"/>
      <c r="AX16" s="60"/>
      <c r="AY16" s="60"/>
      <c r="AZ16" s="62"/>
      <c r="BA16" s="60"/>
      <c r="BB16" s="60"/>
      <c r="BC16" s="57"/>
      <c r="BD16" s="64"/>
      <c r="BE16" s="60"/>
      <c r="BF16" s="60"/>
      <c r="BG16" s="64"/>
      <c r="BH16" s="64"/>
      <c r="BI16" s="64"/>
      <c r="BJ16" s="64"/>
      <c r="BK16" s="64"/>
      <c r="BL16" s="64"/>
      <c r="BM16" s="64"/>
      <c r="BN16" s="64"/>
      <c r="BO16" s="64"/>
      <c r="BP16" s="60"/>
      <c r="BQ16" s="60"/>
      <c r="BR16" s="57"/>
    </row>
    <row r="17" spans="2:82" ht="10.5" customHeight="1">
      <c r="G17" s="67"/>
      <c r="H17" s="67"/>
      <c r="I17" s="67"/>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59"/>
      <c r="AT17" s="58"/>
      <c r="AU17" s="58"/>
      <c r="AV17" s="60"/>
      <c r="AW17" s="62"/>
      <c r="AX17" s="60"/>
      <c r="AY17" s="60"/>
      <c r="AZ17" s="60"/>
      <c r="BA17" s="60"/>
      <c r="BB17" s="60"/>
      <c r="BC17" s="57"/>
      <c r="BD17" s="64"/>
      <c r="BE17" s="60"/>
      <c r="BF17" s="60"/>
      <c r="BG17" s="64"/>
      <c r="BH17" s="57"/>
      <c r="BI17" s="64"/>
      <c r="BJ17" s="64"/>
      <c r="BK17" s="57"/>
      <c r="BL17" s="64"/>
      <c r="BM17" s="64"/>
      <c r="BN17" s="57"/>
      <c r="BO17" s="64"/>
      <c r="BP17" s="60"/>
      <c r="BQ17" s="60"/>
      <c r="BR17" s="57"/>
    </row>
    <row r="18" spans="2:82" ht="10.5" customHeight="1">
      <c r="G18" s="67"/>
      <c r="H18" s="67"/>
      <c r="I18" s="67"/>
      <c r="J18" s="67"/>
      <c r="K18" s="67"/>
      <c r="L18" s="67"/>
      <c r="M18" s="67"/>
      <c r="N18" s="67"/>
      <c r="O18" s="68"/>
      <c r="P18" s="68"/>
      <c r="Q18" s="68"/>
      <c r="R18" s="68"/>
      <c r="S18" s="68"/>
      <c r="T18" s="68"/>
      <c r="U18" s="68"/>
      <c r="V18" s="68"/>
      <c r="W18" s="67"/>
      <c r="X18" s="67"/>
      <c r="Y18" s="67"/>
      <c r="Z18" s="67"/>
      <c r="AA18" s="67"/>
      <c r="AB18" s="67"/>
      <c r="AC18" s="67"/>
      <c r="AD18" s="67"/>
      <c r="AE18" s="68"/>
      <c r="AF18" s="68"/>
      <c r="AG18" s="68"/>
      <c r="AH18" s="68"/>
      <c r="AI18" s="68"/>
      <c r="AJ18" s="68"/>
      <c r="AK18" s="68"/>
      <c r="AL18" s="67"/>
      <c r="AM18" s="67"/>
      <c r="AN18" s="67"/>
      <c r="AO18" s="67"/>
      <c r="AP18" s="67"/>
      <c r="AQ18" s="67"/>
      <c r="AR18" s="57"/>
      <c r="AS18" s="59"/>
      <c r="AT18" s="58"/>
      <c r="AU18" s="58"/>
      <c r="AV18" s="58"/>
      <c r="AW18" s="60"/>
      <c r="AX18" s="60"/>
      <c r="AY18" s="60"/>
      <c r="AZ18" s="60"/>
      <c r="BA18" s="60"/>
      <c r="BB18" s="60"/>
      <c r="BC18" s="60"/>
      <c r="BD18" s="57"/>
      <c r="BE18" s="64"/>
      <c r="BF18" s="64"/>
      <c r="BG18" s="64"/>
      <c r="BH18" s="57"/>
      <c r="BI18" s="57"/>
      <c r="BJ18" s="57"/>
      <c r="BK18" s="57"/>
      <c r="BL18" s="57"/>
      <c r="BM18" s="57"/>
      <c r="BN18" s="57"/>
      <c r="BO18" s="64"/>
      <c r="BP18" s="64"/>
      <c r="BQ18" s="57"/>
      <c r="BR18" s="54"/>
      <c r="BU18" s="54"/>
      <c r="BV18" s="54"/>
      <c r="BW18" s="54"/>
      <c r="BX18" s="54"/>
      <c r="BY18" s="54"/>
      <c r="BZ18" s="54"/>
      <c r="CA18" s="54"/>
      <c r="CB18" s="54"/>
      <c r="CC18" s="54"/>
      <c r="CD18" s="54"/>
    </row>
    <row r="19" spans="2:82" ht="10.5" customHeight="1">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c r="AK19" s="68"/>
      <c r="AL19" s="68"/>
      <c r="AM19" s="68"/>
      <c r="AN19" s="68"/>
      <c r="AO19" s="68"/>
      <c r="AP19" s="68"/>
      <c r="AQ19" s="57"/>
      <c r="AR19" s="57"/>
      <c r="AS19" s="59"/>
      <c r="AT19" s="57"/>
      <c r="AU19" s="58"/>
      <c r="AV19" s="58"/>
      <c r="AW19" s="58"/>
      <c r="AX19" s="58"/>
      <c r="AY19" s="58"/>
      <c r="AZ19" s="58"/>
      <c r="BA19" s="58"/>
      <c r="BB19" s="58"/>
      <c r="BC19" s="58"/>
      <c r="BD19" s="58"/>
      <c r="BE19" s="57"/>
      <c r="BF19" s="64"/>
      <c r="BG19" s="64"/>
      <c r="BH19" s="64"/>
      <c r="BI19" s="64"/>
      <c r="BJ19" s="64"/>
      <c r="BK19" s="64"/>
      <c r="BL19" s="64"/>
      <c r="BM19" s="64"/>
      <c r="BN19" s="64"/>
      <c r="BO19" s="64"/>
      <c r="BP19" s="57"/>
      <c r="BQ19" s="54"/>
      <c r="BR19" s="54"/>
      <c r="BS19" s="54"/>
      <c r="BT19" s="54"/>
      <c r="BU19" s="54"/>
      <c r="BV19" s="54"/>
      <c r="BW19" s="54"/>
      <c r="BX19" s="54"/>
      <c r="BY19" s="54"/>
      <c r="BZ19" s="54"/>
      <c r="CA19" s="54"/>
      <c r="CB19" s="54"/>
      <c r="CC19" s="54"/>
      <c r="CD19" s="54"/>
    </row>
    <row r="20" spans="2:82" ht="10.5" customHeight="1">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c r="AJ20" s="68"/>
      <c r="AK20" s="68"/>
      <c r="AL20" s="68"/>
      <c r="AM20" s="68"/>
      <c r="AN20" s="68"/>
      <c r="AO20" s="68"/>
      <c r="AP20" s="57"/>
      <c r="AQ20" s="66"/>
      <c r="AR20" s="66"/>
      <c r="AS20" s="66"/>
      <c r="AT20" s="57"/>
      <c r="AU20" s="57"/>
      <c r="AV20" s="57"/>
      <c r="AW20" s="57"/>
      <c r="AX20" s="57"/>
      <c r="AY20" s="57"/>
      <c r="AZ20" s="57"/>
      <c r="BA20" s="57"/>
      <c r="BB20" s="57"/>
      <c r="BC20" s="57"/>
      <c r="BD20" s="57"/>
      <c r="BE20" s="57"/>
      <c r="BF20" s="57"/>
      <c r="BG20" s="57"/>
      <c r="BH20" s="57"/>
      <c r="BI20" s="57"/>
      <c r="BJ20" s="57"/>
      <c r="BK20" s="57"/>
      <c r="BL20" s="57"/>
      <c r="BM20" s="57"/>
      <c r="BN20" s="57"/>
      <c r="BO20" s="57"/>
      <c r="BP20" s="54"/>
      <c r="BQ20" s="54"/>
      <c r="BR20" s="54"/>
      <c r="BS20" s="54"/>
      <c r="BT20" s="54"/>
      <c r="BU20" s="54"/>
      <c r="BV20" s="54"/>
      <c r="BW20" s="54"/>
      <c r="BX20" s="54"/>
      <c r="BY20" s="54"/>
      <c r="BZ20" s="54"/>
      <c r="CA20" s="54"/>
      <c r="CB20" s="54"/>
      <c r="CC20" s="54"/>
      <c r="CD20" s="54"/>
    </row>
    <row r="21" spans="2:82" ht="10.5" customHeight="1">
      <c r="G21" s="68"/>
      <c r="H21" s="68"/>
      <c r="I21" s="68"/>
      <c r="J21" s="68"/>
      <c r="K21" s="68"/>
      <c r="L21" s="68"/>
      <c r="M21" s="68"/>
      <c r="N21" s="68"/>
      <c r="O21" s="54"/>
      <c r="P21" s="54"/>
      <c r="Q21" s="54"/>
      <c r="R21" s="54"/>
      <c r="S21" s="54"/>
      <c r="T21" s="54"/>
      <c r="U21" s="54"/>
      <c r="V21" s="54"/>
      <c r="W21" s="68"/>
      <c r="X21" s="68"/>
      <c r="Y21" s="68"/>
      <c r="Z21" s="68"/>
      <c r="AA21" s="68"/>
      <c r="AB21" s="68"/>
      <c r="AC21" s="68"/>
      <c r="AD21" s="68"/>
      <c r="AE21" s="54"/>
      <c r="AF21" s="54"/>
      <c r="AG21" s="54"/>
      <c r="AH21" s="54"/>
      <c r="AI21" s="54"/>
      <c r="AJ21" s="54"/>
      <c r="AK21" s="54"/>
      <c r="AL21" s="68"/>
      <c r="AM21" s="68"/>
      <c r="AN21" s="68"/>
      <c r="AO21" s="68"/>
      <c r="AP21" s="57"/>
      <c r="AQ21" s="66"/>
      <c r="AR21" s="66"/>
      <c r="AS21" s="57"/>
      <c r="AT21" s="54"/>
      <c r="AU21" s="57"/>
      <c r="AV21" s="66"/>
      <c r="AW21" s="66"/>
      <c r="AX21" s="57"/>
      <c r="AY21" s="54"/>
      <c r="AZ21" s="54"/>
      <c r="BA21" s="54"/>
      <c r="BB21" s="54"/>
      <c r="BC21" s="54"/>
      <c r="BD21" s="54"/>
      <c r="BE21" s="57"/>
      <c r="BF21" s="66"/>
      <c r="BG21" s="66"/>
      <c r="BH21" s="57"/>
      <c r="BI21" s="54"/>
      <c r="BJ21" s="57"/>
      <c r="BK21" s="66"/>
      <c r="BL21" s="66"/>
      <c r="BM21" s="57"/>
      <c r="BN21" s="54"/>
      <c r="BO21" s="54"/>
      <c r="BP21" s="54"/>
      <c r="BQ21" s="54"/>
      <c r="BR21" s="54"/>
      <c r="BS21" s="54"/>
      <c r="BT21" s="54"/>
      <c r="BU21" s="54"/>
      <c r="BV21" s="54"/>
      <c r="BW21" s="54"/>
      <c r="BX21" s="54"/>
      <c r="BY21" s="54"/>
      <c r="BZ21" s="54"/>
      <c r="CA21" s="54"/>
      <c r="CB21" s="54"/>
      <c r="CC21" s="54"/>
      <c r="CD21" s="54"/>
    </row>
    <row r="22" spans="2:82" ht="10.5" customHeight="1">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7"/>
      <c r="AQ22" s="57"/>
      <c r="AR22" s="57"/>
      <c r="AS22" s="54"/>
      <c r="AT22" s="54"/>
      <c r="AU22" s="54"/>
      <c r="AV22" s="57"/>
      <c r="AW22" s="57"/>
      <c r="AX22" s="57"/>
      <c r="AY22" s="54"/>
      <c r="AZ22" s="54"/>
      <c r="BA22" s="54"/>
      <c r="BB22" s="54"/>
      <c r="BC22" s="54"/>
      <c r="BD22" s="54"/>
      <c r="BE22" s="54"/>
      <c r="BF22" s="57"/>
      <c r="BG22" s="57"/>
      <c r="BH22" s="57"/>
      <c r="BI22" s="54"/>
      <c r="BJ22" s="54"/>
      <c r="BK22" s="57"/>
      <c r="BL22" s="57"/>
      <c r="BM22" s="57"/>
      <c r="BN22" s="54"/>
      <c r="BO22" s="54"/>
      <c r="BP22" s="54"/>
      <c r="BQ22" s="54"/>
      <c r="BR22" s="54"/>
      <c r="BS22" s="54"/>
      <c r="BT22" s="54"/>
    </row>
    <row r="23" spans="2:82" ht="10.5" customHeight="1"/>
    <row r="24" spans="2:82" ht="10.5" customHeight="1">
      <c r="B24" s="54"/>
    </row>
    <row r="25" spans="2:82" ht="10.5" customHeight="1">
      <c r="B25" s="54"/>
    </row>
    <row r="26" spans="2:82" ht="10.5" customHeight="1">
      <c r="B26" s="54"/>
    </row>
    <row r="27" spans="2:82" ht="10.5" customHeight="1">
      <c r="B27" s="54"/>
    </row>
    <row r="28" spans="2:82" ht="10.5" customHeight="1">
      <c r="B28" s="54"/>
    </row>
    <row r="29" spans="2:82" ht="10.5" customHeight="1">
      <c r="B29" s="54"/>
    </row>
    <row r="30" spans="2:82" ht="10.5" customHeight="1">
      <c r="B30" s="54"/>
    </row>
    <row r="31" spans="2:82" ht="10.5" customHeight="1">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c r="BS31" s="54"/>
      <c r="BT31" s="54"/>
      <c r="BU31" s="54"/>
      <c r="BV31" s="54"/>
      <c r="BW31" s="54"/>
      <c r="BX31" s="54"/>
      <c r="BY31" s="54"/>
      <c r="BZ31" s="54"/>
      <c r="CA31" s="54"/>
      <c r="CB31" s="54"/>
      <c r="CC31" s="54"/>
      <c r="CD31" s="54"/>
    </row>
    <row r="32" spans="2:82" ht="10.5" customHeight="1">
      <c r="BZ32" s="54"/>
      <c r="CA32" s="54"/>
      <c r="CB32" s="54"/>
      <c r="CC32" s="54"/>
      <c r="CD32" s="54"/>
    </row>
    <row r="33" spans="78:82" ht="10.5" customHeight="1">
      <c r="BZ33" s="54"/>
      <c r="CA33" s="54"/>
      <c r="CB33" s="54"/>
      <c r="CC33" s="54"/>
      <c r="CD33" s="54"/>
    </row>
    <row r="34" spans="78:82" ht="10.5" customHeight="1">
      <c r="BZ34" s="54"/>
      <c r="CA34" s="54"/>
      <c r="CB34" s="54"/>
      <c r="CC34" s="54"/>
      <c r="CD34" s="54"/>
    </row>
    <row r="35" spans="78:82" ht="10.5" customHeight="1"/>
    <row r="36" spans="78:82" ht="10.5" customHeight="1"/>
    <row r="37" spans="78:82" ht="10.5" customHeight="1"/>
    <row r="38" spans="78:82" ht="10.5" customHeight="1"/>
    <row r="39" spans="78:82" ht="10.5" customHeight="1"/>
    <row r="40" spans="78:82" ht="10.5" customHeight="1"/>
    <row r="41" spans="78:82" ht="10.5" customHeight="1"/>
    <row r="42" spans="78:82" ht="10.5" customHeight="1"/>
    <row r="43" spans="78:82" ht="10.5" customHeight="1"/>
    <row r="44" spans="78:82" ht="10.5" customHeight="1"/>
    <row r="45" spans="78:82" ht="10.5" customHeight="1"/>
    <row r="46" spans="78:82" ht="10.5" customHeight="1"/>
    <row r="47" spans="78:82" ht="10.5" customHeight="1"/>
    <row r="48" spans="78:82" ht="10.5" customHeight="1"/>
    <row r="49" ht="10.5" customHeight="1"/>
    <row r="50" ht="10.5" customHeight="1"/>
    <row r="51" ht="10.5" customHeight="1"/>
    <row r="52" ht="10.5" customHeight="1"/>
    <row r="53" ht="10.5" customHeight="1"/>
    <row r="54" ht="10.5" customHeight="1"/>
    <row r="55" ht="10.5" customHeight="1"/>
    <row r="56" ht="10.5" customHeight="1"/>
    <row r="57" ht="10.5" customHeight="1"/>
    <row r="58" ht="10.5" customHeight="1"/>
    <row r="59" ht="10.5" customHeight="1"/>
    <row r="60" ht="10.5" customHeight="1"/>
    <row r="61" ht="10.5" customHeight="1"/>
    <row r="62" ht="10.5" customHeight="1"/>
    <row r="63" ht="10.5" customHeight="1"/>
    <row r="64" ht="10.5" customHeight="1"/>
    <row r="65" ht="10.5" customHeight="1"/>
    <row r="66" ht="10.5" customHeight="1"/>
    <row r="67" ht="10.5" customHeight="1"/>
    <row r="68" ht="10.5" customHeight="1"/>
    <row r="69" ht="10.5" customHeight="1"/>
    <row r="70" ht="10.5" customHeight="1"/>
    <row r="71" ht="10.5" customHeight="1"/>
    <row r="72" ht="10.5" customHeight="1"/>
    <row r="73" ht="10.5" customHeight="1"/>
    <row r="74" ht="10.5" customHeight="1"/>
    <row r="75" ht="10.5" customHeight="1"/>
    <row r="76" ht="10.5" customHeight="1"/>
    <row r="77" ht="10.5" customHeight="1"/>
    <row r="78" ht="10.5" customHeight="1"/>
    <row r="79" ht="10.5" customHeight="1"/>
    <row r="80" ht="10.5" customHeight="1"/>
    <row r="81" ht="10.5" customHeight="1"/>
    <row r="82" ht="10.5" customHeight="1"/>
    <row r="83" ht="10.5" customHeight="1"/>
    <row r="84" ht="10.5" customHeight="1"/>
    <row r="85" ht="10.5" customHeight="1"/>
    <row r="86" ht="10.5" customHeight="1"/>
    <row r="87" ht="10.5" customHeight="1"/>
    <row r="88" ht="10.5" customHeight="1"/>
    <row r="89" ht="10.5" customHeight="1"/>
    <row r="90" ht="10.5" customHeight="1"/>
    <row r="91" ht="10.5" customHeight="1"/>
    <row r="92" ht="10.5" customHeight="1"/>
    <row r="93" ht="10.5" customHeight="1"/>
    <row r="94" ht="10.5" customHeight="1"/>
    <row r="95" ht="10.5" customHeight="1"/>
    <row r="96" ht="10.5" customHeight="1"/>
    <row r="97" ht="10.5" customHeight="1"/>
    <row r="98" ht="10.5" customHeight="1"/>
    <row r="99" ht="10.5" customHeight="1"/>
    <row r="100" ht="10.5" customHeight="1"/>
    <row r="101" ht="10.5" customHeight="1"/>
    <row r="102" ht="10.5" customHeight="1"/>
    <row r="103" ht="12" customHeight="1"/>
    <row r="104" ht="12" customHeight="1"/>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Hárky</vt:lpstr>
      </vt:variant>
      <vt:variant>
        <vt:i4>49</vt:i4>
      </vt:variant>
      <vt:variant>
        <vt:lpstr>Pomenované rozsahy</vt:lpstr>
      </vt:variant>
      <vt:variant>
        <vt:i4>17</vt:i4>
      </vt:variant>
    </vt:vector>
  </HeadingPairs>
  <TitlesOfParts>
    <vt:vector size="66" baseType="lpstr">
      <vt:lpstr>Úvod</vt:lpstr>
      <vt:lpstr>Dáta a Formáty</vt:lpstr>
      <vt:lpstr>Kúpna Zmluva</vt:lpstr>
      <vt:lpstr>Hárok1</vt:lpstr>
      <vt:lpstr>Hárok2</vt:lpstr>
      <vt:lpstr>Selekcia - Zoznam FS SR</vt:lpstr>
      <vt:lpstr>TOP Tržby 2021 STAVEBNICTVO</vt:lpstr>
      <vt:lpstr>TOP Tržby 2021 TELCO</vt:lpstr>
      <vt:lpstr>Tabuľky - OLO Platby Pyronova</vt:lpstr>
      <vt:lpstr>Tabuľky - Web Obrázky </vt:lpstr>
      <vt:lpstr>Tabuľky - Web Odkazy Von</vt:lpstr>
      <vt:lpstr>Podmienené Formátovanie</vt:lpstr>
      <vt:lpstr>Rozbaľovacie Zoznamy</vt:lpstr>
      <vt:lpstr>Data Pyronova</vt:lpstr>
      <vt:lpstr>Formuláre a Ochrana</vt:lpstr>
      <vt:lpstr>Formuláre, VLookupy</vt:lpstr>
      <vt:lpstr>Fomulár Dáta</vt:lpstr>
      <vt:lpstr>SumProduct a Scenáre</vt:lpstr>
      <vt:lpstr>Ponukový List Produkt</vt:lpstr>
      <vt:lpstr>Ponukový List Služba</vt:lpstr>
      <vt:lpstr>Rýchla Analýza</vt:lpstr>
      <vt:lpstr>Rýchla Analýza TOP Tržby 2021</vt:lpstr>
      <vt:lpstr>Rýchla Analýza Grafy Fin Telek</vt:lpstr>
      <vt:lpstr>Rýchla Analýza Grafy2 Fin Telek</vt:lpstr>
      <vt:lpstr>Dynamické Dopĺňanie</vt:lpstr>
      <vt:lpstr>Dynamické Dopĺňanie Tržby 2021</vt:lpstr>
      <vt:lpstr>Maticové Vzorce</vt:lpstr>
      <vt:lpstr>Prepájanie Vzorcov</vt:lpstr>
      <vt:lpstr>Kontingenčné Tabuľky 1</vt:lpstr>
      <vt:lpstr>Kontingenčné Tabuľky 2</vt:lpstr>
      <vt:lpstr>A1</vt:lpstr>
      <vt:lpstr>A2</vt:lpstr>
      <vt:lpstr>A3</vt:lpstr>
      <vt:lpstr>Konsolidácia</vt:lpstr>
      <vt:lpstr>2020-2022</vt:lpstr>
      <vt:lpstr>Dynamicka Konsolidácia</vt:lpstr>
      <vt:lpstr>2020</vt:lpstr>
      <vt:lpstr>2021</vt:lpstr>
      <vt:lpstr>2022</vt:lpstr>
      <vt:lpstr>VO</vt:lpstr>
      <vt:lpstr>Pyronova</vt:lpstr>
      <vt:lpstr>Konkurent 1</vt:lpstr>
      <vt:lpstr>Konkurent 2</vt:lpstr>
      <vt:lpstr>Makrá</vt:lpstr>
      <vt:lpstr>Makrá Čistenie NG</vt:lpstr>
      <vt:lpstr>Makrá Čistenie NG (2)</vt:lpstr>
      <vt:lpstr>Makrá Čistenie OK</vt:lpstr>
      <vt:lpstr>Hľadanie Riešenia</vt:lpstr>
      <vt:lpstr>Koniec</vt:lpstr>
      <vt:lpstr>Cena</vt:lpstr>
      <vt:lpstr>Kontakt</vt:lpstr>
      <vt:lpstr>Meno</vt:lpstr>
      <vt:lpstr>Pozícia</vt:lpstr>
      <vt:lpstr>Poznámka</vt:lpstr>
      <vt:lpstr>Priezvisko</vt:lpstr>
      <vt:lpstr>Produkt1</vt:lpstr>
      <vt:lpstr>Produkt2</vt:lpstr>
      <vt:lpstr>Produkt3</vt:lpstr>
      <vt:lpstr>Produkt4</vt:lpstr>
      <vt:lpstr>Produkt5</vt:lpstr>
      <vt:lpstr>S01_Cena</vt:lpstr>
      <vt:lpstr>S02_Cena_s_DPH</vt:lpstr>
      <vt:lpstr>Skladom</vt:lpstr>
      <vt:lpstr>Stlpec_Cena</vt:lpstr>
      <vt:lpstr>Stlpec_Cena_s_DPH</vt:lpstr>
      <vt:lpstr>Stlpec_Mnozstvo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 Academy</dc:creator>
  <cp:lastModifiedBy>Miroslav Reiter</cp:lastModifiedBy>
  <cp:lastPrinted>2019-07-01T10:10:17Z</cp:lastPrinted>
  <dcterms:created xsi:type="dcterms:W3CDTF">2012-11-03T16:39:24Z</dcterms:created>
  <dcterms:modified xsi:type="dcterms:W3CDTF">2023-03-27T11:40:26Z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91c6375b-dd59-46f5-8fd5-528919a6c248</vt:lpwstr>
  </property>
</Properties>
</file>