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FDE3079E-A6DA-470C-AF6A-DEF2D90DBBC1}" xr6:coauthVersionLast="45" xr6:coauthVersionMax="45" xr10:uidLastSave="{00000000-0000-0000-0000-000000000000}"/>
  <bookViews>
    <workbookView xWindow="-120" yWindow="-120" windowWidth="20730" windowHeight="11160" xr2:uid="{80A3AEDF-197E-4518-A9A2-ECDD398D3B21}"/>
  </bookViews>
  <sheets>
    <sheet name="var m" sheetId="1" r:id="rId1"/>
    <sheet name="var T" sheetId="2" r:id="rId2"/>
    <sheet name="var 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7" i="1" l="1"/>
  <c r="AA88" i="1"/>
  <c r="AA89" i="1"/>
  <c r="AA90" i="1"/>
  <c r="AA91" i="1"/>
  <c r="AA92" i="1"/>
  <c r="AA93" i="1"/>
  <c r="AA94" i="1"/>
  <c r="AA95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62" i="1"/>
  <c r="AA63" i="1"/>
  <c r="AA64" i="1"/>
  <c r="AA65" i="1"/>
  <c r="AA66" i="1"/>
  <c r="AA67" i="1"/>
  <c r="AA68" i="1"/>
  <c r="AA69" i="1"/>
  <c r="AA61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V86" i="1"/>
  <c r="V87" i="1"/>
  <c r="V88" i="1"/>
  <c r="V89" i="1"/>
  <c r="V90" i="1"/>
  <c r="V91" i="1"/>
  <c r="V92" i="1"/>
  <c r="V93" i="1"/>
  <c r="V94" i="1"/>
  <c r="V95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62" i="1"/>
  <c r="V63" i="1"/>
  <c r="V64" i="1"/>
  <c r="V65" i="1"/>
  <c r="V66" i="1"/>
  <c r="V67" i="1"/>
  <c r="V68" i="1"/>
  <c r="V69" i="1"/>
  <c r="V70" i="1"/>
  <c r="V71" i="1"/>
  <c r="V72" i="1"/>
  <c r="V61" i="1"/>
  <c r="H86" i="1"/>
  <c r="H87" i="1"/>
  <c r="H88" i="1"/>
  <c r="H89" i="1"/>
  <c r="H90" i="1"/>
  <c r="H91" i="1"/>
  <c r="H92" i="1"/>
  <c r="H93" i="1"/>
  <c r="H94" i="1"/>
  <c r="H95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62" i="1"/>
  <c r="H63" i="1"/>
  <c r="H64" i="1"/>
  <c r="H65" i="1"/>
  <c r="H66" i="1"/>
  <c r="H67" i="1"/>
  <c r="H68" i="1"/>
  <c r="H69" i="1"/>
  <c r="H70" i="1"/>
  <c r="H61" i="1"/>
  <c r="G91" i="1"/>
  <c r="G92" i="1"/>
  <c r="G93" i="1"/>
  <c r="G94" i="1"/>
  <c r="G95" i="1"/>
  <c r="G79" i="1"/>
  <c r="G80" i="1"/>
  <c r="G81" i="1"/>
  <c r="G82" i="1"/>
  <c r="G83" i="1"/>
  <c r="G84" i="1"/>
  <c r="G85" i="1"/>
  <c r="G86" i="1"/>
  <c r="G87" i="1"/>
  <c r="G88" i="1"/>
  <c r="G89" i="1"/>
  <c r="G90" i="1"/>
  <c r="G75" i="1"/>
  <c r="G76" i="1"/>
  <c r="G77" i="1"/>
  <c r="G78" i="1"/>
  <c r="G73" i="1"/>
  <c r="G74" i="1"/>
  <c r="G72" i="1"/>
  <c r="G71" i="1" l="1"/>
  <c r="G70" i="1"/>
  <c r="G69" i="1"/>
  <c r="G68" i="1"/>
  <c r="G67" i="1"/>
  <c r="G66" i="1"/>
  <c r="G65" i="1"/>
  <c r="G64" i="1"/>
  <c r="G63" i="1"/>
  <c r="G62" i="1"/>
  <c r="G61" i="1"/>
</calcChain>
</file>

<file path=xl/sharedStrings.xml><?xml version="1.0" encoding="utf-8"?>
<sst xmlns="http://schemas.openxmlformats.org/spreadsheetml/2006/main" count="23" uniqueCount="7">
  <si>
    <t>m</t>
  </si>
  <si>
    <t>psia</t>
  </si>
  <si>
    <t>C</t>
  </si>
  <si>
    <t>kg/s</t>
  </si>
  <si>
    <t>ERROR</t>
  </si>
  <si>
    <t>0.23 (1071 PSIA)</t>
  </si>
  <si>
    <t>0.23 (1071 PSIG)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</si>
</sst>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0" fillId="5" borderId="0" xfId="0" applyFill="1" applyAlignment="1">
      <alignment vertical="center" wrapText="1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44F5-46D0-44DB-B1E0-1AC02301E8C3}">
  <dimension ref="A1:AE95"/>
  <sheetViews>
    <sheetView tabSelected="1" topLeftCell="I43" workbookViewId="0">
      <selection activeCell="U50" sqref="U50"/>
    </sheetView>
  </sheetViews>
  <sheetFormatPr defaultRowHeight="15" x14ac:dyDescent="0.25"/>
  <cols>
    <col min="7" max="7" width="14.42578125" customWidth="1"/>
  </cols>
  <sheetData>
    <row r="1" spans="1:29" x14ac:dyDescent="0.25">
      <c r="G1" s="3">
        <v>0.3</v>
      </c>
      <c r="H1" s="3"/>
      <c r="L1" s="3">
        <v>0.23</v>
      </c>
      <c r="M1" s="3"/>
      <c r="Q1" s="3">
        <v>0.33</v>
      </c>
      <c r="R1" s="3"/>
      <c r="V1" s="3" t="s">
        <v>5</v>
      </c>
      <c r="W1" s="3"/>
      <c r="AA1" s="3" t="s">
        <v>6</v>
      </c>
      <c r="AB1" s="3"/>
    </row>
    <row r="2" spans="1:29" x14ac:dyDescent="0.25">
      <c r="G2" s="3"/>
      <c r="H2" s="3"/>
      <c r="L2" s="3"/>
      <c r="M2" s="3"/>
      <c r="Q2" s="3"/>
      <c r="R2" s="3"/>
      <c r="V2" s="3"/>
      <c r="W2" s="3"/>
      <c r="AA2" s="3"/>
      <c r="AB2" s="3"/>
    </row>
    <row r="3" spans="1:29" x14ac:dyDescent="0.25">
      <c r="A3" t="s">
        <v>0</v>
      </c>
      <c r="B3" t="s">
        <v>1</v>
      </c>
      <c r="C3" t="s">
        <v>2</v>
      </c>
      <c r="D3" t="s">
        <v>3</v>
      </c>
      <c r="F3" t="s">
        <v>0</v>
      </c>
      <c r="G3" t="s">
        <v>1</v>
      </c>
      <c r="H3" t="s">
        <v>2</v>
      </c>
      <c r="I3" t="s">
        <v>3</v>
      </c>
      <c r="K3" t="s">
        <v>0</v>
      </c>
      <c r="L3" t="s">
        <v>1</v>
      </c>
      <c r="M3" t="s">
        <v>2</v>
      </c>
      <c r="N3" t="s">
        <v>3</v>
      </c>
      <c r="P3" t="s">
        <v>0</v>
      </c>
      <c r="Q3" t="s">
        <v>1</v>
      </c>
      <c r="R3" t="s">
        <v>2</v>
      </c>
      <c r="S3" t="s">
        <v>3</v>
      </c>
      <c r="U3" t="s">
        <v>0</v>
      </c>
      <c r="V3" t="s">
        <v>1</v>
      </c>
      <c r="W3" t="s">
        <v>2</v>
      </c>
      <c r="X3" t="s">
        <v>3</v>
      </c>
    </row>
    <row r="4" spans="1:29" x14ac:dyDescent="0.25">
      <c r="A4" s="1">
        <v>24.384</v>
      </c>
      <c r="B4" s="1">
        <v>1071</v>
      </c>
      <c r="C4" s="1">
        <v>31</v>
      </c>
      <c r="D4" s="1">
        <v>0.30000149999999998</v>
      </c>
      <c r="F4" s="1">
        <v>24.384</v>
      </c>
      <c r="G4" s="1">
        <v>1071</v>
      </c>
      <c r="H4" s="1">
        <v>31</v>
      </c>
      <c r="I4" s="1">
        <v>0.30000149999999998</v>
      </c>
      <c r="K4" s="1">
        <v>80</v>
      </c>
      <c r="L4" s="1">
        <v>1071</v>
      </c>
      <c r="M4" s="1">
        <v>87.8</v>
      </c>
      <c r="N4" s="1">
        <v>0.50705999999999996</v>
      </c>
      <c r="P4" s="1">
        <v>24.384</v>
      </c>
      <c r="Q4" s="1">
        <v>1071</v>
      </c>
      <c r="R4" s="1">
        <v>31</v>
      </c>
      <c r="S4" s="1">
        <v>0.33000210000000002</v>
      </c>
      <c r="U4">
        <v>-24.384</v>
      </c>
      <c r="V4" s="1">
        <v>1071</v>
      </c>
      <c r="W4" s="1">
        <v>31</v>
      </c>
      <c r="X4" s="1">
        <v>0.22999849999999999</v>
      </c>
      <c r="Z4">
        <f>((24.384*(1))*(1))*-1</f>
        <v>-24.384</v>
      </c>
      <c r="AA4" s="1">
        <v>1071.0039999999999</v>
      </c>
      <c r="AB4" s="1">
        <v>31</v>
      </c>
      <c r="AC4" s="1">
        <v>0.22999849999999999</v>
      </c>
    </row>
    <row r="5" spans="1:29" x14ac:dyDescent="0.25">
      <c r="A5" s="1">
        <v>12.192</v>
      </c>
      <c r="B5" s="1">
        <v>1078.7239999999999</v>
      </c>
      <c r="C5" s="1">
        <v>31.4832</v>
      </c>
      <c r="D5" s="1">
        <v>0.30000149999999998</v>
      </c>
      <c r="F5" s="1">
        <v>12.192</v>
      </c>
      <c r="G5" s="1">
        <v>1078.7260000000001</v>
      </c>
      <c r="H5" s="1">
        <v>31.483370000000001</v>
      </c>
      <c r="I5" s="1">
        <v>0.30000149999999998</v>
      </c>
      <c r="K5" s="1">
        <v>40</v>
      </c>
      <c r="L5" s="1">
        <v>1078.731</v>
      </c>
      <c r="M5" s="1">
        <v>88.653189999999995</v>
      </c>
      <c r="N5" s="1">
        <v>0.50705999999999996</v>
      </c>
      <c r="P5" s="1">
        <v>12.192</v>
      </c>
      <c r="Q5" s="1">
        <v>1078.7249999999999</v>
      </c>
      <c r="R5" s="1">
        <v>31.486170000000001</v>
      </c>
      <c r="S5" s="1">
        <v>0.33000210000000002</v>
      </c>
      <c r="U5">
        <v>-12.192</v>
      </c>
      <c r="V5" s="1">
        <v>1078.731</v>
      </c>
      <c r="W5" s="1">
        <v>31.474</v>
      </c>
      <c r="X5" s="1">
        <v>0.22999849999999999</v>
      </c>
      <c r="Z5">
        <f>((12.192*(1))*(1))*-1</f>
        <v>-12.192</v>
      </c>
      <c r="AA5" s="1">
        <v>1079.499</v>
      </c>
      <c r="AB5" s="1">
        <v>31.532800000000002</v>
      </c>
      <c r="AC5" s="1">
        <v>0.22999849999999999</v>
      </c>
    </row>
    <row r="6" spans="1:29" x14ac:dyDescent="0.25">
      <c r="A6" s="1">
        <v>0</v>
      </c>
      <c r="B6" s="1">
        <v>1086.471</v>
      </c>
      <c r="C6" s="1">
        <v>31.905090000000001</v>
      </c>
      <c r="D6" s="1">
        <v>0.30000149999999998</v>
      </c>
      <c r="F6" s="1">
        <v>0</v>
      </c>
      <c r="G6" s="1">
        <v>1086.4760000000001</v>
      </c>
      <c r="H6" s="1">
        <v>31.905370000000001</v>
      </c>
      <c r="I6" s="1">
        <v>0.30000149999999998</v>
      </c>
      <c r="K6" s="1">
        <v>0</v>
      </c>
      <c r="L6" s="1">
        <v>1086.492</v>
      </c>
      <c r="M6" s="1">
        <v>89.399169999999998</v>
      </c>
      <c r="N6" s="1">
        <v>0.50705999999999996</v>
      </c>
      <c r="P6" s="1">
        <v>0</v>
      </c>
      <c r="Q6" s="1">
        <v>1086.471</v>
      </c>
      <c r="R6" s="1">
        <v>31.910440000000001</v>
      </c>
      <c r="S6" s="1">
        <v>0.33000210000000002</v>
      </c>
      <c r="U6">
        <v>0</v>
      </c>
      <c r="V6" s="1">
        <v>1086.492</v>
      </c>
      <c r="W6" s="1">
        <v>31.88843</v>
      </c>
      <c r="X6" s="1">
        <v>0.22999849999999999</v>
      </c>
      <c r="Z6">
        <f>((0*(1))*(1))*-1</f>
        <v>0</v>
      </c>
      <c r="AA6" s="1">
        <v>1088.037</v>
      </c>
      <c r="AB6" s="1">
        <v>31.838609999999999</v>
      </c>
      <c r="AC6" s="1">
        <v>0.22999849999999999</v>
      </c>
    </row>
    <row r="7" spans="1:29" x14ac:dyDescent="0.25">
      <c r="A7" s="1">
        <v>0</v>
      </c>
      <c r="B7" s="1">
        <v>1086.471</v>
      </c>
      <c r="C7" s="1">
        <v>31.905090000000001</v>
      </c>
      <c r="D7" s="1">
        <v>0.30000149999999998</v>
      </c>
      <c r="F7" s="1">
        <v>0</v>
      </c>
      <c r="G7" s="1">
        <v>1086.4760000000001</v>
      </c>
      <c r="H7" s="1">
        <v>31.905370000000001</v>
      </c>
      <c r="I7" s="1">
        <v>0.30000149999999998</v>
      </c>
      <c r="K7" s="1">
        <v>0</v>
      </c>
      <c r="L7" s="1">
        <v>1086.492</v>
      </c>
      <c r="M7" s="1">
        <v>89.399169999999998</v>
      </c>
      <c r="N7" s="1">
        <v>0.50705999999999996</v>
      </c>
      <c r="P7" s="1">
        <v>0</v>
      </c>
      <c r="Q7" s="1">
        <v>1086.471</v>
      </c>
      <c r="R7" s="1">
        <v>31.910440000000001</v>
      </c>
      <c r="S7" s="1">
        <v>0.33000210000000002</v>
      </c>
      <c r="U7">
        <v>0</v>
      </c>
      <c r="V7" s="1">
        <v>1086.492</v>
      </c>
      <c r="W7" s="1">
        <v>31.88843</v>
      </c>
      <c r="X7" s="1">
        <v>0.22999849999999999</v>
      </c>
      <c r="Z7">
        <f>((0*(1))*(1))*-1</f>
        <v>0</v>
      </c>
      <c r="AA7" s="1">
        <v>1088.037</v>
      </c>
      <c r="AB7" s="1">
        <v>31.838609999999999</v>
      </c>
      <c r="AC7" s="1">
        <v>0.22999849999999999</v>
      </c>
    </row>
    <row r="8" spans="1:29" x14ac:dyDescent="0.25">
      <c r="A8" s="1">
        <v>0</v>
      </c>
      <c r="B8" s="1">
        <v>1086.47</v>
      </c>
      <c r="C8" s="1">
        <v>31.832899999999999</v>
      </c>
      <c r="D8" s="1">
        <v>0.30000149999999998</v>
      </c>
      <c r="F8" s="1">
        <v>0</v>
      </c>
      <c r="G8" s="1">
        <v>1086.4749999999999</v>
      </c>
      <c r="H8" s="1">
        <v>31.833189999999998</v>
      </c>
      <c r="I8" s="1">
        <v>0.30000149999999998</v>
      </c>
      <c r="K8" s="1">
        <v>0</v>
      </c>
      <c r="L8" s="1">
        <v>1086.492</v>
      </c>
      <c r="M8" s="1">
        <v>89.230059999999995</v>
      </c>
      <c r="N8" s="1">
        <v>0.50705999999999996</v>
      </c>
      <c r="P8" s="1">
        <v>0</v>
      </c>
      <c r="Q8" s="1">
        <v>1086.47</v>
      </c>
      <c r="R8" s="1">
        <v>31.84477</v>
      </c>
      <c r="S8" s="1">
        <v>0.33000210000000002</v>
      </c>
      <c r="U8">
        <v>0</v>
      </c>
      <c r="V8" s="1">
        <v>1086.492</v>
      </c>
      <c r="W8" s="1">
        <v>31.79448</v>
      </c>
      <c r="X8" s="1">
        <v>0.22999849999999999</v>
      </c>
      <c r="Z8">
        <f>((0*(1))*(1))*-1</f>
        <v>0</v>
      </c>
      <c r="AA8" s="1">
        <v>1088.0360000000001</v>
      </c>
      <c r="AB8" s="1">
        <v>31.75619</v>
      </c>
      <c r="AC8" s="1">
        <v>0.22999849999999999</v>
      </c>
    </row>
    <row r="9" spans="1:29" x14ac:dyDescent="0.25">
      <c r="A9" s="1">
        <v>0</v>
      </c>
      <c r="B9" s="1">
        <v>1086.4690000000001</v>
      </c>
      <c r="C9" s="1">
        <v>31.761040000000001</v>
      </c>
      <c r="D9" s="1">
        <v>0.30000149999999998</v>
      </c>
      <c r="F9" s="1">
        <v>0</v>
      </c>
      <c r="G9" s="1">
        <v>1086.4739999999999</v>
      </c>
      <c r="H9" s="1">
        <v>31.761330000000001</v>
      </c>
      <c r="I9" s="1">
        <v>0.30000149999999998</v>
      </c>
      <c r="K9" s="1">
        <v>0</v>
      </c>
      <c r="L9" s="1">
        <v>1086.492</v>
      </c>
      <c r="M9" s="1">
        <v>89.061940000000007</v>
      </c>
      <c r="N9" s="1">
        <v>0.50705999999999996</v>
      </c>
      <c r="P9" s="1">
        <v>0</v>
      </c>
      <c r="Q9" s="1">
        <v>1086.4690000000001</v>
      </c>
      <c r="R9" s="1">
        <v>31.77937</v>
      </c>
      <c r="S9" s="1">
        <v>0.33000210000000002</v>
      </c>
      <c r="U9">
        <v>0</v>
      </c>
      <c r="V9" s="1">
        <v>1086.492</v>
      </c>
      <c r="W9" s="1">
        <v>31.701080000000001</v>
      </c>
      <c r="X9" s="1">
        <v>0.22999849999999999</v>
      </c>
      <c r="Z9">
        <f>((0*(1))*(1))*-1</f>
        <v>0</v>
      </c>
      <c r="AA9" s="1">
        <v>1088.0360000000001</v>
      </c>
      <c r="AB9" s="1">
        <v>31.674199999999999</v>
      </c>
      <c r="AC9" s="1">
        <v>0.22999849999999999</v>
      </c>
    </row>
    <row r="10" spans="1:29" x14ac:dyDescent="0.25">
      <c r="A10" s="1">
        <v>0</v>
      </c>
      <c r="B10" s="1">
        <v>1086.4680000000001</v>
      </c>
      <c r="C10" s="1">
        <v>31.692409999999999</v>
      </c>
      <c r="D10" s="1">
        <v>0.30000149999999998</v>
      </c>
      <c r="F10" s="1">
        <v>0</v>
      </c>
      <c r="G10" s="1">
        <v>1086.4739999999999</v>
      </c>
      <c r="H10" s="1">
        <v>31.692699999999999</v>
      </c>
      <c r="I10" s="1">
        <v>0.30000149999999998</v>
      </c>
      <c r="K10" s="1">
        <v>0</v>
      </c>
      <c r="L10" s="1">
        <v>1086.491</v>
      </c>
      <c r="M10" s="1">
        <v>88.901610000000005</v>
      </c>
      <c r="N10" s="1">
        <v>0.50705999999999996</v>
      </c>
      <c r="P10" s="1">
        <v>0</v>
      </c>
      <c r="Q10" s="1">
        <v>1086.4680000000001</v>
      </c>
      <c r="R10" s="1">
        <v>31.716889999999999</v>
      </c>
      <c r="S10" s="1">
        <v>0.33000210000000002</v>
      </c>
      <c r="U10">
        <v>0</v>
      </c>
      <c r="V10" s="1">
        <v>1086.491</v>
      </c>
      <c r="W10" s="1">
        <v>31.612010000000001</v>
      </c>
      <c r="X10" s="1">
        <v>0.22999849999999999</v>
      </c>
      <c r="Z10">
        <f>((0*(1))*(1))*-1</f>
        <v>0</v>
      </c>
      <c r="AA10" s="1">
        <v>1088.0350000000001</v>
      </c>
      <c r="AB10" s="1">
        <v>31.595960000000002</v>
      </c>
      <c r="AC10" s="1">
        <v>0.22999849999999999</v>
      </c>
    </row>
    <row r="11" spans="1:29" x14ac:dyDescent="0.25">
      <c r="A11" s="1">
        <v>0</v>
      </c>
      <c r="B11" s="1">
        <v>1086.4680000000001</v>
      </c>
      <c r="C11" s="1">
        <v>31.62116</v>
      </c>
      <c r="D11" s="1">
        <v>0.30000149999999998</v>
      </c>
      <c r="F11" s="1">
        <v>0</v>
      </c>
      <c r="G11" s="1">
        <v>1086.473</v>
      </c>
      <c r="H11" s="1">
        <v>31.621449999999999</v>
      </c>
      <c r="I11" s="1">
        <v>0.30000149999999998</v>
      </c>
      <c r="K11" s="1">
        <v>0</v>
      </c>
      <c r="L11" s="1">
        <v>1086.491</v>
      </c>
      <c r="M11" s="1">
        <v>88.735370000000003</v>
      </c>
      <c r="N11" s="1">
        <v>0.50705999999999996</v>
      </c>
      <c r="P11" s="1">
        <v>0</v>
      </c>
      <c r="Q11" s="1">
        <v>1086.4680000000001</v>
      </c>
      <c r="R11" s="1">
        <v>31.651990000000001</v>
      </c>
      <c r="S11" s="1">
        <v>0.33000210000000002</v>
      </c>
      <c r="U11">
        <v>0</v>
      </c>
      <c r="V11" s="1">
        <v>1086.491</v>
      </c>
      <c r="W11" s="1">
        <v>31.519649999999999</v>
      </c>
      <c r="X11" s="1">
        <v>0.22999849999999999</v>
      </c>
      <c r="Z11">
        <f>((0*(1))*(1))*-1</f>
        <v>0</v>
      </c>
      <c r="AA11" s="1">
        <v>1088.0350000000001</v>
      </c>
      <c r="AB11" s="1">
        <v>31.514769999999999</v>
      </c>
      <c r="AC11" s="1">
        <v>0.22999849999999999</v>
      </c>
    </row>
    <row r="12" spans="1:29" x14ac:dyDescent="0.25">
      <c r="A12" s="1">
        <v>0</v>
      </c>
      <c r="B12" s="1">
        <v>1086.4670000000001</v>
      </c>
      <c r="C12" s="1">
        <v>31.550229999999999</v>
      </c>
      <c r="D12" s="1">
        <v>0.30000149999999998</v>
      </c>
      <c r="F12" s="1">
        <v>0</v>
      </c>
      <c r="G12" s="1">
        <v>1086.472</v>
      </c>
      <c r="H12" s="1">
        <v>31.550519999999999</v>
      </c>
      <c r="I12" s="1">
        <v>0.30000149999999998</v>
      </c>
      <c r="K12" s="1">
        <v>0</v>
      </c>
      <c r="L12" s="1">
        <v>1086.49</v>
      </c>
      <c r="M12" s="1">
        <v>88.570089999999993</v>
      </c>
      <c r="N12" s="1">
        <v>0.50705999999999996</v>
      </c>
      <c r="P12" s="1">
        <v>0</v>
      </c>
      <c r="Q12" s="1">
        <v>1086.4670000000001</v>
      </c>
      <c r="R12" s="1">
        <v>31.58736</v>
      </c>
      <c r="S12" s="1">
        <v>0.33000210000000002</v>
      </c>
      <c r="U12">
        <v>0</v>
      </c>
      <c r="V12" s="1">
        <v>1086.49</v>
      </c>
      <c r="W12" s="1">
        <v>31.42783</v>
      </c>
      <c r="X12" s="1">
        <v>0.22999849999999999</v>
      </c>
      <c r="Z12">
        <f>((0*(1))*(1))*-1</f>
        <v>0</v>
      </c>
      <c r="AA12" s="1">
        <v>1088.0350000000001</v>
      </c>
      <c r="AB12" s="1">
        <v>31.434000000000001</v>
      </c>
      <c r="AC12" s="1">
        <v>0.22999849999999999</v>
      </c>
    </row>
    <row r="13" spans="1:29" x14ac:dyDescent="0.25">
      <c r="A13" s="1">
        <v>0</v>
      </c>
      <c r="B13" s="1">
        <v>1086.4659999999999</v>
      </c>
      <c r="C13" s="1">
        <v>31.482489999999999</v>
      </c>
      <c r="D13" s="1">
        <v>0.30000149999999998</v>
      </c>
      <c r="F13" s="1">
        <v>0</v>
      </c>
      <c r="G13" s="1">
        <v>1086.472</v>
      </c>
      <c r="H13" s="1">
        <v>31.482790000000001</v>
      </c>
      <c r="I13" s="1">
        <v>0.30000149999999998</v>
      </c>
      <c r="K13" s="1">
        <v>0</v>
      </c>
      <c r="L13" s="1">
        <v>1086.49</v>
      </c>
      <c r="M13" s="1">
        <v>88.412469999999999</v>
      </c>
      <c r="N13" s="1">
        <v>0.50705999999999996</v>
      </c>
      <c r="P13" s="1">
        <v>0</v>
      </c>
      <c r="Q13" s="1">
        <v>1086.4659999999999</v>
      </c>
      <c r="R13" s="1">
        <v>31.52562</v>
      </c>
      <c r="S13" s="1">
        <v>0.33000210000000002</v>
      </c>
      <c r="U13">
        <v>0</v>
      </c>
      <c r="V13" s="1">
        <v>1086.49</v>
      </c>
      <c r="W13" s="1">
        <v>31.340260000000001</v>
      </c>
      <c r="X13" s="1">
        <v>0.22999849999999999</v>
      </c>
      <c r="Z13">
        <f>((0*(1))*(1))*-1</f>
        <v>0</v>
      </c>
      <c r="AA13" s="1">
        <v>1088.0340000000001</v>
      </c>
      <c r="AB13" s="1">
        <v>31.356929999999998</v>
      </c>
      <c r="AC13" s="1">
        <v>0.22999849999999999</v>
      </c>
    </row>
    <row r="14" spans="1:29" x14ac:dyDescent="0.25">
      <c r="A14" s="1">
        <v>0</v>
      </c>
      <c r="B14" s="2">
        <v>1086.4659999999999</v>
      </c>
      <c r="C14" s="2">
        <v>31.482489999999999</v>
      </c>
      <c r="D14" s="1">
        <v>0.30000149999999998</v>
      </c>
      <c r="F14" s="6">
        <v>0</v>
      </c>
      <c r="G14" s="2">
        <v>1086.472</v>
      </c>
      <c r="H14" s="2">
        <v>31.482790000000001</v>
      </c>
      <c r="I14" s="1">
        <v>0.30000149999999998</v>
      </c>
      <c r="K14" s="1">
        <v>0</v>
      </c>
      <c r="L14" s="2">
        <v>1086.49</v>
      </c>
      <c r="M14" s="2">
        <v>88.412469999999999</v>
      </c>
      <c r="N14" s="1">
        <v>0.50705999999999996</v>
      </c>
      <c r="P14" s="1">
        <v>0</v>
      </c>
      <c r="Q14" s="2">
        <v>1086.4659999999999</v>
      </c>
      <c r="R14" s="2">
        <v>31.52562</v>
      </c>
      <c r="S14" s="1">
        <v>0.33000210000000002</v>
      </c>
      <c r="U14">
        <v>0</v>
      </c>
      <c r="V14" s="1">
        <v>1086.49</v>
      </c>
      <c r="W14" s="1">
        <v>31.340260000000001</v>
      </c>
      <c r="X14" s="1">
        <v>0.22999849999999999</v>
      </c>
      <c r="Z14">
        <f>((0*(1))*(1))*-1</f>
        <v>0</v>
      </c>
      <c r="AA14" s="1">
        <v>1088.0340000000001</v>
      </c>
      <c r="AB14" s="1">
        <v>31.356929999999998</v>
      </c>
      <c r="AC14" s="1">
        <v>0.22999849999999999</v>
      </c>
    </row>
    <row r="15" spans="1:29" x14ac:dyDescent="0.25">
      <c r="A15" s="1">
        <v>-44.500799999999998</v>
      </c>
      <c r="B15" s="2">
        <v>1116.8130000000001</v>
      </c>
      <c r="C15" s="2">
        <v>32.153820000000003</v>
      </c>
      <c r="D15" s="1">
        <v>0.30000149999999998</v>
      </c>
      <c r="F15" s="7">
        <v>44.500799999999998</v>
      </c>
      <c r="G15" s="2">
        <v>1116.8209999999999</v>
      </c>
      <c r="H15" s="2">
        <v>32.152050000000003</v>
      </c>
      <c r="I15" s="1">
        <v>0.30000149999999998</v>
      </c>
      <c r="K15" s="1">
        <v>-146</v>
      </c>
      <c r="L15" s="2">
        <v>1117.3589999999999</v>
      </c>
      <c r="M15" s="2">
        <v>89.589839999999995</v>
      </c>
      <c r="N15" s="1">
        <v>0.50705999999999996</v>
      </c>
      <c r="P15" s="1">
        <v>-44.500799999999998</v>
      </c>
      <c r="Q15" s="2">
        <v>1116.6489999999999</v>
      </c>
      <c r="R15" s="2">
        <v>32.204459999999997</v>
      </c>
      <c r="S15" s="1">
        <v>0.33000210000000002</v>
      </c>
      <c r="U15">
        <v>44.500799999999998</v>
      </c>
      <c r="V15" s="1">
        <v>1117.356</v>
      </c>
      <c r="W15" s="1">
        <v>31.996639999999999</v>
      </c>
      <c r="X15" s="1">
        <v>0.22999849999999999</v>
      </c>
      <c r="Z15">
        <f>((-44.5008*(1))*(1))*-1</f>
        <v>44.500799999999998</v>
      </c>
      <c r="AA15" s="1">
        <v>1121.5930000000001</v>
      </c>
      <c r="AB15" s="1">
        <v>31.65091</v>
      </c>
      <c r="AC15" s="1">
        <v>0.22999849999999999</v>
      </c>
    </row>
    <row r="16" spans="1:29" x14ac:dyDescent="0.25">
      <c r="A16" s="1">
        <v>-88.998549999999994</v>
      </c>
      <c r="B16" s="2">
        <v>1148.6420000000001</v>
      </c>
      <c r="C16" s="2">
        <v>32.418390000000002</v>
      </c>
      <c r="D16" s="1">
        <v>0.30000149999999998</v>
      </c>
      <c r="F16" s="7">
        <v>88.998549999999994</v>
      </c>
      <c r="G16" s="2">
        <v>1148.664</v>
      </c>
      <c r="H16" s="2">
        <v>32.410919999999997</v>
      </c>
      <c r="I16" s="1">
        <v>0.30000149999999998</v>
      </c>
      <c r="K16" s="1">
        <v>-291.99</v>
      </c>
      <c r="L16" s="2">
        <v>1149.8430000000001</v>
      </c>
      <c r="M16" s="2">
        <v>89.972970000000004</v>
      </c>
      <c r="N16" s="1">
        <v>0.50705999999999996</v>
      </c>
      <c r="P16" s="1">
        <v>-88.998549999999994</v>
      </c>
      <c r="Q16" s="2">
        <v>1148.271</v>
      </c>
      <c r="R16" s="2">
        <v>32.484009999999998</v>
      </c>
      <c r="S16" s="1">
        <v>0.33000210000000002</v>
      </c>
      <c r="U16">
        <v>88.998549999999994</v>
      </c>
      <c r="V16" s="1">
        <v>1149.8230000000001</v>
      </c>
      <c r="W16" s="1">
        <v>32.216380000000001</v>
      </c>
      <c r="X16" s="1">
        <v>0.22999849999999999</v>
      </c>
      <c r="Z16">
        <f>((-88.99855*(1))*(1))*-1</f>
        <v>88.998549999999994</v>
      </c>
      <c r="AA16" s="1">
        <v>1156.2080000000001</v>
      </c>
      <c r="AB16" s="1">
        <v>32.05509</v>
      </c>
      <c r="AC16" s="1">
        <v>0.22999849999999999</v>
      </c>
    </row>
    <row r="17" spans="1:31" x14ac:dyDescent="0.25">
      <c r="A17" s="1">
        <v>-133.49940000000001</v>
      </c>
      <c r="B17" s="2">
        <v>1182.0219999999999</v>
      </c>
      <c r="C17" s="2">
        <v>32.831499999999998</v>
      </c>
      <c r="D17" s="1">
        <v>0.30000149999999998</v>
      </c>
      <c r="F17" s="7">
        <v>133.49940000000001</v>
      </c>
      <c r="G17" s="2">
        <v>1182.078</v>
      </c>
      <c r="H17" s="2">
        <v>32.813780000000001</v>
      </c>
      <c r="I17" s="1">
        <v>0.30000149999999998</v>
      </c>
      <c r="K17" s="1">
        <v>-437.99</v>
      </c>
      <c r="L17" s="2">
        <v>1183.9680000000001</v>
      </c>
      <c r="M17" s="2">
        <v>90.605890000000002</v>
      </c>
      <c r="N17" s="1">
        <v>0.50705999999999996</v>
      </c>
      <c r="P17" s="1">
        <v>-133.49940000000001</v>
      </c>
      <c r="Q17" s="2">
        <v>1181.422</v>
      </c>
      <c r="R17" s="2">
        <v>32.91095</v>
      </c>
      <c r="S17" s="1">
        <v>0.33000210000000002</v>
      </c>
      <c r="U17">
        <v>133.49940000000001</v>
      </c>
      <c r="V17" s="1">
        <v>1183.9079999999999</v>
      </c>
      <c r="W17" s="1">
        <v>32.579709999999999</v>
      </c>
      <c r="X17" s="1">
        <v>0.22999849999999999</v>
      </c>
      <c r="Z17">
        <f>((-133.4994*(1))*(1))*-1</f>
        <v>133.49940000000001</v>
      </c>
      <c r="AA17" s="1">
        <v>1192.124</v>
      </c>
      <c r="AB17" s="1">
        <v>32.310450000000003</v>
      </c>
      <c r="AC17" s="1">
        <v>0.22999849999999999</v>
      </c>
    </row>
    <row r="18" spans="1:31" x14ac:dyDescent="0.25">
      <c r="A18" s="1">
        <v>-178.00020000000001</v>
      </c>
      <c r="B18" s="2">
        <v>1217.115</v>
      </c>
      <c r="C18" s="2">
        <v>32.873019999999997</v>
      </c>
      <c r="D18" s="1">
        <v>0.30000149999999998</v>
      </c>
      <c r="F18" s="7">
        <v>178.00020000000001</v>
      </c>
      <c r="G18" s="2">
        <v>1217.2270000000001</v>
      </c>
      <c r="H18" s="2">
        <v>32.841709999999999</v>
      </c>
      <c r="I18" s="1">
        <v>0.30000149999999998</v>
      </c>
      <c r="K18" s="1">
        <v>-583.99</v>
      </c>
      <c r="L18" s="2">
        <v>1219.8389999999999</v>
      </c>
      <c r="M18" s="2">
        <v>90.580500000000001</v>
      </c>
      <c r="N18" s="1">
        <v>0.50705999999999996</v>
      </c>
      <c r="P18" s="1">
        <v>-178.00020000000001</v>
      </c>
      <c r="Q18" s="2">
        <v>1216.2850000000001</v>
      </c>
      <c r="R18" s="2">
        <v>32.965510000000002</v>
      </c>
      <c r="S18" s="1">
        <v>0.33000210000000002</v>
      </c>
      <c r="U18">
        <v>178.00020000000001</v>
      </c>
      <c r="V18" s="1">
        <v>1219.7170000000001</v>
      </c>
      <c r="W18" s="1">
        <v>32.579320000000003</v>
      </c>
      <c r="X18" s="1">
        <v>0.22999849999999999</v>
      </c>
      <c r="Z18">
        <f>((-178.0002*(1))*(1))*-1</f>
        <v>178.00020000000001</v>
      </c>
      <c r="AA18" s="1">
        <v>1229.3879999999999</v>
      </c>
      <c r="AB18" s="1">
        <v>32.422930000000001</v>
      </c>
      <c r="AC18" s="1">
        <v>0.22999849999999999</v>
      </c>
    </row>
    <row r="19" spans="1:31" x14ac:dyDescent="0.25">
      <c r="A19" s="1">
        <v>-222.501</v>
      </c>
      <c r="B19" s="2">
        <v>1253.809</v>
      </c>
      <c r="C19" s="2">
        <v>32.953589999999998</v>
      </c>
      <c r="D19" s="1">
        <v>0.30000149999999998</v>
      </c>
      <c r="F19" s="7">
        <v>222.501</v>
      </c>
      <c r="G19" s="2">
        <v>1253.9929999999999</v>
      </c>
      <c r="H19" s="2">
        <v>32.908459999999998</v>
      </c>
      <c r="I19" s="1">
        <v>0.30000149999999998</v>
      </c>
      <c r="K19" s="1">
        <v>-729.99</v>
      </c>
      <c r="L19" s="2">
        <v>1257.1990000000001</v>
      </c>
      <c r="M19" s="2">
        <v>90.783450000000002</v>
      </c>
      <c r="N19" s="1">
        <v>0.50705999999999996</v>
      </c>
      <c r="P19" s="1">
        <v>-222.501</v>
      </c>
      <c r="Q19" s="2">
        <v>1252.797</v>
      </c>
      <c r="R19" s="2">
        <v>33.022379999999998</v>
      </c>
      <c r="S19" s="1">
        <v>0.33000210000000002</v>
      </c>
      <c r="U19">
        <v>222.501</v>
      </c>
      <c r="V19" s="1">
        <v>1257</v>
      </c>
      <c r="W19" s="1">
        <v>32.705599999999997</v>
      </c>
      <c r="X19" s="1">
        <v>0.22999849999999999</v>
      </c>
      <c r="Z19">
        <f>((-222.501*(1))*(1))*-1</f>
        <v>222.501</v>
      </c>
      <c r="AA19" s="1">
        <v>1267.8050000000001</v>
      </c>
      <c r="AB19" s="1">
        <v>32.684130000000003</v>
      </c>
      <c r="AC19" s="1">
        <v>0.22999849999999999</v>
      </c>
    </row>
    <row r="20" spans="1:31" x14ac:dyDescent="0.25">
      <c r="A20" s="1">
        <v>-266.99869999999999</v>
      </c>
      <c r="B20" s="2">
        <v>1291.8789999999999</v>
      </c>
      <c r="C20" s="2">
        <v>33.14499</v>
      </c>
      <c r="D20" s="1">
        <v>0.30000149999999998</v>
      </c>
      <c r="F20" s="7">
        <v>266.99869999999999</v>
      </c>
      <c r="G20" s="2">
        <v>1292.145</v>
      </c>
      <c r="H20" s="2">
        <v>33.081569999999999</v>
      </c>
      <c r="I20" s="1">
        <v>0.30000149999999998</v>
      </c>
      <c r="K20" s="1">
        <v>-875.98</v>
      </c>
      <c r="L20" s="2">
        <v>1295.816</v>
      </c>
      <c r="M20" s="2">
        <v>91.080259999999996</v>
      </c>
      <c r="N20" s="1">
        <v>0.50705999999999996</v>
      </c>
      <c r="P20" s="1">
        <v>-266.99869999999999</v>
      </c>
      <c r="Q20" s="2">
        <v>1290.74</v>
      </c>
      <c r="R20" s="2">
        <v>33.202579999999998</v>
      </c>
      <c r="S20" s="1">
        <v>0.33000210000000002</v>
      </c>
      <c r="U20">
        <v>266.99869999999999</v>
      </c>
      <c r="V20" s="1">
        <v>1295.5329999999999</v>
      </c>
      <c r="W20" s="1">
        <v>32.886679999999998</v>
      </c>
      <c r="X20" s="1">
        <v>0.22999849999999999</v>
      </c>
      <c r="Z20">
        <f>((-266.9987*(1))*(1))*-1</f>
        <v>266.99869999999999</v>
      </c>
      <c r="AA20" s="1">
        <v>1307.317</v>
      </c>
      <c r="AB20" s="1">
        <v>32.728299999999997</v>
      </c>
      <c r="AC20" s="1">
        <v>0.22999849999999999</v>
      </c>
    </row>
    <row r="21" spans="1:31" x14ac:dyDescent="0.25">
      <c r="A21" s="1">
        <v>-304.8</v>
      </c>
      <c r="B21" s="2">
        <v>1325.182</v>
      </c>
      <c r="C21" s="2">
        <v>33.091810000000002</v>
      </c>
      <c r="D21" s="1">
        <v>0.30000149999999998</v>
      </c>
      <c r="F21" s="8">
        <v>304.8</v>
      </c>
      <c r="G21" s="2">
        <v>1325.521</v>
      </c>
      <c r="H21" s="2">
        <v>33.023029999999999</v>
      </c>
      <c r="I21" s="1">
        <v>0.30000149999999998</v>
      </c>
      <c r="K21" s="1">
        <v>-1000</v>
      </c>
      <c r="L21" s="2">
        <v>1329.4829999999999</v>
      </c>
      <c r="M21" s="2">
        <v>91.138099999999994</v>
      </c>
      <c r="N21" s="1">
        <v>0.50705999999999996</v>
      </c>
      <c r="P21" s="1">
        <v>-304.8</v>
      </c>
      <c r="Q21" s="2">
        <v>1323.981</v>
      </c>
      <c r="R21" s="2">
        <v>33.108170000000001</v>
      </c>
      <c r="S21" s="1">
        <v>0.33000210000000002</v>
      </c>
      <c r="U21">
        <v>304.8</v>
      </c>
      <c r="V21" s="1">
        <v>1329.127</v>
      </c>
      <c r="W21" s="1">
        <v>32.923920000000003</v>
      </c>
      <c r="X21" s="1">
        <v>0.22999849999999999</v>
      </c>
      <c r="Z21">
        <f>((-304.8*(1))*(1))*-1</f>
        <v>304.8</v>
      </c>
      <c r="AA21" s="1">
        <v>1341.5319999999999</v>
      </c>
      <c r="AB21" s="1">
        <v>32.895510000000002</v>
      </c>
      <c r="AC21" s="1">
        <v>0.22999849999999999</v>
      </c>
      <c r="AE21">
        <v>-1</v>
      </c>
    </row>
    <row r="22" spans="1:31" x14ac:dyDescent="0.25">
      <c r="A22" s="1">
        <v>-349.30079999999998</v>
      </c>
      <c r="B22" s="2">
        <v>1365.2180000000001</v>
      </c>
      <c r="C22" s="2">
        <v>33.254629999999999</v>
      </c>
      <c r="D22" s="1">
        <v>0.30000149999999998</v>
      </c>
      <c r="F22" s="8">
        <v>349.30079999999998</v>
      </c>
      <c r="G22" s="2">
        <v>1365.6469999999999</v>
      </c>
      <c r="H22" s="2">
        <v>33.175789999999999</v>
      </c>
      <c r="I22" s="1">
        <v>0.30000149999999998</v>
      </c>
      <c r="K22" s="1">
        <v>-1146</v>
      </c>
      <c r="L22" s="2">
        <v>1369.857</v>
      </c>
      <c r="M22" s="2">
        <v>91.508669999999995</v>
      </c>
      <c r="N22" s="1">
        <v>0.50705999999999996</v>
      </c>
      <c r="P22" s="1">
        <v>-349.30079999999998</v>
      </c>
      <c r="Q22" s="2">
        <v>1363.992</v>
      </c>
      <c r="R22" s="2">
        <v>33.232779999999998</v>
      </c>
      <c r="S22" s="1">
        <v>0.33000210000000002</v>
      </c>
      <c r="U22">
        <v>349.30079999999998</v>
      </c>
      <c r="V22" s="1">
        <v>1369.412</v>
      </c>
      <c r="W22" s="1">
        <v>33.14011</v>
      </c>
      <c r="X22" s="1">
        <v>0.22999849999999999</v>
      </c>
      <c r="Z22">
        <f>((-349.3008*(1))*(1))*-1</f>
        <v>349.30079999999998</v>
      </c>
      <c r="AA22" s="1">
        <v>1382.49</v>
      </c>
      <c r="AB22" s="1">
        <v>33.128489999999999</v>
      </c>
      <c r="AC22" s="1">
        <v>0.22999849999999999</v>
      </c>
    </row>
    <row r="23" spans="1:31" x14ac:dyDescent="0.25">
      <c r="A23" s="1">
        <v>-393.80160000000001</v>
      </c>
      <c r="B23" s="2">
        <v>1406.0440000000001</v>
      </c>
      <c r="C23" s="2">
        <v>33.43271</v>
      </c>
      <c r="D23" s="1">
        <v>0.30000149999999998</v>
      </c>
      <c r="F23" s="8">
        <v>393.80160000000001</v>
      </c>
      <c r="G23" s="2">
        <v>1406.5650000000001</v>
      </c>
      <c r="H23" s="2">
        <v>33.34151</v>
      </c>
      <c r="I23" s="1">
        <v>0.30000149999999998</v>
      </c>
      <c r="K23" s="1">
        <v>-1292</v>
      </c>
      <c r="L23" s="2">
        <v>1410.982</v>
      </c>
      <c r="M23" s="2">
        <v>91.811120000000003</v>
      </c>
      <c r="N23" s="1">
        <v>0.50705999999999996</v>
      </c>
      <c r="P23" s="1">
        <v>-393.80160000000001</v>
      </c>
      <c r="Q23" s="2">
        <v>1404.819</v>
      </c>
      <c r="R23" s="2">
        <v>33.394460000000002</v>
      </c>
      <c r="S23" s="1">
        <v>0.33000210000000002</v>
      </c>
      <c r="U23">
        <v>393.80160000000001</v>
      </c>
      <c r="V23" s="1">
        <v>1410.443</v>
      </c>
      <c r="W23" s="1">
        <v>33.319929999999999</v>
      </c>
      <c r="X23" s="1">
        <v>0.22999849999999999</v>
      </c>
      <c r="Z23">
        <f>((-393.8016*(1))*(1))*-1</f>
        <v>393.80160000000001</v>
      </c>
      <c r="AA23" s="1">
        <v>1424.126</v>
      </c>
      <c r="AB23" s="1">
        <v>33.28425</v>
      </c>
      <c r="AC23" s="1">
        <v>0.22999849999999999</v>
      </c>
    </row>
    <row r="24" spans="1:31" x14ac:dyDescent="0.25">
      <c r="A24" s="1">
        <v>-438.30239999999998</v>
      </c>
      <c r="B24" s="2">
        <v>1447.5540000000001</v>
      </c>
      <c r="C24" s="2">
        <v>33.597560000000001</v>
      </c>
      <c r="D24" s="1">
        <v>0.30000149999999998</v>
      </c>
      <c r="F24" s="8">
        <v>438.30239999999998</v>
      </c>
      <c r="G24" s="2">
        <v>1448.171</v>
      </c>
      <c r="H24" s="2">
        <v>33.49783</v>
      </c>
      <c r="I24" s="1">
        <v>0.30000149999999998</v>
      </c>
      <c r="K24" s="1">
        <v>-1438</v>
      </c>
      <c r="L24" s="2">
        <v>1452.752</v>
      </c>
      <c r="M24" s="2">
        <v>92.156130000000005</v>
      </c>
      <c r="N24" s="1">
        <v>0.50705999999999996</v>
      </c>
      <c r="P24" s="1">
        <v>-438.30239999999998</v>
      </c>
      <c r="Q24" s="2">
        <v>1446.3530000000001</v>
      </c>
      <c r="R24" s="2">
        <v>33.534680000000002</v>
      </c>
      <c r="S24" s="1">
        <v>0.33000210000000002</v>
      </c>
      <c r="U24">
        <v>438.30239999999998</v>
      </c>
      <c r="V24" s="1">
        <v>1452.117</v>
      </c>
      <c r="W24" s="1">
        <v>33.520569999999999</v>
      </c>
      <c r="X24" s="1">
        <v>0.22999849999999999</v>
      </c>
      <c r="Z24">
        <f>((-438.3024*(1))*(1))*-1</f>
        <v>438.30239999999998</v>
      </c>
      <c r="AA24" s="1">
        <v>1466.325</v>
      </c>
      <c r="AB24" s="1">
        <v>33.52393</v>
      </c>
      <c r="AC24" s="1">
        <v>0.22999849999999999</v>
      </c>
    </row>
    <row r="25" spans="1:31" x14ac:dyDescent="0.25">
      <c r="A25" s="1">
        <v>-482.8032</v>
      </c>
      <c r="B25" s="2">
        <v>1489.6469999999999</v>
      </c>
      <c r="C25" s="2">
        <v>33.836120000000001</v>
      </c>
      <c r="D25" s="1">
        <v>0.30000149999999998</v>
      </c>
      <c r="F25">
        <v>482.8032</v>
      </c>
      <c r="G25" s="2">
        <v>1490.365</v>
      </c>
      <c r="H25" s="2">
        <v>33.725679999999997</v>
      </c>
      <c r="I25" s="1">
        <v>0.30000149999999998</v>
      </c>
      <c r="K25" s="1">
        <v>-1584</v>
      </c>
      <c r="L25" s="2">
        <v>1495.0920000000001</v>
      </c>
      <c r="M25" s="2">
        <v>92.57723</v>
      </c>
      <c r="N25" s="1">
        <v>0.50705999999999996</v>
      </c>
      <c r="P25" s="1">
        <v>-482.8032</v>
      </c>
      <c r="Q25" s="2">
        <v>1488.4839999999999</v>
      </c>
      <c r="R25" s="2">
        <v>33.757379999999998</v>
      </c>
      <c r="S25" s="1">
        <v>0.33000210000000002</v>
      </c>
      <c r="U25">
        <v>482.8032</v>
      </c>
      <c r="V25" s="1">
        <v>1494.356</v>
      </c>
      <c r="W25" s="1">
        <v>33.765320000000003</v>
      </c>
      <c r="X25" s="1">
        <v>0.22999849999999999</v>
      </c>
      <c r="Z25">
        <f>((-482.8032*(1))*(1))*-1</f>
        <v>482.8032</v>
      </c>
      <c r="AA25" s="1">
        <v>1509.0909999999999</v>
      </c>
      <c r="AB25" s="1">
        <v>33.725769999999997</v>
      </c>
      <c r="AC25" s="1">
        <v>0.22999849999999999</v>
      </c>
    </row>
    <row r="26" spans="1:31" x14ac:dyDescent="0.25">
      <c r="A26" s="1">
        <v>-518.16</v>
      </c>
      <c r="B26" s="2">
        <v>1523.5050000000001</v>
      </c>
      <c r="C26" s="2">
        <v>33.983710000000002</v>
      </c>
      <c r="D26" s="1">
        <v>0.30000149999999998</v>
      </c>
      <c r="F26">
        <v>518.16</v>
      </c>
      <c r="G26" s="2">
        <v>1524.307</v>
      </c>
      <c r="H26" s="2">
        <v>33.863169999999997</v>
      </c>
      <c r="I26" s="1">
        <v>0.30000149999999998</v>
      </c>
      <c r="K26" s="1">
        <v>-1700</v>
      </c>
      <c r="L26" s="2">
        <v>1529.144</v>
      </c>
      <c r="M26" s="2">
        <v>92.817970000000003</v>
      </c>
      <c r="N26" s="1">
        <v>0.50705999999999996</v>
      </c>
      <c r="P26" s="1">
        <v>-518.16</v>
      </c>
      <c r="Q26" s="2">
        <v>1522.3789999999999</v>
      </c>
      <c r="R26" s="2">
        <v>33.89837</v>
      </c>
      <c r="S26" s="1">
        <v>0.33000210000000002</v>
      </c>
      <c r="U26">
        <v>518.16</v>
      </c>
      <c r="V26" s="1">
        <v>1528.325</v>
      </c>
      <c r="W26" s="1">
        <v>33.908149999999999</v>
      </c>
      <c r="X26" s="1">
        <v>0.22999849999999999</v>
      </c>
      <c r="Z26">
        <f>((-518.16*(1))*(1))*-1</f>
        <v>518.16</v>
      </c>
      <c r="AA26" s="1">
        <v>1543.432</v>
      </c>
      <c r="AB26" s="1">
        <v>33.89631</v>
      </c>
      <c r="AC26" s="1">
        <v>0.22999849999999999</v>
      </c>
    </row>
    <row r="27" spans="1:31" x14ac:dyDescent="0.25">
      <c r="A27" s="1">
        <v>-562.23410000000001</v>
      </c>
      <c r="B27" s="2">
        <v>1566.165</v>
      </c>
      <c r="C27" s="2">
        <v>34.184249999999999</v>
      </c>
      <c r="D27" s="1">
        <v>0.30000149999999998</v>
      </c>
      <c r="F27">
        <v>562.23410000000001</v>
      </c>
      <c r="G27" s="2">
        <v>1567.0730000000001</v>
      </c>
      <c r="H27" s="2">
        <v>34.054989999999997</v>
      </c>
      <c r="I27" s="1">
        <v>0.30000149999999998</v>
      </c>
      <c r="K27" s="1">
        <v>-1844.6</v>
      </c>
      <c r="L27" s="2">
        <v>1572.029</v>
      </c>
      <c r="M27" s="2">
        <v>93.195610000000002</v>
      </c>
      <c r="N27" s="1">
        <v>0.50705999999999996</v>
      </c>
      <c r="P27" s="1">
        <v>-562.23410000000001</v>
      </c>
      <c r="Q27" s="2">
        <v>1565.095</v>
      </c>
      <c r="R27" s="2">
        <v>34.080889999999997</v>
      </c>
      <c r="S27" s="1">
        <v>0.33000210000000002</v>
      </c>
      <c r="U27">
        <v>562.23410000000001</v>
      </c>
      <c r="V27" s="1">
        <v>1571.104</v>
      </c>
      <c r="W27" s="1">
        <v>34.127499999999998</v>
      </c>
      <c r="X27" s="1">
        <v>0.22999849999999999</v>
      </c>
      <c r="Z27">
        <f>((-562.2341*(1))*(1))*-1</f>
        <v>562.23410000000001</v>
      </c>
      <c r="AA27" s="1">
        <v>1586.6469999999999</v>
      </c>
      <c r="AB27" s="1">
        <v>34.131349999999998</v>
      </c>
      <c r="AC27" s="1">
        <v>0.22999849999999999</v>
      </c>
    </row>
    <row r="28" spans="1:31" x14ac:dyDescent="0.25">
      <c r="A28" s="1">
        <v>-606.27769999999998</v>
      </c>
      <c r="B28" s="2">
        <v>1609.259</v>
      </c>
      <c r="C28" s="2">
        <v>34.422339999999998</v>
      </c>
      <c r="D28" s="1">
        <v>0.30000149999999998</v>
      </c>
      <c r="F28">
        <v>606.27769999999998</v>
      </c>
      <c r="G28" s="2">
        <v>1610.277</v>
      </c>
      <c r="H28" s="2">
        <v>34.28257</v>
      </c>
      <c r="I28" s="1">
        <v>0.30000149999999998</v>
      </c>
      <c r="K28" s="1">
        <v>-1989.1</v>
      </c>
      <c r="L28" s="2">
        <v>1615.347</v>
      </c>
      <c r="M28" s="2">
        <v>93.601839999999996</v>
      </c>
      <c r="N28" s="1">
        <v>0.50705999999999996</v>
      </c>
      <c r="P28" s="1">
        <v>-606.27769999999998</v>
      </c>
      <c r="Q28" s="2">
        <v>1608.252</v>
      </c>
      <c r="R28" s="2">
        <v>34.306759999999997</v>
      </c>
      <c r="S28" s="1">
        <v>0.33000210000000002</v>
      </c>
      <c r="U28">
        <v>606.27769999999998</v>
      </c>
      <c r="V28" s="1">
        <v>1614.3119999999999</v>
      </c>
      <c r="W28" s="1">
        <v>34.368369999999999</v>
      </c>
      <c r="X28" s="1">
        <v>0.22999849999999999</v>
      </c>
      <c r="Z28">
        <f>((-606.2777*(1))*(1))*-1</f>
        <v>606.27769999999998</v>
      </c>
      <c r="AA28" s="1">
        <v>1630.296</v>
      </c>
      <c r="AB28" s="1">
        <v>34.340620000000001</v>
      </c>
      <c r="AC28" s="1">
        <v>0.22999849999999999</v>
      </c>
    </row>
    <row r="29" spans="1:31" x14ac:dyDescent="0.25">
      <c r="A29" s="1">
        <v>-650.35180000000003</v>
      </c>
      <c r="B29" s="2">
        <v>1652.8510000000001</v>
      </c>
      <c r="C29" s="2">
        <v>34.617550000000001</v>
      </c>
      <c r="D29" s="1">
        <v>0.30000149999999998</v>
      </c>
      <c r="F29">
        <v>650.35180000000003</v>
      </c>
      <c r="G29" s="2">
        <v>1653.982</v>
      </c>
      <c r="H29" s="2">
        <v>34.466630000000002</v>
      </c>
      <c r="I29" s="1">
        <v>0.30000149999999998</v>
      </c>
      <c r="K29" s="1">
        <v>-2133.6999999999998</v>
      </c>
      <c r="L29" s="2">
        <v>1659.162</v>
      </c>
      <c r="M29" s="2">
        <v>93.938509999999994</v>
      </c>
      <c r="N29" s="1">
        <v>0.50705999999999996</v>
      </c>
      <c r="P29" s="1">
        <v>-650.35180000000003</v>
      </c>
      <c r="Q29" s="2">
        <v>1651.912</v>
      </c>
      <c r="R29" s="2">
        <v>34.49239</v>
      </c>
      <c r="S29" s="1">
        <v>0.33000210000000002</v>
      </c>
      <c r="U29">
        <v>650.35180000000003</v>
      </c>
      <c r="V29" s="1">
        <v>1658.0119999999999</v>
      </c>
      <c r="W29" s="1">
        <v>34.561770000000003</v>
      </c>
      <c r="X29" s="1">
        <v>0.22999849999999999</v>
      </c>
      <c r="Z29">
        <f>((-650.3518*(1))*(1))*-1</f>
        <v>650.35180000000003</v>
      </c>
      <c r="AA29" s="1">
        <v>1674.3920000000001</v>
      </c>
      <c r="AB29" s="1">
        <v>34.559840000000001</v>
      </c>
      <c r="AC29" s="1">
        <v>0.22999849999999999</v>
      </c>
    </row>
    <row r="30" spans="1:31" x14ac:dyDescent="0.25">
      <c r="A30" s="1">
        <v>-694.3954</v>
      </c>
      <c r="B30" s="2">
        <v>1696.829</v>
      </c>
      <c r="C30" s="2">
        <v>34.839550000000003</v>
      </c>
      <c r="D30" s="1">
        <v>0.30000149999999998</v>
      </c>
      <c r="F30">
        <v>694.3954</v>
      </c>
      <c r="G30" s="2">
        <v>1698.076</v>
      </c>
      <c r="H30" s="2">
        <v>34.678959999999996</v>
      </c>
      <c r="I30" s="1">
        <v>0.30000149999999998</v>
      </c>
      <c r="K30" s="1">
        <v>-2278.1999999999998</v>
      </c>
      <c r="L30" s="2">
        <v>1703.3510000000001</v>
      </c>
      <c r="M30" s="2">
        <v>94.337829999999997</v>
      </c>
      <c r="N30" s="1">
        <v>0.50705999999999996</v>
      </c>
      <c r="P30" s="1">
        <v>-694.3954</v>
      </c>
      <c r="Q30" s="2">
        <v>1695.9659999999999</v>
      </c>
      <c r="R30" s="2">
        <v>34.699339999999999</v>
      </c>
      <c r="S30" s="1">
        <v>0.33000210000000002</v>
      </c>
      <c r="U30">
        <v>694.3954</v>
      </c>
      <c r="V30" s="1">
        <v>1702.086</v>
      </c>
      <c r="W30" s="1">
        <v>34.793430000000001</v>
      </c>
      <c r="X30" s="1">
        <v>0.22999849999999999</v>
      </c>
      <c r="Z30">
        <f>((-694.3954*(1))*(1))*-1</f>
        <v>694.3954</v>
      </c>
      <c r="AA30" s="1">
        <v>1718.845</v>
      </c>
      <c r="AB30" s="1">
        <v>34.796559999999999</v>
      </c>
      <c r="AC30" s="1">
        <v>0.22999849999999999</v>
      </c>
    </row>
    <row r="31" spans="1:31" x14ac:dyDescent="0.25">
      <c r="A31" s="1">
        <v>-738.46939999999995</v>
      </c>
      <c r="B31" s="2">
        <v>1741.231</v>
      </c>
      <c r="C31" s="2">
        <v>35.077950000000001</v>
      </c>
      <c r="D31" s="1">
        <v>0.30000149999999998</v>
      </c>
      <c r="F31">
        <v>738.46939999999995</v>
      </c>
      <c r="G31" s="2">
        <v>1742.598</v>
      </c>
      <c r="H31" s="2">
        <v>34.906799999999997</v>
      </c>
      <c r="I31" s="1">
        <v>0.30000149999999998</v>
      </c>
      <c r="K31" s="1">
        <v>-2422.8000000000002</v>
      </c>
      <c r="L31" s="2">
        <v>1747.9680000000001</v>
      </c>
      <c r="M31" s="2">
        <v>94.748130000000003</v>
      </c>
      <c r="N31" s="1">
        <v>0.50705999999999996</v>
      </c>
      <c r="P31" s="1">
        <v>-738.46939999999995</v>
      </c>
      <c r="Q31" s="2">
        <v>1740.4490000000001</v>
      </c>
      <c r="R31" s="2">
        <v>34.926940000000002</v>
      </c>
      <c r="S31" s="1">
        <v>0.33000210000000002</v>
      </c>
      <c r="U31">
        <v>738.46939999999995</v>
      </c>
      <c r="V31" s="1">
        <v>1746.5820000000001</v>
      </c>
      <c r="W31" s="1">
        <v>35.031979999999997</v>
      </c>
      <c r="X31" s="1">
        <v>0.22999849999999999</v>
      </c>
      <c r="Z31">
        <f>((-738.4694*(1))*(1))*-1</f>
        <v>738.46939999999995</v>
      </c>
      <c r="AA31" s="1">
        <v>1763.7270000000001</v>
      </c>
      <c r="AB31" s="1">
        <v>35.009990000000002</v>
      </c>
      <c r="AC31" s="1">
        <v>0.22999849999999999</v>
      </c>
    </row>
    <row r="32" spans="1:31" x14ac:dyDescent="0.25">
      <c r="A32" s="1">
        <v>-782.51300000000003</v>
      </c>
      <c r="B32" s="2">
        <v>1786.001</v>
      </c>
      <c r="C32" s="2">
        <v>35.280970000000003</v>
      </c>
      <c r="D32" s="1">
        <v>0.30000149999999998</v>
      </c>
      <c r="F32">
        <v>782.51300000000003</v>
      </c>
      <c r="G32" s="2">
        <v>1787.4929999999999</v>
      </c>
      <c r="H32" s="2">
        <v>35.102290000000004</v>
      </c>
      <c r="I32" s="1">
        <v>0.30000149999999998</v>
      </c>
      <c r="K32" s="1">
        <v>-2567.3000000000002</v>
      </c>
      <c r="L32" s="2">
        <v>1792.953</v>
      </c>
      <c r="M32" s="2">
        <v>95.100489999999994</v>
      </c>
      <c r="N32" s="1">
        <v>0.50705999999999996</v>
      </c>
      <c r="P32" s="1">
        <v>-782.51300000000003</v>
      </c>
      <c r="Q32" s="2">
        <v>1785.3050000000001</v>
      </c>
      <c r="R32" s="2">
        <v>35.123890000000003</v>
      </c>
      <c r="S32" s="1">
        <v>0.33000210000000002</v>
      </c>
      <c r="U32">
        <v>782.51300000000003</v>
      </c>
      <c r="V32" s="1">
        <v>1791.444</v>
      </c>
      <c r="W32" s="1">
        <v>35.236049999999999</v>
      </c>
      <c r="X32" s="1">
        <v>0.22999849999999999</v>
      </c>
      <c r="Z32">
        <f>((-782.513*(1))*(1))*-1</f>
        <v>782.51300000000003</v>
      </c>
      <c r="AA32" s="1">
        <v>1808.94</v>
      </c>
      <c r="AB32" s="1">
        <v>35.2346</v>
      </c>
      <c r="AC32" s="1">
        <v>0.22999849999999999</v>
      </c>
    </row>
    <row r="33" spans="1:29" x14ac:dyDescent="0.25">
      <c r="A33" s="1">
        <v>-822.96</v>
      </c>
      <c r="B33" s="2">
        <v>1827.4290000000001</v>
      </c>
      <c r="C33" s="2">
        <v>35.482100000000003</v>
      </c>
      <c r="D33" s="1">
        <v>0.30000149999999998</v>
      </c>
      <c r="F33">
        <v>822.96</v>
      </c>
      <c r="G33" s="2">
        <v>1829.0409999999999</v>
      </c>
      <c r="H33" s="2">
        <v>35.292619999999999</v>
      </c>
      <c r="I33" s="1">
        <v>0.30000149999999998</v>
      </c>
      <c r="K33" s="1">
        <v>-2700</v>
      </c>
      <c r="L33" s="2">
        <v>1834.577</v>
      </c>
      <c r="M33" s="2">
        <v>95.459059999999994</v>
      </c>
      <c r="N33" s="1">
        <v>0.50705999999999996</v>
      </c>
      <c r="P33" s="1">
        <v>-822.96</v>
      </c>
      <c r="Q33" s="2">
        <v>1826.8219999999999</v>
      </c>
      <c r="R33" s="2">
        <v>35.309109999999997</v>
      </c>
      <c r="S33" s="1">
        <v>0.33000210000000002</v>
      </c>
      <c r="U33">
        <v>822.96</v>
      </c>
      <c r="V33" s="1">
        <v>1832.9480000000001</v>
      </c>
      <c r="W33" s="1">
        <v>35.444980000000001</v>
      </c>
      <c r="X33" s="1">
        <v>0.22999849999999999</v>
      </c>
      <c r="Z33">
        <f>((-822.96*(1))*(1))*-1</f>
        <v>822.96</v>
      </c>
      <c r="AA33" s="1">
        <v>1850.7539999999999</v>
      </c>
      <c r="AB33" s="1">
        <v>35.447679999999998</v>
      </c>
      <c r="AC33" s="1">
        <v>0.22999849999999999</v>
      </c>
    </row>
    <row r="34" spans="1:29" x14ac:dyDescent="0.25">
      <c r="A34" s="1">
        <v>-865.96730000000002</v>
      </c>
      <c r="B34" s="2">
        <v>1871.789</v>
      </c>
      <c r="C34" s="2">
        <v>35.710599999999999</v>
      </c>
      <c r="D34" s="1">
        <v>0.30000149999999998</v>
      </c>
      <c r="F34">
        <v>865.96730000000002</v>
      </c>
      <c r="G34" s="2">
        <v>1873.5350000000001</v>
      </c>
      <c r="H34" s="2">
        <v>35.508920000000003</v>
      </c>
      <c r="I34" s="1">
        <v>0.30000149999999998</v>
      </c>
      <c r="K34" s="1">
        <v>-2841.1</v>
      </c>
      <c r="L34" s="2">
        <v>1879.1510000000001</v>
      </c>
      <c r="M34" s="2">
        <v>95.84787</v>
      </c>
      <c r="N34" s="1">
        <v>0.50705999999999996</v>
      </c>
      <c r="P34" s="1">
        <v>-865.96730000000002</v>
      </c>
      <c r="Q34" s="2">
        <v>1871.2829999999999</v>
      </c>
      <c r="R34" s="2">
        <v>35.524929999999998</v>
      </c>
      <c r="S34" s="1">
        <v>0.33000210000000002</v>
      </c>
      <c r="U34">
        <v>865.96730000000002</v>
      </c>
      <c r="V34" s="1">
        <v>1877.3879999999999</v>
      </c>
      <c r="W34" s="1">
        <v>35.673470000000002</v>
      </c>
      <c r="X34" s="1">
        <v>0.22999849999999999</v>
      </c>
      <c r="Z34">
        <f>((-865.9673*(1))*(1))*-1</f>
        <v>865.96730000000002</v>
      </c>
      <c r="AA34" s="1">
        <v>1895.529</v>
      </c>
      <c r="AB34" s="1">
        <v>35.673859999999998</v>
      </c>
      <c r="AC34" s="1">
        <v>0.22999849999999999</v>
      </c>
    </row>
    <row r="35" spans="1:29" x14ac:dyDescent="0.25">
      <c r="A35" s="1">
        <v>-908.94410000000005</v>
      </c>
      <c r="B35" s="2">
        <v>1916.443</v>
      </c>
      <c r="C35" s="2">
        <v>35.929830000000003</v>
      </c>
      <c r="D35" s="1">
        <v>0.30000149999999998</v>
      </c>
      <c r="F35">
        <v>908.94410000000005</v>
      </c>
      <c r="G35" s="2">
        <v>1918.327</v>
      </c>
      <c r="H35" s="2">
        <v>35.71481</v>
      </c>
      <c r="I35" s="1">
        <v>0.30000149999999998</v>
      </c>
      <c r="K35" s="1">
        <v>-2982.1</v>
      </c>
      <c r="L35" s="2">
        <v>1924.0219999999999</v>
      </c>
      <c r="M35" s="2">
        <v>96.207059999999998</v>
      </c>
      <c r="N35" s="1">
        <v>0.50705999999999996</v>
      </c>
      <c r="P35" s="1">
        <v>-908.94410000000005</v>
      </c>
      <c r="Q35" s="2">
        <v>1916.0429999999999</v>
      </c>
      <c r="R35" s="2">
        <v>35.734909999999999</v>
      </c>
      <c r="S35" s="1">
        <v>0.33000210000000002</v>
      </c>
      <c r="U35">
        <v>908.94410000000005</v>
      </c>
      <c r="V35" s="1">
        <v>1922.1220000000001</v>
      </c>
      <c r="W35" s="1">
        <v>35.884340000000002</v>
      </c>
      <c r="X35" s="1">
        <v>0.22999849999999999</v>
      </c>
      <c r="Z35">
        <f>((-908.9441*(1))*(1))*-1</f>
        <v>908.94410000000005</v>
      </c>
      <c r="AA35" s="1">
        <v>1940.5830000000001</v>
      </c>
      <c r="AB35" s="1">
        <v>35.875360000000001</v>
      </c>
      <c r="AC35" s="1">
        <v>0.22999849999999999</v>
      </c>
    </row>
    <row r="36" spans="1:29" x14ac:dyDescent="0.25">
      <c r="A36" s="1">
        <v>-951.95140000000004</v>
      </c>
      <c r="B36" s="2">
        <v>1961.4380000000001</v>
      </c>
      <c r="C36" s="2">
        <v>36.134830000000001</v>
      </c>
      <c r="D36" s="1">
        <v>0.30000149999999998</v>
      </c>
      <c r="F36">
        <v>951.95140000000004</v>
      </c>
      <c r="G36" s="2">
        <v>1963.461</v>
      </c>
      <c r="H36" s="2">
        <v>35.912869999999998</v>
      </c>
      <c r="I36" s="1">
        <v>0.30000149999999998</v>
      </c>
      <c r="K36" s="1">
        <v>-3123.2</v>
      </c>
      <c r="L36" s="2">
        <v>1969.2280000000001</v>
      </c>
      <c r="M36" s="2">
        <v>96.584379999999996</v>
      </c>
      <c r="N36" s="1">
        <v>0.50705999999999996</v>
      </c>
      <c r="P36" s="1">
        <v>-951.95140000000004</v>
      </c>
      <c r="Q36" s="2">
        <v>1961.1469999999999</v>
      </c>
      <c r="R36" s="2">
        <v>35.927140000000001</v>
      </c>
      <c r="S36" s="1">
        <v>0.33000210000000002</v>
      </c>
      <c r="U36">
        <v>951.95140000000004</v>
      </c>
      <c r="V36" s="1">
        <v>1967.1890000000001</v>
      </c>
      <c r="W36" s="1">
        <v>36.102699999999999</v>
      </c>
      <c r="X36" s="1">
        <v>0.22999849999999999</v>
      </c>
      <c r="Z36">
        <f>((-951.9514*(1))*(1))*-1</f>
        <v>951.95140000000004</v>
      </c>
      <c r="AA36" s="1">
        <v>1985.9480000000001</v>
      </c>
      <c r="AB36" s="1">
        <v>36.104649999999999</v>
      </c>
      <c r="AC36" s="1">
        <v>0.22999849999999999</v>
      </c>
    </row>
    <row r="37" spans="1:29" x14ac:dyDescent="0.25">
      <c r="A37" s="1">
        <v>-994.92819999999995</v>
      </c>
      <c r="B37" s="2">
        <v>2006.6849999999999</v>
      </c>
      <c r="C37" s="2">
        <v>36.363999999999997</v>
      </c>
      <c r="D37" s="1">
        <v>0.30000149999999998</v>
      </c>
      <c r="F37">
        <v>994.92819999999995</v>
      </c>
      <c r="G37" s="2">
        <v>2008.8489999999999</v>
      </c>
      <c r="H37" s="2">
        <v>36.131889999999999</v>
      </c>
      <c r="I37" s="1">
        <v>0.30000149999999998</v>
      </c>
      <c r="K37" s="1">
        <v>-3264.2</v>
      </c>
      <c r="L37" s="2">
        <v>2014.6859999999999</v>
      </c>
      <c r="M37" s="2">
        <v>96.978160000000003</v>
      </c>
      <c r="N37" s="1">
        <v>0.50705999999999996</v>
      </c>
      <c r="P37" s="1">
        <v>-994.92819999999995</v>
      </c>
      <c r="Q37" s="2">
        <v>2006.5070000000001</v>
      </c>
      <c r="R37" s="2">
        <v>36.145710000000001</v>
      </c>
      <c r="S37" s="1">
        <v>0.33000210000000002</v>
      </c>
      <c r="U37">
        <v>994.92819999999995</v>
      </c>
      <c r="V37" s="1">
        <v>2012.5050000000001</v>
      </c>
      <c r="W37" s="1">
        <v>36.331710000000001</v>
      </c>
      <c r="X37" s="1">
        <v>0.22999849999999999</v>
      </c>
      <c r="Z37">
        <f>((-994.9282*(1))*(1))*-1</f>
        <v>994.92819999999995</v>
      </c>
      <c r="AA37" s="1">
        <v>2031.5650000000001</v>
      </c>
      <c r="AB37" s="1">
        <v>36.3337</v>
      </c>
      <c r="AC37" s="1">
        <v>0.22999849999999999</v>
      </c>
    </row>
    <row r="38" spans="1:29" x14ac:dyDescent="0.25">
      <c r="A38" s="1">
        <v>-1037.9349999999999</v>
      </c>
      <c r="B38" s="2">
        <v>2052.252</v>
      </c>
      <c r="C38" s="2">
        <v>36.594709999999999</v>
      </c>
      <c r="D38" s="1">
        <v>0.30000149999999998</v>
      </c>
      <c r="F38">
        <v>1037.9349999999999</v>
      </c>
      <c r="G38" s="2">
        <v>2054.5619999999999</v>
      </c>
      <c r="H38" s="2">
        <v>36.352310000000003</v>
      </c>
      <c r="I38" s="1">
        <v>0.30000149999999998</v>
      </c>
      <c r="K38" s="1">
        <v>-3405.3</v>
      </c>
      <c r="L38" s="2">
        <v>2060.4690000000001</v>
      </c>
      <c r="M38" s="2">
        <v>97.372619999999998</v>
      </c>
      <c r="N38" s="1">
        <v>0.50705999999999996</v>
      </c>
      <c r="P38" s="1">
        <v>-1037.9349999999999</v>
      </c>
      <c r="Q38" s="2">
        <v>2052.1909999999998</v>
      </c>
      <c r="R38" s="2">
        <v>36.366599999999998</v>
      </c>
      <c r="S38" s="1">
        <v>0.33000210000000002</v>
      </c>
      <c r="U38">
        <v>1037.9349999999999</v>
      </c>
      <c r="V38" s="1">
        <v>2058.143</v>
      </c>
      <c r="W38" s="1">
        <v>36.561109999999999</v>
      </c>
      <c r="X38" s="1">
        <v>0.22999849999999999</v>
      </c>
      <c r="Z38">
        <f>((-1037.935*(1))*(1))*-1</f>
        <v>1037.9349999999999</v>
      </c>
      <c r="AA38" s="1">
        <v>2077.5039999999999</v>
      </c>
      <c r="AB38" s="1">
        <v>36.539990000000003</v>
      </c>
      <c r="AC38" s="1">
        <v>0.22999849999999999</v>
      </c>
    </row>
    <row r="39" spans="1:29" x14ac:dyDescent="0.25">
      <c r="A39" s="1">
        <v>-1080.943</v>
      </c>
      <c r="B39" s="2">
        <v>2098.1080000000002</v>
      </c>
      <c r="C39" s="2">
        <v>36.795479999999998</v>
      </c>
      <c r="D39" s="1">
        <v>0.30000149999999998</v>
      </c>
      <c r="F39">
        <v>1080.943</v>
      </c>
      <c r="G39" s="2">
        <v>2100.5650000000001</v>
      </c>
      <c r="H39" s="2">
        <v>36.542569999999998</v>
      </c>
      <c r="I39" s="1">
        <v>0.30000149999999998</v>
      </c>
      <c r="K39" s="1">
        <v>-3546.4</v>
      </c>
      <c r="L39" s="2">
        <v>2106.5390000000002</v>
      </c>
      <c r="M39" s="2">
        <v>97.721670000000003</v>
      </c>
      <c r="N39" s="1">
        <v>0.50705999999999996</v>
      </c>
      <c r="P39" s="1">
        <v>-1080.943</v>
      </c>
      <c r="Q39" s="2">
        <v>2098.1669999999999</v>
      </c>
      <c r="R39" s="2">
        <v>36.556370000000001</v>
      </c>
      <c r="S39" s="1">
        <v>0.33000210000000002</v>
      </c>
      <c r="U39">
        <v>1080.943</v>
      </c>
      <c r="V39" s="1">
        <v>2104.0659999999998</v>
      </c>
      <c r="W39" s="1">
        <v>36.76502</v>
      </c>
      <c r="X39" s="1">
        <v>0.22999849999999999</v>
      </c>
      <c r="Z39">
        <f>((-1080.943*(1))*(1))*-1</f>
        <v>1080.943</v>
      </c>
      <c r="AA39" s="1">
        <v>2123.703</v>
      </c>
      <c r="AB39" s="1">
        <v>36.766210000000001</v>
      </c>
      <c r="AC39" s="1">
        <v>0.22999849999999999</v>
      </c>
    </row>
    <row r="40" spans="1:29" x14ac:dyDescent="0.25">
      <c r="A40" s="1">
        <v>-1123.92</v>
      </c>
      <c r="B40" s="2">
        <v>2144.192</v>
      </c>
      <c r="C40" s="2">
        <v>37.02111</v>
      </c>
      <c r="D40" s="1">
        <v>0.30000149999999998</v>
      </c>
      <c r="F40">
        <v>1123.92</v>
      </c>
      <c r="G40" s="2">
        <v>2146.7979999999998</v>
      </c>
      <c r="H40" s="2">
        <v>36.758650000000003</v>
      </c>
      <c r="I40" s="1">
        <v>0.30000149999999998</v>
      </c>
      <c r="K40" s="1">
        <v>-3687.4</v>
      </c>
      <c r="L40" s="2">
        <v>2152.8330000000001</v>
      </c>
      <c r="M40" s="2">
        <v>98.11345</v>
      </c>
      <c r="N40" s="1">
        <v>0.50705999999999996</v>
      </c>
      <c r="P40" s="1">
        <v>-1123.92</v>
      </c>
      <c r="Q40" s="2">
        <v>2144.3739999999998</v>
      </c>
      <c r="R40" s="2">
        <v>36.770820000000001</v>
      </c>
      <c r="S40" s="1">
        <v>0.33000210000000002</v>
      </c>
      <c r="U40">
        <v>1123.92</v>
      </c>
      <c r="V40" s="1">
        <v>2150.212</v>
      </c>
      <c r="W40" s="1">
        <v>36.992750000000001</v>
      </c>
      <c r="X40" s="1">
        <v>0.22999849999999999</v>
      </c>
      <c r="Z40">
        <f>((-1123.92*(1))*(1))*-1</f>
        <v>1123.92</v>
      </c>
      <c r="AA40" s="1">
        <v>2170.1219999999998</v>
      </c>
      <c r="AB40" s="1">
        <v>36.994239999999998</v>
      </c>
      <c r="AC40" s="1">
        <v>0.22999849999999999</v>
      </c>
    </row>
    <row r="41" spans="1:29" x14ac:dyDescent="0.25">
      <c r="A41" s="1">
        <v>-1127.76</v>
      </c>
      <c r="B41" s="2">
        <v>2148.3229999999999</v>
      </c>
      <c r="C41" s="2">
        <v>37.03837</v>
      </c>
      <c r="D41" s="1">
        <v>0.30000149999999998</v>
      </c>
      <c r="F41">
        <v>1127.76</v>
      </c>
      <c r="G41" s="2">
        <v>2150.942</v>
      </c>
      <c r="H41" s="2">
        <v>36.775149999999996</v>
      </c>
      <c r="I41" s="1">
        <v>0.30000149999999998</v>
      </c>
      <c r="K41" s="1">
        <v>-3700</v>
      </c>
      <c r="L41" s="2">
        <v>2156.9830000000002</v>
      </c>
      <c r="M41" s="2">
        <v>98.142330000000001</v>
      </c>
      <c r="N41" s="1">
        <v>0.50705999999999996</v>
      </c>
      <c r="P41" s="1">
        <v>-1127.76</v>
      </c>
      <c r="Q41" s="2">
        <v>2148.5149999999999</v>
      </c>
      <c r="R41" s="2">
        <v>36.787500000000001</v>
      </c>
      <c r="S41" s="1">
        <v>0.33000210000000002</v>
      </c>
      <c r="U41">
        <v>1127.76</v>
      </c>
      <c r="V41" s="1">
        <v>2154.348</v>
      </c>
      <c r="W41" s="1">
        <v>37.009540000000001</v>
      </c>
      <c r="X41" s="1">
        <v>0.22999849999999999</v>
      </c>
      <c r="Z41">
        <f>((-1127.76*(1))*(1))*-1</f>
        <v>1127.76</v>
      </c>
      <c r="AA41" s="1">
        <v>2174.2820000000002</v>
      </c>
      <c r="AB41" s="1">
        <v>37.011020000000002</v>
      </c>
      <c r="AC41" s="1">
        <v>0.22999849999999999</v>
      </c>
    </row>
    <row r="42" spans="1:29" x14ac:dyDescent="0.25">
      <c r="A42" s="1">
        <v>-1168.6949999999999</v>
      </c>
      <c r="B42" s="2">
        <v>2192.48</v>
      </c>
      <c r="C42" s="2">
        <v>37.25329</v>
      </c>
      <c r="D42" s="1">
        <v>0.30000149999999998</v>
      </c>
      <c r="F42">
        <v>1168.6949999999999</v>
      </c>
      <c r="G42" s="2">
        <v>2195.2429999999999</v>
      </c>
      <c r="H42" s="2">
        <v>36.980080000000001</v>
      </c>
      <c r="I42" s="1">
        <v>0.30000149999999998</v>
      </c>
      <c r="K42" s="1">
        <v>-3834.3</v>
      </c>
      <c r="L42" s="2">
        <v>2201.3429999999998</v>
      </c>
      <c r="M42" s="2">
        <v>98.512720000000002</v>
      </c>
      <c r="N42" s="1">
        <v>0.50705999999999996</v>
      </c>
      <c r="P42" s="1">
        <v>-1168.6949999999999</v>
      </c>
      <c r="Q42" s="2">
        <v>2192.7930000000001</v>
      </c>
      <c r="R42" s="2">
        <v>36.992040000000003</v>
      </c>
      <c r="S42" s="1">
        <v>0.33000210000000002</v>
      </c>
      <c r="U42">
        <v>1168.6949999999999</v>
      </c>
      <c r="V42" s="1">
        <v>2198.5650000000001</v>
      </c>
      <c r="W42" s="1">
        <v>37.225279999999998</v>
      </c>
      <c r="X42" s="1">
        <v>0.22999849999999999</v>
      </c>
      <c r="Z42">
        <f>((-1168.695*(1))*(1))*-1</f>
        <v>1168.6949999999999</v>
      </c>
      <c r="AA42" s="1">
        <v>2218.7629999999999</v>
      </c>
      <c r="AB42" s="1">
        <v>37.226709999999997</v>
      </c>
      <c r="AC42" s="1">
        <v>0.22999849999999999</v>
      </c>
    </row>
    <row r="43" spans="1:29" x14ac:dyDescent="0.25">
      <c r="A43" s="1">
        <v>-1209.6289999999999</v>
      </c>
      <c r="B43" s="2">
        <v>2236.8760000000002</v>
      </c>
      <c r="C43" s="2">
        <v>37.467930000000003</v>
      </c>
      <c r="D43" s="1">
        <v>0.30000149999999998</v>
      </c>
      <c r="F43">
        <v>1209.6289999999999</v>
      </c>
      <c r="G43" s="2">
        <v>2239.7869999999998</v>
      </c>
      <c r="H43" s="2">
        <v>37.181539999999998</v>
      </c>
      <c r="I43" s="1">
        <v>0.30000149999999998</v>
      </c>
      <c r="K43" s="1">
        <v>-3968.6</v>
      </c>
      <c r="L43" s="2">
        <v>2245.9459999999999</v>
      </c>
      <c r="M43" s="2">
        <v>98.862660000000005</v>
      </c>
      <c r="N43" s="1">
        <v>0.50705999999999996</v>
      </c>
      <c r="P43" s="1">
        <v>-1209.6289999999999</v>
      </c>
      <c r="Q43" s="2">
        <v>2237.3119999999999</v>
      </c>
      <c r="R43" s="2">
        <v>37.196669999999997</v>
      </c>
      <c r="S43" s="1">
        <v>0.33000210000000002</v>
      </c>
      <c r="U43">
        <v>1209.6289999999999</v>
      </c>
      <c r="V43" s="1">
        <v>2243.02</v>
      </c>
      <c r="W43" s="1">
        <v>37.43224</v>
      </c>
      <c r="X43" s="1">
        <v>0.22999849999999999</v>
      </c>
      <c r="Z43">
        <f>((-1209.629*(1))*(1))*-1</f>
        <v>1209.6289999999999</v>
      </c>
      <c r="AA43" s="1">
        <v>2263.4720000000002</v>
      </c>
      <c r="AB43" s="1">
        <v>37.423609999999996</v>
      </c>
      <c r="AC43" s="1">
        <v>0.22999849999999999</v>
      </c>
    </row>
    <row r="44" spans="1:29" x14ac:dyDescent="0.25">
      <c r="A44" s="1">
        <v>-1250.5640000000001</v>
      </c>
      <c r="B44" s="2">
        <v>2281.5010000000002</v>
      </c>
      <c r="C44" s="2">
        <v>37.663209999999999</v>
      </c>
      <c r="D44" s="1">
        <v>0.30000149999999998</v>
      </c>
      <c r="F44">
        <v>1250.5640000000001</v>
      </c>
      <c r="G44" s="2">
        <v>2284.5590000000002</v>
      </c>
      <c r="H44" s="2">
        <v>37.37079</v>
      </c>
      <c r="I44" s="1">
        <v>0.30000149999999998</v>
      </c>
      <c r="K44" s="1">
        <v>-4102.8999999999996</v>
      </c>
      <c r="L44" s="2">
        <v>2290.7730000000001</v>
      </c>
      <c r="M44" s="2">
        <v>99.223129999999998</v>
      </c>
      <c r="N44" s="1">
        <v>0.50705999999999996</v>
      </c>
      <c r="P44" s="1">
        <v>-1250.5640000000001</v>
      </c>
      <c r="Q44" s="2">
        <v>2282.0630000000001</v>
      </c>
      <c r="R44" s="2">
        <v>37.381349999999998</v>
      </c>
      <c r="S44" s="1">
        <v>0.33000210000000002</v>
      </c>
      <c r="U44">
        <v>1250.5640000000001</v>
      </c>
      <c r="V44" s="1">
        <v>2287.6999999999998</v>
      </c>
      <c r="W44" s="1">
        <v>37.639069999999997</v>
      </c>
      <c r="X44" s="1">
        <v>0.22999849999999999</v>
      </c>
      <c r="Z44">
        <f>((-1250.564*(1))*(1))*-1</f>
        <v>1250.5640000000001</v>
      </c>
      <c r="AA44" s="1">
        <v>2308.3879999999999</v>
      </c>
      <c r="AB44" s="1">
        <v>37.640230000000003</v>
      </c>
      <c r="AC44" s="1">
        <v>0.22999849999999999</v>
      </c>
    </row>
    <row r="45" spans="1:29" x14ac:dyDescent="0.25">
      <c r="A45" s="1">
        <v>-1291.499</v>
      </c>
      <c r="B45" s="2">
        <v>2326.3359999999998</v>
      </c>
      <c r="C45" s="2">
        <v>37.879959999999997</v>
      </c>
      <c r="D45" s="1">
        <v>0.30000149999999998</v>
      </c>
      <c r="F45">
        <v>1291.499</v>
      </c>
      <c r="G45" s="2">
        <v>2329.5439999999999</v>
      </c>
      <c r="H45" s="2">
        <v>37.5779</v>
      </c>
      <c r="I45" s="1">
        <v>0.30000149999999998</v>
      </c>
      <c r="K45" s="1">
        <v>-4237.2</v>
      </c>
      <c r="L45" s="2">
        <v>2335.81</v>
      </c>
      <c r="M45" s="2">
        <v>99.595420000000004</v>
      </c>
      <c r="N45" s="1">
        <v>0.50705999999999996</v>
      </c>
      <c r="P45" s="1">
        <v>-1291.499</v>
      </c>
      <c r="Q45" s="2">
        <v>2327.0259999999998</v>
      </c>
      <c r="R45" s="2">
        <v>37.58822</v>
      </c>
      <c r="S45" s="1">
        <v>0.33000210000000002</v>
      </c>
      <c r="U45">
        <v>1291.499</v>
      </c>
      <c r="V45" s="1">
        <v>2332.587</v>
      </c>
      <c r="W45" s="1">
        <v>37.855629999999998</v>
      </c>
      <c r="X45" s="1">
        <v>0.22999849999999999</v>
      </c>
      <c r="Z45">
        <f>((-1291.499*(1))*(1))*-1</f>
        <v>1291.499</v>
      </c>
      <c r="AA45" s="1">
        <v>2353.5149999999999</v>
      </c>
      <c r="AB45" s="1">
        <v>37.856720000000003</v>
      </c>
      <c r="AC45" s="1">
        <v>0.22999849999999999</v>
      </c>
    </row>
    <row r="46" spans="1:29" x14ac:dyDescent="0.25">
      <c r="A46" s="1">
        <v>-1332.4639999999999</v>
      </c>
      <c r="B46" s="2">
        <v>2371.415</v>
      </c>
      <c r="C46" s="2">
        <v>38.0974</v>
      </c>
      <c r="D46" s="1">
        <v>0.30000149999999998</v>
      </c>
      <c r="F46">
        <v>1332.4639999999999</v>
      </c>
      <c r="G46" s="2">
        <v>2374.7759999999998</v>
      </c>
      <c r="H46" s="2">
        <v>37.785600000000002</v>
      </c>
      <c r="I46" s="1">
        <v>0.30000149999999998</v>
      </c>
      <c r="K46" s="1">
        <v>-4371.6000000000004</v>
      </c>
      <c r="L46" s="2">
        <v>2381.0949999999998</v>
      </c>
      <c r="M46" s="2">
        <v>99.968050000000005</v>
      </c>
      <c r="N46" s="1">
        <v>0.50705999999999996</v>
      </c>
      <c r="P46" s="1">
        <v>-1332.4639999999999</v>
      </c>
      <c r="Q46" s="2">
        <v>2372.2359999999999</v>
      </c>
      <c r="R46" s="2">
        <v>37.796199999999999</v>
      </c>
      <c r="S46" s="1">
        <v>0.33000210000000002</v>
      </c>
      <c r="U46">
        <v>1332.4639999999999</v>
      </c>
      <c r="V46" s="1">
        <v>2377.7199999999998</v>
      </c>
      <c r="W46" s="1">
        <v>38.07235</v>
      </c>
      <c r="X46" s="1">
        <v>0.22999849999999999</v>
      </c>
      <c r="Z46">
        <f>((-1332.464*(1))*(1))*-1</f>
        <v>1332.4639999999999</v>
      </c>
      <c r="AA46" s="1">
        <v>2398.89</v>
      </c>
      <c r="AB46" s="1">
        <v>38.073450000000001</v>
      </c>
      <c r="AC46" s="1">
        <v>0.22999849999999999</v>
      </c>
    </row>
    <row r="47" spans="1:29" x14ac:dyDescent="0.25">
      <c r="A47" s="1">
        <v>-1373.3979999999999</v>
      </c>
      <c r="B47" s="2">
        <v>2416.6779999999999</v>
      </c>
      <c r="C47" s="2">
        <v>38.314540000000001</v>
      </c>
      <c r="D47" s="1">
        <v>0.30000149999999998</v>
      </c>
      <c r="F47">
        <v>1373.3979999999999</v>
      </c>
      <c r="G47" s="2">
        <v>2420.194</v>
      </c>
      <c r="H47" s="2">
        <v>37.989780000000003</v>
      </c>
      <c r="I47" s="1">
        <v>0.30000149999999998</v>
      </c>
      <c r="K47" s="1">
        <v>-4505.8999999999996</v>
      </c>
      <c r="L47" s="2">
        <v>2426.5659999999998</v>
      </c>
      <c r="M47" s="2">
        <v>100.3236</v>
      </c>
      <c r="N47" s="1">
        <v>0.50705999999999996</v>
      </c>
      <c r="P47" s="1">
        <v>-1373.3979999999999</v>
      </c>
      <c r="Q47" s="2">
        <v>2417.6320000000001</v>
      </c>
      <c r="R47" s="2">
        <v>38.003309999999999</v>
      </c>
      <c r="S47" s="1">
        <v>0.33000210000000002</v>
      </c>
      <c r="U47">
        <v>1373.3979999999999</v>
      </c>
      <c r="V47" s="1">
        <v>2423.0360000000001</v>
      </c>
      <c r="W47" s="1">
        <v>38.282899999999998</v>
      </c>
      <c r="X47" s="1">
        <v>0.22999849999999999</v>
      </c>
      <c r="Z47">
        <f>((-1373.398*(1))*(1))*-1</f>
        <v>1373.3979999999999</v>
      </c>
      <c r="AA47" s="1">
        <v>2444.4409999999998</v>
      </c>
      <c r="AB47" s="1">
        <v>38.272849999999998</v>
      </c>
      <c r="AC47" s="1">
        <v>0.22999849999999999</v>
      </c>
    </row>
    <row r="48" spans="1:29" x14ac:dyDescent="0.25">
      <c r="A48" s="1">
        <v>-1414.3330000000001</v>
      </c>
      <c r="B48" s="2">
        <v>2462.15</v>
      </c>
      <c r="C48" s="2">
        <v>38.509700000000002</v>
      </c>
      <c r="D48" s="1">
        <v>0.30000149999999998</v>
      </c>
      <c r="F48">
        <v>1414.3330000000001</v>
      </c>
      <c r="G48" s="2">
        <v>2465.8209999999999</v>
      </c>
      <c r="H48" s="2">
        <v>38.17868</v>
      </c>
      <c r="I48" s="1">
        <v>0.30000149999999998</v>
      </c>
      <c r="K48" s="1">
        <v>-4640.2</v>
      </c>
      <c r="L48" s="2">
        <v>2472.2420000000002</v>
      </c>
      <c r="M48" s="2">
        <v>100.6818</v>
      </c>
      <c r="N48" s="1">
        <v>0.50705999999999996</v>
      </c>
      <c r="P48" s="1">
        <v>-1414.3330000000001</v>
      </c>
      <c r="Q48" s="2">
        <v>2463.2399999999998</v>
      </c>
      <c r="R48" s="2">
        <v>38.188090000000003</v>
      </c>
      <c r="S48" s="1">
        <v>0.33000210000000002</v>
      </c>
      <c r="U48">
        <v>1414.3330000000001</v>
      </c>
      <c r="V48" s="1">
        <v>2468.5569999999998</v>
      </c>
      <c r="W48" s="1">
        <v>38.488030000000002</v>
      </c>
      <c r="X48" s="1">
        <v>0.22999849999999999</v>
      </c>
      <c r="Z48">
        <f>((-1414.333*(1))*(1))*-1</f>
        <v>1414.3330000000001</v>
      </c>
      <c r="AA48" s="1">
        <v>2490.181</v>
      </c>
      <c r="AB48" s="1">
        <v>38.488979999999998</v>
      </c>
      <c r="AC48" s="1">
        <v>0.22999849999999999</v>
      </c>
    </row>
    <row r="49" spans="1:29" x14ac:dyDescent="0.25">
      <c r="A49" s="1">
        <v>-1432.56</v>
      </c>
      <c r="B49" s="2">
        <v>2482.4589999999998</v>
      </c>
      <c r="C49" s="2">
        <v>38.599870000000003</v>
      </c>
      <c r="D49" s="1">
        <v>0.30000149999999998</v>
      </c>
      <c r="F49">
        <v>1432.56</v>
      </c>
      <c r="G49" s="2">
        <v>2486.1999999999998</v>
      </c>
      <c r="H49" s="2">
        <v>38.264850000000003</v>
      </c>
      <c r="I49" s="1">
        <v>0.30000149999999998</v>
      </c>
      <c r="K49" s="1">
        <v>-4700</v>
      </c>
      <c r="L49" s="2">
        <v>2492.6419999999998</v>
      </c>
      <c r="M49" s="2">
        <v>100.8382</v>
      </c>
      <c r="N49" s="1">
        <v>0.50705999999999996</v>
      </c>
      <c r="P49" s="1">
        <v>-1432.56</v>
      </c>
      <c r="Q49" s="2">
        <v>2483.61</v>
      </c>
      <c r="R49" s="2">
        <v>38.274039999999999</v>
      </c>
      <c r="S49" s="1">
        <v>0.33000210000000002</v>
      </c>
      <c r="U49">
        <v>1432.56</v>
      </c>
      <c r="V49" s="1">
        <v>2488.8870000000002</v>
      </c>
      <c r="W49" s="1">
        <v>38.578989999999997</v>
      </c>
      <c r="X49" s="1">
        <v>0.22999849999999999</v>
      </c>
      <c r="Z49">
        <f>((-1432.56*(1))*(1))*-1</f>
        <v>1432.56</v>
      </c>
      <c r="AA49" s="1">
        <v>2510.6089999999999</v>
      </c>
      <c r="AB49" s="1">
        <v>38.579900000000002</v>
      </c>
      <c r="AC49" s="1">
        <v>0.22999849999999999</v>
      </c>
    </row>
    <row r="50" spans="1:29" x14ac:dyDescent="0.25">
      <c r="A50" s="1">
        <v>-1451.0309999999999</v>
      </c>
      <c r="B50" s="2">
        <v>2503.0790000000002</v>
      </c>
      <c r="C50" s="2">
        <v>38.694009999999999</v>
      </c>
      <c r="D50" s="1">
        <v>0.30000149999999998</v>
      </c>
      <c r="F50">
        <v>1472.2139999999999</v>
      </c>
      <c r="G50" s="2">
        <v>2530.6689999999999</v>
      </c>
      <c r="H50" s="2">
        <v>38.46772</v>
      </c>
      <c r="I50" s="1">
        <v>0.30000149999999998</v>
      </c>
      <c r="K50" s="1">
        <v>-4830.1000000000004</v>
      </c>
      <c r="L50" s="2">
        <v>2537.1570000000002</v>
      </c>
      <c r="M50" s="2">
        <v>101.2026</v>
      </c>
      <c r="N50" s="1">
        <v>0.50705999999999996</v>
      </c>
      <c r="P50" s="1">
        <v>-1472.2139999999999</v>
      </c>
      <c r="Q50" s="2">
        <v>2528.06</v>
      </c>
      <c r="R50" s="2">
        <v>38.476709999999997</v>
      </c>
      <c r="S50" s="1">
        <v>0.33000210000000002</v>
      </c>
      <c r="U50">
        <v>1456.8219999999999</v>
      </c>
      <c r="V50" s="1">
        <v>2516.0079999999998</v>
      </c>
      <c r="W50" s="1">
        <v>38.70635</v>
      </c>
      <c r="X50" s="1">
        <v>0.22999849999999999</v>
      </c>
      <c r="Z50">
        <f>((-1456.822*(1))*(1))*-1</f>
        <v>1456.8219999999999</v>
      </c>
      <c r="AA50" s="1">
        <v>2537.8609999999999</v>
      </c>
      <c r="AB50" s="1">
        <v>38.707230000000003</v>
      </c>
      <c r="AC50" s="1">
        <v>0.22999849999999999</v>
      </c>
    </row>
    <row r="51" spans="1:29" x14ac:dyDescent="0.25">
      <c r="A51" s="1">
        <v>-1451.0309999999999</v>
      </c>
      <c r="B51" s="2">
        <v>2503.0790000000002</v>
      </c>
      <c r="C51" s="2">
        <v>38.694009999999999</v>
      </c>
      <c r="D51" s="1">
        <v>0.30000149999999998</v>
      </c>
      <c r="F51">
        <v>1505.8340000000001</v>
      </c>
      <c r="G51" s="2">
        <v>2568.5140000000001</v>
      </c>
      <c r="H51" s="2">
        <v>38.636090000000003</v>
      </c>
      <c r="I51" s="1">
        <v>0.30000149999999998</v>
      </c>
      <c r="K51" s="1">
        <v>-4940.3999999999996</v>
      </c>
      <c r="L51" s="2">
        <v>2575.0419999999999</v>
      </c>
      <c r="M51" s="2">
        <v>101.506</v>
      </c>
      <c r="N51" s="1">
        <v>0.50705999999999996</v>
      </c>
      <c r="P51" s="1">
        <v>-1505.8340000000001</v>
      </c>
      <c r="Q51" s="2">
        <v>2565.8890000000001</v>
      </c>
      <c r="R51" s="2">
        <v>38.645139999999998</v>
      </c>
      <c r="S51" s="1">
        <v>0.33000210000000002</v>
      </c>
      <c r="U51">
        <v>1456.8219999999999</v>
      </c>
      <c r="V51" s="1">
        <v>2516.0079999999998</v>
      </c>
      <c r="W51" s="1">
        <v>38.70635</v>
      </c>
      <c r="X51" s="1">
        <v>0.22999849999999999</v>
      </c>
      <c r="Z51">
        <f>((-1456.822*(1))*(1))*-1</f>
        <v>1456.8219999999999</v>
      </c>
      <c r="AA51" s="1">
        <v>2537.8609999999999</v>
      </c>
      <c r="AB51" s="1">
        <v>38.707230000000003</v>
      </c>
      <c r="AC51" s="1">
        <v>0.22999849999999999</v>
      </c>
    </row>
    <row r="52" spans="1:29" x14ac:dyDescent="0.25">
      <c r="A52" s="1">
        <v>-1490.6849999999999</v>
      </c>
      <c r="B52" s="2">
        <v>2547.4920000000002</v>
      </c>
      <c r="C52" s="2">
        <v>38.866999999999997</v>
      </c>
      <c r="D52" s="1">
        <v>0.30000149999999998</v>
      </c>
      <c r="F52">
        <v>1505.8340000000001</v>
      </c>
      <c r="G52" s="2">
        <v>2568.5140000000001</v>
      </c>
      <c r="H52" s="2">
        <v>38.636090000000003</v>
      </c>
      <c r="I52" s="1">
        <v>0.30000149999999998</v>
      </c>
      <c r="K52" s="1">
        <v>-4940.3999999999996</v>
      </c>
      <c r="L52" s="2">
        <v>2575.0419999999999</v>
      </c>
      <c r="M52" s="2">
        <v>101.506</v>
      </c>
      <c r="N52" s="1">
        <v>0.50705999999999996</v>
      </c>
      <c r="P52" s="1">
        <v>-1505.8340000000001</v>
      </c>
      <c r="Q52" s="2">
        <v>2565.8890000000001</v>
      </c>
      <c r="R52" s="2">
        <v>38.645139999999998</v>
      </c>
      <c r="S52" s="1">
        <v>0.33000210000000002</v>
      </c>
      <c r="U52">
        <v>1496.4770000000001</v>
      </c>
      <c r="V52" s="1">
        <v>2560.4929999999999</v>
      </c>
      <c r="W52" s="1">
        <v>38.881950000000003</v>
      </c>
      <c r="X52" s="1">
        <v>0.22999849999999999</v>
      </c>
      <c r="Z52">
        <f>((-1496.477*(1))*(1))*-1</f>
        <v>1496.4770000000001</v>
      </c>
      <c r="AA52" s="1">
        <v>2582.5610000000001</v>
      </c>
      <c r="AB52" s="1">
        <v>38.882289999999998</v>
      </c>
      <c r="AC52" s="1">
        <v>0.22999849999999999</v>
      </c>
    </row>
    <row r="53" spans="1:29" x14ac:dyDescent="0.25">
      <c r="A53" s="1">
        <v>-1505.8340000000001</v>
      </c>
      <c r="B53" s="2">
        <v>2564.5079999999998</v>
      </c>
      <c r="C53" s="2">
        <v>38.943899999999999</v>
      </c>
      <c r="D53" s="1">
        <v>0.30000149999999998</v>
      </c>
      <c r="F53">
        <v>1545.4880000000001</v>
      </c>
      <c r="G53" s="2">
        <v>2613.34</v>
      </c>
      <c r="H53" s="2">
        <v>38.792589999999997</v>
      </c>
      <c r="I53" s="1">
        <v>0.30000149999999998</v>
      </c>
      <c r="K53" s="1">
        <v>-5070.5</v>
      </c>
      <c r="L53" s="2">
        <v>2619.913</v>
      </c>
      <c r="M53" s="2">
        <v>101.792</v>
      </c>
      <c r="N53" s="1">
        <v>0.50705999999999996</v>
      </c>
      <c r="P53" s="1">
        <v>-1545.4880000000001</v>
      </c>
      <c r="Q53" s="2">
        <v>2610.6970000000001</v>
      </c>
      <c r="R53" s="2">
        <v>38.798760000000001</v>
      </c>
      <c r="S53" s="1">
        <v>0.33000210000000002</v>
      </c>
      <c r="U53">
        <v>1505.8340000000001</v>
      </c>
      <c r="V53" s="1">
        <v>2571.0169999999998</v>
      </c>
      <c r="W53" s="1">
        <v>38.930199999999999</v>
      </c>
      <c r="X53" s="1">
        <v>0.22999849999999999</v>
      </c>
      <c r="Z53">
        <f>((-1505.834*(1))*(1))*-1</f>
        <v>1505.8340000000001</v>
      </c>
      <c r="AA53" s="1">
        <v>2593.1370000000002</v>
      </c>
      <c r="AB53" s="1">
        <v>38.930680000000002</v>
      </c>
      <c r="AC53" s="1">
        <v>0.22999849999999999</v>
      </c>
    </row>
    <row r="54" spans="1:29" x14ac:dyDescent="0.25">
      <c r="A54" s="1">
        <v>-1505.8340000000001</v>
      </c>
      <c r="B54" s="1">
        <v>1723.19</v>
      </c>
      <c r="C54" s="1">
        <v>32.458260000000003</v>
      </c>
      <c r="D54" s="1">
        <v>0.30000149999999998</v>
      </c>
      <c r="F54">
        <v>1576.6690000000001</v>
      </c>
      <c r="G54" s="1">
        <v>2648.7170000000001</v>
      </c>
      <c r="H54" s="1">
        <v>38.939729999999997</v>
      </c>
      <c r="I54" s="1">
        <v>0.30000149999999998</v>
      </c>
      <c r="K54" s="1">
        <v>-5172.8</v>
      </c>
      <c r="L54" s="1">
        <v>2655.3209999999999</v>
      </c>
      <c r="M54" s="1">
        <v>102.0697</v>
      </c>
      <c r="N54" s="1">
        <v>0.50705999999999996</v>
      </c>
      <c r="P54" s="1">
        <v>-1576.6690000000001</v>
      </c>
      <c r="Q54" s="1">
        <v>2646.0610000000001</v>
      </c>
      <c r="R54" s="1">
        <v>38.944589999999998</v>
      </c>
      <c r="S54" s="1">
        <v>0.33000210000000002</v>
      </c>
      <c r="U54">
        <v>1505.8340000000001</v>
      </c>
      <c r="V54" s="1">
        <v>2571.0169999999998</v>
      </c>
      <c r="W54" s="1">
        <v>38.930199999999999</v>
      </c>
      <c r="X54" s="1">
        <v>0.22999849999999999</v>
      </c>
      <c r="Z54">
        <f>((-1505.834*(1))*(1))*-1</f>
        <v>1505.8340000000001</v>
      </c>
      <c r="AA54" s="1">
        <v>2593.1370000000002</v>
      </c>
      <c r="AB54" s="1">
        <v>38.930680000000002</v>
      </c>
      <c r="AC54" s="1">
        <v>0.22999849999999999</v>
      </c>
    </row>
    <row r="55" spans="1:29" x14ac:dyDescent="0.25">
      <c r="F55">
        <v>1576.6690000000001</v>
      </c>
      <c r="G55" s="1">
        <v>2648.7170000000001</v>
      </c>
      <c r="H55" s="1">
        <v>38.939729999999997</v>
      </c>
      <c r="I55" s="1">
        <v>0.30000149999999998</v>
      </c>
      <c r="K55" s="1">
        <v>-5172.8</v>
      </c>
      <c r="L55" s="1">
        <v>2655.3209999999999</v>
      </c>
      <c r="M55" s="1">
        <v>102.0697</v>
      </c>
      <c r="N55" s="1">
        <v>0.50705999999999996</v>
      </c>
      <c r="P55" s="1">
        <v>-1576.6690000000001</v>
      </c>
      <c r="Q55" s="1">
        <v>2646.0610000000001</v>
      </c>
      <c r="R55" s="1">
        <v>38.944589999999998</v>
      </c>
      <c r="S55" s="1">
        <v>0.33000210000000002</v>
      </c>
    </row>
    <row r="57" spans="1:29" x14ac:dyDescent="0.25">
      <c r="H57" t="s">
        <v>4</v>
      </c>
      <c r="I57">
        <f>ABS(2551-2665)/2551*100</f>
        <v>4.4688357506860052</v>
      </c>
    </row>
    <row r="58" spans="1:29" x14ac:dyDescent="0.25">
      <c r="T58">
        <v>-1</v>
      </c>
    </row>
    <row r="61" spans="1:29" x14ac:dyDescent="0.25">
      <c r="F61" s="4">
        <v>0</v>
      </c>
      <c r="G61" s="4">
        <f ca="1">FORECAST(F61,OFFSET(G14:G55,MATCH(F61,F14:F55,1)-1,0,2),OFFSET(F14:F55,MATCH(F61,F14:F55,1)-1,0,2))</f>
        <v>1086.4719999999998</v>
      </c>
      <c r="H61">
        <f ca="1">FORECAST(F61,OFFSET($H$14:$H$55,MATCH(F61,$F$14:$F$55,1)-1,0,2),OFFSET($F$14:$F$55,MATCH(F61,$F$14:$F$55,1)-1,0,2))</f>
        <v>31.482790000000001</v>
      </c>
      <c r="K61" s="4">
        <v>0</v>
      </c>
      <c r="N61" s="2"/>
      <c r="O61" s="2"/>
      <c r="U61" s="4">
        <v>0</v>
      </c>
      <c r="V61">
        <f ca="1">FORECAST(U61,OFFSET($V$14:$V$54,MATCH(U61,$U$14:$U$54,1)-1,0,2),OFFSET($U$14:$U$54,MATCH(U61,$U$14:$U$54,1)-1,0,2))</f>
        <v>1086.49</v>
      </c>
      <c r="Z61" s="4">
        <v>0</v>
      </c>
      <c r="AA61">
        <f ca="1">FORECAST(Z61,OFFSET($AA$14:$AA$54,MATCH(Z61,$Z$14:$Z$54,1)-1,0,2),OFFSET($Z$14:$Z$54,MATCH(Z61,$Z$14:$Z$54,1)-1,0,2))</f>
        <v>1088.0340000000001</v>
      </c>
    </row>
    <row r="62" spans="1:29" x14ac:dyDescent="0.25">
      <c r="F62" s="4">
        <v>44.5</v>
      </c>
      <c r="G62" s="4">
        <f ca="1">FORECAST(F62,OFFSET(G14:G55,MATCH(F62,F14:F55,1)-1,0,2),OFFSET(F14:F55,MATCH(F62,F14:F55,1)-1,0,2))</f>
        <v>1116.820454409808</v>
      </c>
      <c r="H62">
        <f t="shared" ref="H62:H95" ca="1" si="0">FORECAST(F62,OFFSET($H$14:$H$55,MATCH(F62,$F$14:$F$55,1)-1,0,2),OFFSET($F$14:$F$55,MATCH(F62,$F$14:$F$55,1)-1,0,2))</f>
        <v>32.152037968575847</v>
      </c>
      <c r="K62" s="4">
        <v>44.5</v>
      </c>
      <c r="U62" s="4">
        <v>44.5</v>
      </c>
      <c r="V62">
        <f t="shared" ref="V62:V95" ca="1" si="1">FORECAST(U62,OFFSET($V$14:$V$54,MATCH(U62,$U$14:$U$54,1)-1,0,2),OFFSET($U$14:$U$54,MATCH(U62,$U$14:$U$54,1)-1,0,2))</f>
        <v>1117.3554451155935</v>
      </c>
      <c r="Z62" s="4">
        <v>44.5</v>
      </c>
      <c r="AA62">
        <f t="shared" ref="AA62:AA96" ca="1" si="2">FORECAST(Z62,OFFSET($AA$14:$AA$54,MATCH(Z62,$Z$14:$Z$54,1)-1,0,2),OFFSET($Z$14:$Z$54,MATCH(Z62,$Z$14:$Z$54,1)-1,0,2))</f>
        <v>1121.5923967029807</v>
      </c>
    </row>
    <row r="63" spans="1:29" x14ac:dyDescent="0.25">
      <c r="F63" s="4">
        <v>89</v>
      </c>
      <c r="G63" s="4">
        <f ca="1">FORECAST(F63,OFFSET(G14:G55,MATCH(F63,F14:F55,1)-1,0,2),OFFSET(F14:F55,MATCH(F63,F14:F55,1)-1,0,2))</f>
        <v>1148.6650887499902</v>
      </c>
      <c r="H63">
        <f t="shared" ca="1" si="0"/>
        <v>32.410933126648139</v>
      </c>
      <c r="K63" s="4">
        <v>89</v>
      </c>
      <c r="U63" s="4">
        <v>89</v>
      </c>
      <c r="V63">
        <f t="shared" ca="1" si="1"/>
        <v>1149.8241106136174</v>
      </c>
      <c r="Z63" s="4">
        <v>89</v>
      </c>
      <c r="AA63">
        <f t="shared" ca="1" si="2"/>
        <v>1156.2091702742759</v>
      </c>
    </row>
    <row r="64" spans="1:29" x14ac:dyDescent="0.25">
      <c r="F64" s="4">
        <v>133.5</v>
      </c>
      <c r="G64" s="4">
        <f ca="1">FORECAST(F64,OFFSET(G14:G55,MATCH(F64,F14:F55,1)-1,0,2),OFFSET(F14:F55,MATCH(F64,F14:F55,1)-1,0,2))</f>
        <v>1182.0784739105816</v>
      </c>
      <c r="H64">
        <f t="shared" ca="1" si="0"/>
        <v>32.813780376577498</v>
      </c>
      <c r="K64" s="4">
        <v>133.5</v>
      </c>
      <c r="U64" s="4">
        <v>133.5</v>
      </c>
      <c r="V64">
        <f t="shared" ca="1" si="1"/>
        <v>1183.9084828092978</v>
      </c>
      <c r="Z64" s="4">
        <v>133.5</v>
      </c>
      <c r="AA64">
        <f t="shared" ca="1" si="2"/>
        <v>1192.1245024269226</v>
      </c>
    </row>
    <row r="65" spans="6:27" x14ac:dyDescent="0.25">
      <c r="F65" s="4">
        <v>178</v>
      </c>
      <c r="G65" s="4">
        <f ca="1">FORECAST(F65,OFFSET(G14:G55,MATCH(F65,F14:F55,1)-1,0,2),OFFSET(F14:F55,MATCH(F65,F14:F55,1)-1,0,2))</f>
        <v>1217.2268420298064</v>
      </c>
      <c r="H65">
        <f t="shared" ca="1" si="0"/>
        <v>32.841709874474162</v>
      </c>
      <c r="K65" s="4">
        <v>178</v>
      </c>
      <c r="U65" s="4">
        <v>178</v>
      </c>
      <c r="V65">
        <f t="shared" ca="1" si="1"/>
        <v>1219.7168390635675</v>
      </c>
      <c r="Z65" s="4">
        <v>178</v>
      </c>
      <c r="AA65">
        <f t="shared" ca="1" si="2"/>
        <v>1229.3878325243588</v>
      </c>
    </row>
    <row r="66" spans="6:27" x14ac:dyDescent="0.25">
      <c r="F66" s="4">
        <v>222.5</v>
      </c>
      <c r="G66" s="4">
        <f ca="1">FORECAST(F66,OFFSET(G14:G55,MATCH(F66,F14:F55,1)-1,0,2),OFFSET(F14:F55,MATCH(F66,F14:F55,1)-1,0,2))</f>
        <v>1253.9921738126056</v>
      </c>
      <c r="H66">
        <f t="shared" ca="1" si="0"/>
        <v>32.90845850002696</v>
      </c>
      <c r="K66" s="4">
        <v>222.5</v>
      </c>
      <c r="U66" s="4">
        <v>222.5</v>
      </c>
      <c r="V66">
        <f t="shared" ca="1" si="1"/>
        <v>1256.999162194837</v>
      </c>
      <c r="Z66" s="4">
        <v>222.5</v>
      </c>
      <c r="AA66">
        <f t="shared" ca="1" si="2"/>
        <v>1267.8041367121491</v>
      </c>
    </row>
    <row r="67" spans="6:27" x14ac:dyDescent="0.25">
      <c r="F67" s="4">
        <v>267</v>
      </c>
      <c r="G67" s="4">
        <f ca="1">FORECAST(F67,OFFSET(G14:G55,MATCH(F67,F14:F55,1)-1,0,2),OFFSET(F14:F55,MATCH(F67,F14:F55,1)-1,0,2))</f>
        <v>1292.146147812377</v>
      </c>
      <c r="H67">
        <f t="shared" ca="1" si="0"/>
        <v>33.081567986788819</v>
      </c>
      <c r="K67" s="4">
        <v>267</v>
      </c>
      <c r="U67" s="4">
        <v>267</v>
      </c>
      <c r="V67">
        <f t="shared" ca="1" si="1"/>
        <v>1295.5341553094736</v>
      </c>
      <c r="Z67" s="4">
        <v>267</v>
      </c>
      <c r="AA67">
        <f t="shared" ca="1" si="2"/>
        <v>1307.3181766658818</v>
      </c>
    </row>
    <row r="68" spans="6:27" x14ac:dyDescent="0.25">
      <c r="F68" s="4">
        <v>311.5</v>
      </c>
      <c r="G68" s="4">
        <f ca="1">FORECAST(F68,OFFSET(G14:G55,MATCH(F68,F14:F55,1)-1,0,2),OFFSET(F14:F55,MATCH(F68,F14:F55,1)-1,0,2))</f>
        <v>1331.5623340883758</v>
      </c>
      <c r="H68">
        <f t="shared" ca="1" si="0"/>
        <v>33.046029406752233</v>
      </c>
      <c r="K68" s="4">
        <v>311.5</v>
      </c>
      <c r="U68" s="4">
        <v>311.5</v>
      </c>
      <c r="V68">
        <f t="shared" ca="1" si="1"/>
        <v>1335.1922729838564</v>
      </c>
      <c r="Z68" s="4">
        <v>311.5</v>
      </c>
      <c r="AA68">
        <f t="shared" ca="1" si="2"/>
        <v>1347.6985992521484</v>
      </c>
    </row>
    <row r="69" spans="6:27" x14ac:dyDescent="0.25">
      <c r="F69" s="4">
        <v>356</v>
      </c>
      <c r="G69" s="4">
        <f ca="1">FORECAST(F69,OFFSET(G14:G55,MATCH(F69,F14:F55,1)-1,0,2),OFFSET(F14:F55,MATCH(F69,F14:F55,1)-1,0,2))</f>
        <v>1371.8068412972352</v>
      </c>
      <c r="H69">
        <f t="shared" ca="1" si="0"/>
        <v>33.200737673390144</v>
      </c>
      <c r="K69" s="4">
        <v>356</v>
      </c>
      <c r="U69" s="4">
        <v>356</v>
      </c>
      <c r="V69">
        <f t="shared" ca="1" si="1"/>
        <v>1375.588852443102</v>
      </c>
      <c r="Z69" s="4">
        <v>356</v>
      </c>
      <c r="AA69">
        <f t="shared" ca="1" si="2"/>
        <v>1388.7579298169921</v>
      </c>
    </row>
    <row r="70" spans="6:27" x14ac:dyDescent="0.25">
      <c r="F70" s="4">
        <v>400.5</v>
      </c>
      <c r="G70" s="4">
        <f ca="1">FORECAST(F70,OFFSET(G14:G55,MATCH(F70,F14:F55,1)-1,0,2),OFFSET(F14:F55,MATCH(F70,F14:F55,1)-1,0,2))</f>
        <v>1412.8276656239887</v>
      </c>
      <c r="H70">
        <f t="shared" ca="1" si="0"/>
        <v>33.365039776723108</v>
      </c>
      <c r="K70" s="4">
        <v>400.5</v>
      </c>
      <c r="U70" s="4">
        <v>400.5</v>
      </c>
      <c r="V70">
        <f t="shared" ca="1" si="1"/>
        <v>1416.7159011972817</v>
      </c>
      <c r="Z70" s="4">
        <v>400.5</v>
      </c>
      <c r="AA70">
        <f t="shared" ca="1" si="2"/>
        <v>1430.4779258440296</v>
      </c>
    </row>
    <row r="71" spans="6:27" x14ac:dyDescent="0.25">
      <c r="F71" s="4">
        <v>445</v>
      </c>
      <c r="G71" s="4">
        <f ca="1">FORECAST(F71,OFFSET(G14:G55,MATCH(F71,F14:F55,1)-1,0,2),OFFSET(F14:F55,MATCH(F71,F14:F55,1)-1,0,2))</f>
        <v>1454.5214146981627</v>
      </c>
      <c r="H71">
        <f t="shared" ca="1" si="0"/>
        <v>33.532122600582468</v>
      </c>
      <c r="K71" s="4">
        <v>445</v>
      </c>
      <c r="U71" s="4">
        <v>445</v>
      </c>
      <c r="V71">
        <f t="shared" ca="1" si="1"/>
        <v>1458.4741874303384</v>
      </c>
      <c r="Z71" s="4">
        <v>445</v>
      </c>
      <c r="AA71">
        <f t="shared" ca="1" si="2"/>
        <v>1472.7615036493728</v>
      </c>
    </row>
    <row r="72" spans="6:27" x14ac:dyDescent="0.25">
      <c r="F72" s="4">
        <v>489.5</v>
      </c>
      <c r="G72" s="4">
        <f ca="1">FORECAST(F72,OFFSET($G$14:$G$55,MATCH(F72,$F$14:$F$55,1)-1,0,2),OFFSET($F$14:$F$55,MATCH(F72,$F$14:$F$55,1)-1,0,2))</f>
        <v>1496.7938279934835</v>
      </c>
      <c r="H72">
        <f t="shared" ca="1" si="0"/>
        <v>33.751721469590002</v>
      </c>
      <c r="K72" s="4">
        <v>489.5</v>
      </c>
      <c r="U72" s="4">
        <v>489.5</v>
      </c>
      <c r="V72">
        <f t="shared" ca="1" si="1"/>
        <v>1500.7899419630735</v>
      </c>
      <c r="Z72" s="4">
        <v>489.5</v>
      </c>
      <c r="AA72">
        <f t="shared" ca="1" si="2"/>
        <v>1515.595401099647</v>
      </c>
    </row>
    <row r="73" spans="6:27" x14ac:dyDescent="0.25">
      <c r="F73" s="4">
        <v>534</v>
      </c>
      <c r="G73" s="4">
        <f t="shared" ref="G73:G95" ca="1" si="3">FORECAST(F73,OFFSET($G$14:$G$55,MATCH(F73,$F$14:$F$55,1)-1,0,2),OFFSET($F$14:$F$55,MATCH(F73,$F$14:$F$55,1)-1,0,2))</f>
        <v>1539.676875732006</v>
      </c>
      <c r="H73">
        <f t="shared" ca="1" si="0"/>
        <v>33.932109100287924</v>
      </c>
      <c r="K73" s="4">
        <v>534</v>
      </c>
      <c r="U73" s="4">
        <v>534</v>
      </c>
      <c r="V73">
        <f t="shared" ca="1" si="1"/>
        <v>1543.6995478637114</v>
      </c>
      <c r="Z73" s="4">
        <v>534</v>
      </c>
      <c r="AA73">
        <f t="shared" ca="1" si="2"/>
        <v>1558.9632439732177</v>
      </c>
    </row>
    <row r="74" spans="6:27" x14ac:dyDescent="0.25">
      <c r="F74" s="4">
        <v>578.5</v>
      </c>
      <c r="G74" s="4">
        <f t="shared" ca="1" si="3"/>
        <v>1583.0288243104562</v>
      </c>
      <c r="H74">
        <f t="shared" ca="1" si="0"/>
        <v>34.139038386644138</v>
      </c>
      <c r="K74" s="4">
        <v>578.5</v>
      </c>
      <c r="U74" s="4">
        <v>578.5</v>
      </c>
      <c r="V74">
        <f t="shared" ca="1" si="1"/>
        <v>1587.0613015648132</v>
      </c>
      <c r="Z74" s="4">
        <v>578.5</v>
      </c>
      <c r="AA74">
        <f t="shared" ca="1" si="2"/>
        <v>1602.7671688576775</v>
      </c>
    </row>
    <row r="75" spans="6:27" x14ac:dyDescent="0.25">
      <c r="F75" s="4">
        <v>623</v>
      </c>
      <c r="G75" s="4">
        <f t="shared" ca="1" si="3"/>
        <v>1626.8592585486713</v>
      </c>
      <c r="H75">
        <f t="shared" ca="1" si="0"/>
        <v>34.352404813144226</v>
      </c>
      <c r="K75" s="4">
        <v>623</v>
      </c>
      <c r="U75" s="4">
        <v>623</v>
      </c>
      <c r="V75">
        <f t="shared" ca="1" si="1"/>
        <v>1630.8923614821401</v>
      </c>
      <c r="Z75" s="4">
        <v>623</v>
      </c>
      <c r="AA75">
        <f t="shared" ca="1" si="2"/>
        <v>1647.0266091514063</v>
      </c>
    </row>
    <row r="76" spans="6:27" x14ac:dyDescent="0.25">
      <c r="F76" s="4">
        <v>667.5</v>
      </c>
      <c r="G76" s="4">
        <f t="shared" ca="1" si="3"/>
        <v>1671.1498230389886</v>
      </c>
      <c r="H76">
        <f t="shared" ca="1" si="0"/>
        <v>34.549299838659877</v>
      </c>
      <c r="K76" s="4">
        <v>667.5</v>
      </c>
      <c r="U76" s="4">
        <v>667.5</v>
      </c>
      <c r="V76">
        <f t="shared" ca="1" si="1"/>
        <v>1675.1720361187549</v>
      </c>
      <c r="Z76" s="4">
        <v>667.5</v>
      </c>
      <c r="AA76">
        <f t="shared" ca="1" si="2"/>
        <v>1691.6995982571816</v>
      </c>
    </row>
    <row r="77" spans="6:27" x14ac:dyDescent="0.25">
      <c r="F77" s="4">
        <v>712</v>
      </c>
      <c r="G77" s="4">
        <f t="shared" ca="1" si="3"/>
        <v>1715.8595458819259</v>
      </c>
      <c r="H77">
        <f t="shared" ca="1" si="0"/>
        <v>34.769966762808004</v>
      </c>
      <c r="K77" s="4">
        <v>712</v>
      </c>
      <c r="U77" s="4">
        <v>712</v>
      </c>
      <c r="V77">
        <f t="shared" ca="1" si="1"/>
        <v>1719.8591606298498</v>
      </c>
      <c r="Z77" s="4">
        <v>712</v>
      </c>
      <c r="AA77">
        <f t="shared" ca="1" si="2"/>
        <v>1736.7723416799022</v>
      </c>
    </row>
    <row r="78" spans="6:27" x14ac:dyDescent="0.25">
      <c r="F78" s="4">
        <v>756.5</v>
      </c>
      <c r="G78" s="4">
        <f t="shared" ca="1" si="3"/>
        <v>1760.9771467318747</v>
      </c>
      <c r="H78">
        <f t="shared" ca="1" si="0"/>
        <v>34.986829833937279</v>
      </c>
      <c r="K78" s="4">
        <v>756.5</v>
      </c>
      <c r="U78" s="4">
        <v>756.5</v>
      </c>
      <c r="V78">
        <f t="shared" ca="1" si="1"/>
        <v>1764.9476371686237</v>
      </c>
      <c r="Z78" s="4">
        <v>756.5</v>
      </c>
      <c r="AA78">
        <f t="shared" ca="1" si="2"/>
        <v>1782.2363297959296</v>
      </c>
    </row>
    <row r="79" spans="6:27" x14ac:dyDescent="0.25">
      <c r="F79" s="4">
        <v>801</v>
      </c>
      <c r="G79" s="4">
        <f t="shared" ca="1" si="3"/>
        <v>1806.4832310678171</v>
      </c>
      <c r="H79">
        <f t="shared" ca="1" si="0"/>
        <v>35.189283614112298</v>
      </c>
      <c r="K79" s="4">
        <v>801</v>
      </c>
      <c r="U79" s="4">
        <v>801</v>
      </c>
      <c r="V79">
        <f t="shared" ca="1" si="1"/>
        <v>1810.4141201077953</v>
      </c>
      <c r="Z79" s="4">
        <v>801</v>
      </c>
      <c r="AA79">
        <f t="shared" ca="1" si="2"/>
        <v>1828.0518109624941</v>
      </c>
    </row>
    <row r="80" spans="6:27" x14ac:dyDescent="0.25">
      <c r="F80" s="4">
        <v>845.5</v>
      </c>
      <c r="G80" s="4">
        <f t="shared" ca="1" si="3"/>
        <v>1852.3601751167826</v>
      </c>
      <c r="H80">
        <f t="shared" ca="1" si="0"/>
        <v>35.405982196650335</v>
      </c>
      <c r="K80" s="4">
        <v>845.5</v>
      </c>
      <c r="U80" s="4">
        <v>845.5</v>
      </c>
      <c r="V80">
        <f t="shared" ca="1" si="1"/>
        <v>1856.2388738749005</v>
      </c>
      <c r="Z80" s="4">
        <v>845.5</v>
      </c>
      <c r="AA80">
        <f t="shared" ca="1" si="2"/>
        <v>1874.2204463939843</v>
      </c>
    </row>
    <row r="81" spans="6:27" x14ac:dyDescent="0.25">
      <c r="F81" s="4">
        <v>890</v>
      </c>
      <c r="G81" s="4">
        <f t="shared" ca="1" si="3"/>
        <v>1898.5827629418663</v>
      </c>
      <c r="H81">
        <f t="shared" ca="1" si="0"/>
        <v>35.624054039830796</v>
      </c>
      <c r="K81" s="4">
        <v>890</v>
      </c>
      <c r="U81" s="4">
        <v>890</v>
      </c>
      <c r="V81">
        <f t="shared" ca="1" si="1"/>
        <v>1902.4033292427544</v>
      </c>
      <c r="Z81" s="4">
        <v>890</v>
      </c>
      <c r="AA81">
        <f t="shared" ca="1" si="2"/>
        <v>1920.7232737895797</v>
      </c>
    </row>
    <row r="82" spans="6:27" x14ac:dyDescent="0.25">
      <c r="F82" s="4">
        <v>934.5</v>
      </c>
      <c r="G82" s="4">
        <f t="shared" ca="1" si="3"/>
        <v>1945.146632727467</v>
      </c>
      <c r="H82">
        <f t="shared" ca="1" si="0"/>
        <v>35.832501683830415</v>
      </c>
      <c r="K82" s="4">
        <v>934.5</v>
      </c>
      <c r="U82" s="4">
        <v>934.5</v>
      </c>
      <c r="V82">
        <f t="shared" ca="1" si="1"/>
        <v>1948.9018198282618</v>
      </c>
      <c r="Z82" s="4">
        <v>934.5</v>
      </c>
      <c r="AA82">
        <f t="shared" ca="1" si="2"/>
        <v>1967.5398980963696</v>
      </c>
    </row>
    <row r="83" spans="6:27" x14ac:dyDescent="0.25">
      <c r="F83" s="4">
        <v>979</v>
      </c>
      <c r="G83" s="4">
        <f t="shared" ca="1" si="3"/>
        <v>1992.0271532920087</v>
      </c>
      <c r="H83">
        <f t="shared" ca="1" si="0"/>
        <v>36.050716102362202</v>
      </c>
      <c r="K83" s="4">
        <v>979</v>
      </c>
      <c r="U83" s="4">
        <v>979</v>
      </c>
      <c r="V83">
        <f t="shared" ca="1" si="1"/>
        <v>1995.7098381638468</v>
      </c>
      <c r="Z83" s="4">
        <v>979</v>
      </c>
      <c r="AA83">
        <f t="shared" ca="1" si="2"/>
        <v>2014.6582805746355</v>
      </c>
    </row>
    <row r="84" spans="6:27" x14ac:dyDescent="0.25">
      <c r="F84" s="4">
        <v>1023.5</v>
      </c>
      <c r="G84" s="4">
        <f t="shared" ca="1" si="3"/>
        <v>2039.218678595013</v>
      </c>
      <c r="H84">
        <f t="shared" ca="1" si="0"/>
        <v>36.278327218207352</v>
      </c>
      <c r="K84" s="4">
        <v>1023.5</v>
      </c>
      <c r="U84" s="4">
        <v>1023.5</v>
      </c>
      <c r="V84">
        <f t="shared" ca="1" si="1"/>
        <v>2042.8248519396934</v>
      </c>
      <c r="Z84" s="4">
        <v>1023.5</v>
      </c>
      <c r="AA84">
        <f t="shared" ca="1" si="2"/>
        <v>2062.0848229163757</v>
      </c>
    </row>
    <row r="85" spans="6:27" x14ac:dyDescent="0.25">
      <c r="F85" s="4">
        <v>1068</v>
      </c>
      <c r="G85" s="4">
        <f t="shared" ca="1" si="3"/>
        <v>2086.7206726888026</v>
      </c>
      <c r="H85">
        <f t="shared" ca="1" si="0"/>
        <v>36.485312392578123</v>
      </c>
      <c r="K85" s="4">
        <v>1068</v>
      </c>
      <c r="U85" s="4">
        <v>1068</v>
      </c>
      <c r="V85">
        <f t="shared" ca="1" si="1"/>
        <v>2090.2457482096352</v>
      </c>
      <c r="Z85" s="4">
        <v>1068</v>
      </c>
      <c r="AA85">
        <f t="shared" ca="1" si="2"/>
        <v>2109.7996876627608</v>
      </c>
    </row>
    <row r="86" spans="6:27" x14ac:dyDescent="0.25">
      <c r="F86" s="4">
        <v>1112.5</v>
      </c>
      <c r="G86" s="4">
        <f t="shared" ca="1" si="3"/>
        <v>2134.5128041975936</v>
      </c>
      <c r="H86">
        <f ca="1">FORECAST(F86,OFFSET($H$14:$H$55,MATCH(F86,$F$14:$F$55,1)-1,0,2),OFFSET($F$14:$F$55,MATCH(F86,$F$14:$F$55,1)-1,0,2))</f>
        <v>36.701232460385789</v>
      </c>
      <c r="K86" s="4">
        <v>1112.5</v>
      </c>
      <c r="U86" s="4">
        <v>1112.5</v>
      </c>
      <c r="V86">
        <f ca="1">FORECAST(U86,OFFSET($V$14:$V$54,MATCH(U86,$U$14:$U$54,1)-1,0,2),OFFSET($U$14:$U$54,MATCH(U86,$U$14:$U$54,1)-1,0,2))</f>
        <v>2137.949922144403</v>
      </c>
      <c r="Z86" s="4">
        <v>1112.5</v>
      </c>
      <c r="AA86">
        <f t="shared" ca="1" si="2"/>
        <v>2157.7873796216581</v>
      </c>
    </row>
    <row r="87" spans="6:27" x14ac:dyDescent="0.25">
      <c r="F87" s="4">
        <v>1157</v>
      </c>
      <c r="G87" s="4">
        <f t="shared" ca="1" si="3"/>
        <v>2182.5863444485158</v>
      </c>
      <c r="H87">
        <f t="shared" ca="1" si="0"/>
        <v>36.921532147306706</v>
      </c>
      <c r="K87" s="4">
        <v>1157</v>
      </c>
      <c r="U87" s="4">
        <v>1157</v>
      </c>
      <c r="V87">
        <f t="shared" ca="1" si="1"/>
        <v>2185.9323429827778</v>
      </c>
      <c r="Z87" s="4">
        <v>1157</v>
      </c>
      <c r="AA87">
        <f t="shared" ca="1" si="2"/>
        <v>2206.0549190179554</v>
      </c>
    </row>
    <row r="88" spans="6:27" x14ac:dyDescent="0.25">
      <c r="F88" s="4">
        <v>1201.5</v>
      </c>
      <c r="G88" s="4">
        <f t="shared" ca="1" si="3"/>
        <v>2230.9410974251232</v>
      </c>
      <c r="H88">
        <f t="shared" ca="1" si="0"/>
        <v>37.141532467386526</v>
      </c>
      <c r="K88" s="4">
        <v>1201.5</v>
      </c>
      <c r="U88" s="4">
        <v>1201.5</v>
      </c>
      <c r="V88">
        <f t="shared" ca="1" si="1"/>
        <v>2234.1917717545321</v>
      </c>
      <c r="Z88" s="4">
        <v>1201.5</v>
      </c>
      <c r="AA88">
        <f ca="1">FORECAST(Z88,OFFSET($AA$14:$AA$54,MATCH(Z88,$Z$14:$Z$54,1)-1,0,2),OFFSET($Z$14:$Z$54,MATCH(Z88,$Z$14:$Z$54,1)-1,0,2))</f>
        <v>2254.593330409929</v>
      </c>
    </row>
    <row r="89" spans="6:27" x14ac:dyDescent="0.25">
      <c r="F89" s="4">
        <v>1246</v>
      </c>
      <c r="G89" s="4">
        <f t="shared" ca="1" si="3"/>
        <v>2279.567198167827</v>
      </c>
      <c r="H89">
        <f t="shared" ca="1" si="0"/>
        <v>37.349689792353729</v>
      </c>
      <c r="K89" s="4">
        <v>1246</v>
      </c>
      <c r="U89" s="4">
        <v>1246</v>
      </c>
      <c r="V89">
        <f t="shared" ca="1" si="1"/>
        <v>2282.7184556003413</v>
      </c>
      <c r="Z89" s="4">
        <v>1246</v>
      </c>
      <c r="AA89">
        <f t="shared" ca="1" si="2"/>
        <v>2303.3801430560643</v>
      </c>
    </row>
    <row r="90" spans="6:27" x14ac:dyDescent="0.25">
      <c r="F90" s="4">
        <v>1290.5</v>
      </c>
      <c r="G90" s="4">
        <f t="shared" ca="1" si="3"/>
        <v>2328.4461615976547</v>
      </c>
      <c r="H90">
        <f t="shared" ca="1" si="0"/>
        <v>37.572845574935876</v>
      </c>
      <c r="K90" s="4">
        <v>1290.5</v>
      </c>
      <c r="U90" s="4">
        <v>1290.5</v>
      </c>
      <c r="V90">
        <f t="shared" ca="1" si="1"/>
        <v>2331.4915532429463</v>
      </c>
      <c r="Z90" s="4">
        <v>1290.5</v>
      </c>
      <c r="AA90">
        <f t="shared" ca="1" si="2"/>
        <v>2352.4136961524368</v>
      </c>
    </row>
    <row r="91" spans="6:27" x14ac:dyDescent="0.25">
      <c r="F91" s="4">
        <v>1335</v>
      </c>
      <c r="G91" s="4">
        <f ca="1">FORECAST(F91,OFFSET($G$14:$G$55,MATCH(F91,$F$14:$F$55,1)-1,0,2),OFFSET($F$14:$F$55,MATCH(F91,$F$14:$F$55,1)-1,0,2))</f>
        <v>2377.5897989935011</v>
      </c>
      <c r="H91">
        <f t="shared" ca="1" si="0"/>
        <v>37.7982496428397</v>
      </c>
      <c r="K91" s="4">
        <v>1335</v>
      </c>
      <c r="U91" s="4">
        <v>1335</v>
      </c>
      <c r="V91">
        <f t="shared" ca="1" si="1"/>
        <v>2380.5274797478864</v>
      </c>
      <c r="Z91" s="4">
        <v>1335</v>
      </c>
      <c r="AA91">
        <f t="shared" ca="1" si="2"/>
        <v>2401.7120387941563</v>
      </c>
    </row>
    <row r="92" spans="6:27" x14ac:dyDescent="0.25">
      <c r="F92" s="4">
        <v>1379.5</v>
      </c>
      <c r="G92" s="4">
        <f t="shared" ca="1" si="3"/>
        <v>2426.9954157566872</v>
      </c>
      <c r="H92">
        <f t="shared" ca="1" si="0"/>
        <v>38.017938490289488</v>
      </c>
      <c r="K92" s="4">
        <v>1379.5</v>
      </c>
      <c r="U92" s="4">
        <v>1379.5</v>
      </c>
      <c r="V92">
        <f t="shared" ca="1" si="1"/>
        <v>2429.8216148039578</v>
      </c>
      <c r="Z92" s="4">
        <v>1379.5</v>
      </c>
      <c r="AA92">
        <f t="shared" ca="1" si="2"/>
        <v>2451.2592601685596</v>
      </c>
    </row>
    <row r="93" spans="6:27" x14ac:dyDescent="0.25">
      <c r="F93" s="4">
        <v>1424</v>
      </c>
      <c r="G93" s="4">
        <f t="shared" ca="1" si="3"/>
        <v>2476.6293498655841</v>
      </c>
      <c r="H93">
        <f t="shared" ca="1" si="0"/>
        <v>38.224381727656777</v>
      </c>
      <c r="K93" s="4">
        <v>1424</v>
      </c>
      <c r="U93" s="4">
        <v>1424</v>
      </c>
      <c r="V93">
        <f t="shared" ca="1" si="1"/>
        <v>2479.3393618807263</v>
      </c>
      <c r="Z93" s="4">
        <v>1424</v>
      </c>
      <c r="AA93">
        <f t="shared" ca="1" si="2"/>
        <v>2501.0153378504415</v>
      </c>
    </row>
    <row r="94" spans="6:27" x14ac:dyDescent="0.25">
      <c r="F94" s="4">
        <v>1468.5</v>
      </c>
      <c r="G94" s="4">
        <f t="shared" ca="1" si="3"/>
        <v>2526.5040263277351</v>
      </c>
      <c r="H94">
        <f t="shared" ca="1" si="0"/>
        <v>38.448719163262226</v>
      </c>
      <c r="K94" s="4">
        <v>1468.5</v>
      </c>
      <c r="U94" s="4">
        <v>1468.5</v>
      </c>
      <c r="V94">
        <f t="shared" ca="1" si="1"/>
        <v>2529.1083865842897</v>
      </c>
      <c r="Z94" s="4">
        <v>1468.5</v>
      </c>
      <c r="AA94">
        <f t="shared" ca="1" si="2"/>
        <v>2551.0247019291392</v>
      </c>
    </row>
    <row r="95" spans="6:27" x14ac:dyDescent="0.25">
      <c r="F95" s="5">
        <v>1555</v>
      </c>
      <c r="G95" s="4">
        <f t="shared" ca="1" si="3"/>
        <v>2624.1320215515861</v>
      </c>
      <c r="H95">
        <f t="shared" ca="1" si="0"/>
        <v>38.837476170424289</v>
      </c>
      <c r="K95" s="5">
        <v>1555</v>
      </c>
      <c r="U95" s="5">
        <v>1555</v>
      </c>
      <c r="V95" t="e">
        <f t="shared" ca="1" si="1"/>
        <v>#DIV/0!</v>
      </c>
      <c r="Z95" s="5">
        <v>1555</v>
      </c>
      <c r="AA95" t="e">
        <f t="shared" ca="1" si="2"/>
        <v>#DIV/0!</v>
      </c>
    </row>
  </sheetData>
  <mergeCells count="5">
    <mergeCell ref="L1:M2"/>
    <mergeCell ref="G1:H2"/>
    <mergeCell ref="Q1:R2"/>
    <mergeCell ref="V1:W2"/>
    <mergeCell ref="AA1:A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C11FD-E91B-469B-818F-C8B73A5E436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91F79-C934-408A-95F3-4F94AD5A59F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 m</vt:lpstr>
      <vt:lpstr>var T</vt:lpstr>
      <vt:lpstr>var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2020-05-10T20:57:44Z</dcterms:created>
  <dcterms:modified xsi:type="dcterms:W3CDTF">2020-05-11T00:32:38Z</dcterms:modified>
</cp:coreProperties>
</file>