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JupyterProjects\underwater\250815_underwater\excel\"/>
    </mc:Choice>
  </mc:AlternateContent>
  <xr:revisionPtr revIDLastSave="0" documentId="13_ncr:1_{D68227B3-7DFF-47B4-AAEF-3EC55DD1EC54}" xr6:coauthVersionLast="47" xr6:coauthVersionMax="47" xr10:uidLastSave="{00000000-0000-0000-0000-000000000000}"/>
  <bookViews>
    <workbookView xWindow="4155" yWindow="1545" windowWidth="21600" windowHeight="13380" xr2:uid="{0D9483D9-A8FA-4FCD-A564-7ACF0BF6AEBF}"/>
  </bookViews>
  <sheets>
    <sheet name="Lembar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9" i="1" l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18" i="1"/>
  <c r="Z31" i="1"/>
  <c r="V31" i="1"/>
  <c r="R31" i="1"/>
  <c r="Z30" i="1"/>
  <c r="V30" i="1"/>
  <c r="R30" i="1"/>
  <c r="Z33" i="1"/>
  <c r="V33" i="1"/>
  <c r="R33" i="1"/>
  <c r="Z18" i="1"/>
  <c r="V18" i="1"/>
  <c r="R18" i="1"/>
  <c r="Z29" i="1"/>
  <c r="V29" i="1"/>
  <c r="R29" i="1"/>
  <c r="Z25" i="1"/>
  <c r="V25" i="1"/>
  <c r="R25" i="1"/>
  <c r="Z23" i="1"/>
  <c r="V23" i="1"/>
  <c r="R23" i="1"/>
  <c r="Z19" i="1"/>
  <c r="V19" i="1"/>
  <c r="R19" i="1"/>
  <c r="Z34" i="1"/>
  <c r="V34" i="1"/>
  <c r="R34" i="1"/>
  <c r="Z36" i="1"/>
  <c r="V36" i="1"/>
  <c r="R36" i="1"/>
  <c r="Z40" i="1"/>
  <c r="V40" i="1"/>
  <c r="R40" i="1"/>
  <c r="Z39" i="1"/>
  <c r="V39" i="1"/>
  <c r="R39" i="1"/>
  <c r="Z22" i="1"/>
  <c r="V22" i="1"/>
  <c r="R22" i="1"/>
  <c r="Z57" i="1"/>
  <c r="V63" i="1"/>
  <c r="R63" i="1"/>
  <c r="Z56" i="1"/>
  <c r="V57" i="1"/>
  <c r="R57" i="1"/>
  <c r="Z45" i="1"/>
  <c r="V56" i="1"/>
  <c r="R56" i="1"/>
  <c r="Z58" i="1"/>
  <c r="V45" i="1"/>
  <c r="R45" i="1"/>
  <c r="Z44" i="1"/>
  <c r="V58" i="1"/>
  <c r="R58" i="1"/>
  <c r="Z41" i="1"/>
  <c r="V44" i="1"/>
  <c r="R44" i="1"/>
  <c r="Z42" i="1"/>
  <c r="V41" i="1"/>
  <c r="R41" i="1"/>
  <c r="Z43" i="1"/>
  <c r="V42" i="1"/>
  <c r="R42" i="1"/>
  <c r="Z66" i="1"/>
  <c r="V43" i="1"/>
  <c r="R43" i="1"/>
  <c r="Z65" i="1"/>
  <c r="V66" i="1"/>
  <c r="R66" i="1"/>
  <c r="Z67" i="1"/>
  <c r="V65" i="1"/>
  <c r="R65" i="1"/>
  <c r="Z64" i="1"/>
  <c r="V67" i="1"/>
  <c r="R67" i="1"/>
  <c r="Z61" i="1"/>
  <c r="V64" i="1"/>
  <c r="R64" i="1"/>
  <c r="Z59" i="1"/>
  <c r="V61" i="1"/>
  <c r="R61" i="1"/>
  <c r="Z62" i="1"/>
  <c r="V59" i="1"/>
  <c r="R59" i="1"/>
  <c r="Z60" i="1"/>
  <c r="V62" i="1"/>
  <c r="R62" i="1"/>
  <c r="Z49" i="1"/>
  <c r="V60" i="1"/>
  <c r="R60" i="1"/>
  <c r="Z55" i="1"/>
  <c r="V49" i="1"/>
  <c r="R49" i="1"/>
  <c r="Z51" i="1"/>
  <c r="V55" i="1"/>
  <c r="R55" i="1"/>
  <c r="Z52" i="1"/>
  <c r="V51" i="1"/>
  <c r="R51" i="1"/>
  <c r="Z54" i="1"/>
  <c r="V52" i="1"/>
  <c r="R52" i="1"/>
  <c r="Z48" i="1"/>
  <c r="V54" i="1"/>
  <c r="R54" i="1"/>
  <c r="Z47" i="1"/>
  <c r="V48" i="1"/>
  <c r="R48" i="1"/>
  <c r="Z50" i="1"/>
  <c r="V47" i="1"/>
  <c r="R47" i="1"/>
  <c r="Z53" i="1"/>
  <c r="V50" i="1"/>
  <c r="R50" i="1"/>
  <c r="Z46" i="1"/>
  <c r="V53" i="1"/>
  <c r="R53" i="1"/>
  <c r="Z26" i="1"/>
  <c r="V46" i="1"/>
  <c r="R46" i="1"/>
  <c r="Z32" i="1"/>
  <c r="V26" i="1"/>
  <c r="R26" i="1"/>
  <c r="Z38" i="1"/>
  <c r="V32" i="1"/>
  <c r="R32" i="1"/>
  <c r="Z27" i="1"/>
  <c r="V38" i="1"/>
  <c r="R38" i="1"/>
  <c r="Z35" i="1"/>
  <c r="V27" i="1"/>
  <c r="R27" i="1"/>
  <c r="Z24" i="1"/>
  <c r="V35" i="1"/>
  <c r="R35" i="1"/>
  <c r="Z28" i="1"/>
  <c r="V24" i="1"/>
  <c r="R24" i="1"/>
  <c r="Z37" i="1"/>
  <c r="V28" i="1"/>
  <c r="R28" i="1"/>
  <c r="V37" i="1"/>
  <c r="R37" i="1"/>
  <c r="B1" i="1" l="1"/>
  <c r="B7" i="1"/>
  <c r="B3" i="1"/>
  <c r="B13" i="1"/>
  <c r="B9" i="1"/>
  <c r="B15" i="1"/>
  <c r="B10" i="1"/>
  <c r="B12" i="1"/>
  <c r="B2" i="1"/>
  <c r="B4" i="1"/>
  <c r="B6" i="1"/>
  <c r="B5" i="1"/>
  <c r="B11" i="1"/>
  <c r="B14" i="1"/>
  <c r="B8" i="1"/>
</calcChain>
</file>

<file path=xl/sharedStrings.xml><?xml version="1.0" encoding="utf-8"?>
<sst xmlns="http://schemas.openxmlformats.org/spreadsheetml/2006/main" count="394" uniqueCount="93">
  <si>
    <t>G</t>
  </si>
  <si>
    <t>OC</t>
  </si>
  <si>
    <t>OCGN</t>
  </si>
  <si>
    <t>OCRN</t>
  </si>
  <si>
    <t>OCYN</t>
  </si>
  <si>
    <t>OCBN</t>
  </si>
  <si>
    <t>OCGU</t>
  </si>
  <si>
    <t>OCRU</t>
  </si>
  <si>
    <t>OCYU</t>
  </si>
  <si>
    <t>OCBU</t>
  </si>
  <si>
    <t>OCGRN</t>
  </si>
  <si>
    <t>OCGYN</t>
  </si>
  <si>
    <t>OCGBN</t>
  </si>
  <si>
    <t>OCPN</t>
  </si>
  <si>
    <t>OCRYN</t>
  </si>
  <si>
    <t>12290.png</t>
  </si>
  <si>
    <t>12324.png</t>
  </si>
  <si>
    <t>716_img_.png</t>
  </si>
  <si>
    <t>455_img_.png</t>
  </si>
  <si>
    <t>265_img_.png</t>
  </si>
  <si>
    <t>670_img_.png</t>
  </si>
  <si>
    <t>415_img_.png</t>
  </si>
  <si>
    <t>768_img_.png</t>
  </si>
  <si>
    <t>greenish</t>
  </si>
  <si>
    <t>filename</t>
  </si>
  <si>
    <t>MEAN R</t>
  </si>
  <si>
    <t>MEAN G</t>
  </si>
  <si>
    <t>MEAN B</t>
  </si>
  <si>
    <t>VAR R</t>
  </si>
  <si>
    <t>VAR G</t>
  </si>
  <si>
    <t>VAR B</t>
  </si>
  <si>
    <t>SSIM R</t>
  </si>
  <si>
    <t>SSIM G</t>
  </si>
  <si>
    <t>VOH</t>
  </si>
  <si>
    <t>voh_cat</t>
  </si>
  <si>
    <t>GW-5</t>
  </si>
  <si>
    <t>GW-5-1</t>
  </si>
  <si>
    <t>GW-5-2</t>
  </si>
  <si>
    <t>psnr</t>
  </si>
  <si>
    <t>psnr_gw5</t>
  </si>
  <si>
    <t>psnr_picked</t>
  </si>
  <si>
    <t>UIQM_raw</t>
  </si>
  <si>
    <t>UIQM_ref</t>
  </si>
  <si>
    <t>UIQM_gw5</t>
  </si>
  <si>
    <t>UIQM_picked</t>
  </si>
  <si>
    <t>UCIQE_raw</t>
  </si>
  <si>
    <t>UCIQE_ref</t>
  </si>
  <si>
    <t>UCIQE_gw5</t>
  </si>
  <si>
    <t>UCIQE_picked</t>
  </si>
  <si>
    <t>yellowish</t>
  </si>
  <si>
    <t>601_img_.png</t>
  </si>
  <si>
    <t>404_img_.png</t>
  </si>
  <si>
    <t>332_img_.png</t>
  </si>
  <si>
    <t>700_img_.png</t>
  </si>
  <si>
    <t>413_img_.png</t>
  </si>
  <si>
    <t>337_img_.png</t>
  </si>
  <si>
    <t>365_img_.png</t>
  </si>
  <si>
    <t>722_img_.png</t>
  </si>
  <si>
    <t>62_img_.png</t>
  </si>
  <si>
    <t>469_img_.png</t>
  </si>
  <si>
    <t>921_img_.png</t>
  </si>
  <si>
    <t>381_img_.png</t>
  </si>
  <si>
    <t>392_img_.png</t>
  </si>
  <si>
    <t>78_img_.png</t>
  </si>
  <si>
    <t>360_img_.png</t>
  </si>
  <si>
    <t>405_img_.png</t>
  </si>
  <si>
    <t>202_img_.png</t>
  </si>
  <si>
    <t>851_img_.png</t>
  </si>
  <si>
    <t>230_img_.png</t>
  </si>
  <si>
    <t>3650.png</t>
  </si>
  <si>
    <t>841_img_.png</t>
  </si>
  <si>
    <t>2787.png</t>
  </si>
  <si>
    <t>15001.png</t>
  </si>
  <si>
    <t>99_img_.png</t>
  </si>
  <si>
    <t>29_img_.png</t>
  </si>
  <si>
    <t>244_img_.png</t>
  </si>
  <si>
    <t>240_img_.png</t>
  </si>
  <si>
    <t>271_img_.png</t>
  </si>
  <si>
    <t>757_img_.png</t>
  </si>
  <si>
    <t>12348.png</t>
  </si>
  <si>
    <t>820_img_.png</t>
  </si>
  <si>
    <t>916_img_.png</t>
  </si>
  <si>
    <t>690_img_.png</t>
  </si>
  <si>
    <t>666_img_.png</t>
  </si>
  <si>
    <t>11052.png</t>
  </si>
  <si>
    <t>12445.png</t>
  </si>
  <si>
    <t>389_img_.png</t>
  </si>
  <si>
    <t>563.png</t>
  </si>
  <si>
    <t>10151.png</t>
  </si>
  <si>
    <t>613_img_.png</t>
  </si>
  <si>
    <t>567_img_.png</t>
  </si>
  <si>
    <t>5818.png</t>
  </si>
  <si>
    <t>cluster_kmeans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</si>
</sst>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8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2" borderId="2" xfId="0" applyFill="1" applyBorder="1"/>
    <xf numFmtId="0" fontId="0" fillId="0" borderId="2" xfId="0" applyBorder="1"/>
    <xf numFmtId="0" fontId="1" fillId="3" borderId="3" xfId="0" applyFont="1" applyFill="1" applyBorder="1" applyAlignment="1">
      <alignment horizontal="center" vertical="top"/>
    </xf>
    <xf numFmtId="0" fontId="1" fillId="3" borderId="4" xfId="0" applyFont="1" applyFill="1" applyBorder="1" applyAlignment="1">
      <alignment horizontal="center" vertical="top"/>
    </xf>
    <xf numFmtId="0" fontId="0" fillId="0" borderId="5" xfId="0" applyBorder="1"/>
    <xf numFmtId="0" fontId="0" fillId="2" borderId="5" xfId="0" applyFill="1" applyBorder="1"/>
    <xf numFmtId="0" fontId="0" fillId="0" borderId="6" xfId="0" applyBorder="1"/>
    <xf numFmtId="0" fontId="0" fillId="2" borderId="0" xfId="0" applyFill="1" applyBorder="1"/>
    <xf numFmtId="0" fontId="0" fillId="2" borderId="7" xfId="0" applyFill="1" applyBorder="1"/>
    <xf numFmtId="0" fontId="0" fillId="0" borderId="0" xfId="0" applyBorder="1"/>
    <xf numFmtId="0" fontId="0" fillId="0" borderId="0" xfId="0" applyFill="1"/>
  </cellXfs>
  <cellStyles count="1">
    <cellStyle name="Normal" xfId="0" builtinId="0"/>
  </cellStyles>
  <dxfs count="27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bottom style="thin">
          <color theme="4" tint="0.3999755851924192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er\JupyterProjects\underwater\excel\result.xlsx" TargetMode="External"/><Relationship Id="rId1" Type="http://schemas.openxmlformats.org/officeDocument/2006/relationships/externalLinkPath" Target="/Users/User/JupyterProjects/underwater/excel/resul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ksp. conf."/>
      <sheetName val="labelled &amp; picked"/>
      <sheetName val="Feature"/>
      <sheetName val="machine learning"/>
    </sheetNames>
    <sheetDataSet>
      <sheetData sheetId="0"/>
      <sheetData sheetId="1"/>
      <sheetData sheetId="2"/>
      <sheetData sheetId="3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21A41A6-7B60-45D8-AE80-75C5F26AF8FF}" name="Tabel1" displayName="Tabel1" ref="B17:Z67" totalsRowShown="0" headerRowDxfId="0" tableBorderDxfId="26">
  <autoFilter ref="B17:Z67" xr:uid="{721A41A6-7B60-45D8-AE80-75C5F26AF8FF}"/>
  <sortState xmlns:xlrd2="http://schemas.microsoft.com/office/spreadsheetml/2017/richdata2" ref="B18:Z67">
    <sortCondition ref="M17:M67"/>
  </sortState>
  <tableColumns count="25">
    <tableColumn id="1" xr3:uid="{EEE0FF4E-6A58-4143-8FB8-96422105AF87}" name="filename" dataDxfId="25"/>
    <tableColumn id="2" xr3:uid="{80D6D591-C97F-460B-8F1D-B027F0897714}" name="MEAN R" dataDxfId="24"/>
    <tableColumn id="3" xr3:uid="{EE90FFA1-EE26-4F2C-B6C2-080CE2C30C28}" name="MEAN G" dataDxfId="23"/>
    <tableColumn id="4" xr3:uid="{C1FF7ACA-D50F-4323-B00A-558F733DE870}" name="MEAN B" dataDxfId="22"/>
    <tableColumn id="5" xr3:uid="{AC0F7B15-335C-4838-851E-0F1C42894FBA}" name="VAR R" dataDxfId="21"/>
    <tableColumn id="6" xr3:uid="{1362BE84-DF87-4512-8420-44414CA9C179}" name="VAR G" dataDxfId="20"/>
    <tableColumn id="7" xr3:uid="{CF0BC40D-C5F5-42A1-A0D0-04D98ACB91DA}" name="VAR B" dataDxfId="19"/>
    <tableColumn id="8" xr3:uid="{9D8D421F-B407-4C13-9B78-C897ED0B3B75}" name="SSIM R" dataDxfId="18"/>
    <tableColumn id="9" xr3:uid="{B7DD7D6A-A343-4B4D-ACBB-17E72C3F184D}" name="SSIM G" dataDxfId="17"/>
    <tableColumn id="10" xr3:uid="{5AB65B35-E37E-4112-85EA-AC1AB341EA72}" name="VOH" dataDxfId="16"/>
    <tableColumn id="11" xr3:uid="{BF60787F-3C6D-4F56-8DB7-37F42619193D}" name="voh_cat" dataDxfId="15"/>
    <tableColumn id="12" xr3:uid="{3C7CAA42-DBD5-4A2E-8A7E-B761F3C57E8E}" name="GW-5" dataDxfId="14"/>
    <tableColumn id="13" xr3:uid="{26A92810-B710-4C83-97CB-9D7C38648ABE}" name="GW-5-1" dataDxfId="13"/>
    <tableColumn id="14" xr3:uid="{C5DE55E6-7249-4E76-A524-3DAB317ECFD8}" name="GW-5-2" dataDxfId="12"/>
    <tableColumn id="15" xr3:uid="{CB0CEF63-25B9-467E-A0D5-374555673BC7}" name="psnr" dataDxfId="11"/>
    <tableColumn id="16" xr3:uid="{D63F0957-88CA-4515-A125-0C72324C3632}" name="psnr_gw5" dataDxfId="10"/>
    <tableColumn id="17" xr3:uid="{BE28BDF9-F637-402B-95D3-2B46A450EF8B}" name="psnr_picked" dataDxfId="9">
      <calculatedColumnFormula>IF([1]!Table1[[#This Row],[GW-5-2]]="OC",[1]!Table1[[#This Row],[psnr]],[1]!Table1[[#This Row],[psnr_gw5]])</calculatedColumnFormula>
    </tableColumn>
    <tableColumn id="18" xr3:uid="{7FF9FA6E-38A8-40F5-B927-C01AAEA979AC}" name="UIQM_raw" dataDxfId="8"/>
    <tableColumn id="19" xr3:uid="{E3FA3350-73E6-44BA-AB54-5312768FA915}" name="UIQM_ref" dataDxfId="7"/>
    <tableColumn id="20" xr3:uid="{8CB89A1F-0251-4F07-A03C-FDAC04E1EF11}" name="UIQM_gw5" dataDxfId="6"/>
    <tableColumn id="21" xr3:uid="{1B3E540F-C86B-4D2B-A461-FE79961897DB}" name="UIQM_picked" dataDxfId="5">
      <calculatedColumnFormula>IF([1]!Table1[[#This Row],[GW-5-1]]="OC",[1]!Table1[[#This Row],[UIQM_raw]],[1]!Table1[[#This Row],[UIQM_gw5]])</calculatedColumnFormula>
    </tableColumn>
    <tableColumn id="22" xr3:uid="{32559FF6-8B78-43BB-AA51-B7365EF36C68}" name="UCIQE_raw" dataDxfId="4"/>
    <tableColumn id="23" xr3:uid="{1BD3A705-2D91-4480-9F09-9328852BB5E2}" name="UCIQE_ref" dataDxfId="3"/>
    <tableColumn id="24" xr3:uid="{C0B87827-904E-4B84-B726-D270385CFD41}" name="UCIQE_gw5" dataDxfId="2"/>
    <tableColumn id="25" xr3:uid="{F3A66B36-D421-425F-8833-59DB3C2EC07A}" name="UCIQE_picked" dataDxfId="1">
      <calculatedColumnFormula>IF([1]!Table1[[#This Row],[GW-5-2]]="OC",[1]!Table1[[#This Row],[UCIQE_raw]],[1]!Table1[[#This Row],[UCIQE_gw5]])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4B77C67-57DF-4F7C-B937-A4637AF42B73}" name="Tabel3" displayName="Tabel3" ref="B72:C122" totalsRowShown="0">
  <autoFilter ref="B72:C122" xr:uid="{04B77C67-57DF-4F7C-B937-A4637AF42B73}"/>
  <sortState xmlns:xlrd2="http://schemas.microsoft.com/office/spreadsheetml/2017/richdata2" ref="B73:C122">
    <sortCondition ref="B72:B122"/>
  </sortState>
  <tableColumns count="2">
    <tableColumn id="1" xr3:uid="{01569883-B7C7-4202-AF87-76B8ED9BD83C}" name="filename"/>
    <tableColumn id="2" xr3:uid="{BEA666AB-0AE8-4B68-A97D-9788F7FC7983}" name="cluster_kmean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963BDD3-DE6D-4930-9AE5-29D2B02F0205}" name="Tabel4" displayName="Tabel4" ref="F72:G122" totalsRowShown="0">
  <autoFilter ref="F72:G122" xr:uid="{2963BDD3-DE6D-4930-9AE5-29D2B02F0205}"/>
  <sortState xmlns:xlrd2="http://schemas.microsoft.com/office/spreadsheetml/2017/richdata2" ref="F73:G122">
    <sortCondition ref="F72:F122"/>
  </sortState>
  <tableColumns count="2">
    <tableColumn id="1" xr3:uid="{D303AB9B-43E0-4902-A6A9-0ACCE5BC4983}" name="filename"/>
    <tableColumn id="2" xr3:uid="{B8FFB854-D4D4-4799-B43C-D2C2140270B1}" name="cluster_kmea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27DE9-8870-45CE-8225-49A886E8E2EC}">
  <dimension ref="A1:AA122"/>
  <sheetViews>
    <sheetView tabSelected="1" topLeftCell="J12" workbookViewId="0">
      <selection activeCell="W19" sqref="W19:W39"/>
    </sheetView>
  </sheetViews>
  <sheetFormatPr defaultRowHeight="15" x14ac:dyDescent="0.25"/>
  <cols>
    <col min="1" max="1" width="28.42578125" customWidth="1"/>
    <col min="2" max="2" width="12.85546875" bestFit="1" customWidth="1"/>
    <col min="3" max="3" width="17.28515625" customWidth="1"/>
    <col min="4" max="4" width="10.28515625" customWidth="1"/>
    <col min="5" max="5" width="10" customWidth="1"/>
    <col min="6" max="6" width="11.140625" customWidth="1"/>
    <col min="7" max="7" width="17.28515625" customWidth="1"/>
    <col min="9" max="9" width="9.28515625" customWidth="1"/>
    <col min="10" max="10" width="9.42578125" customWidth="1"/>
    <col min="12" max="12" width="10" customWidth="1"/>
    <col min="14" max="15" width="9.85546875" customWidth="1"/>
    <col min="17" max="17" width="11.42578125" customWidth="1"/>
    <col min="18" max="18" width="14" customWidth="1"/>
    <col min="19" max="19" width="14.42578125" bestFit="1" customWidth="1"/>
    <col min="20" max="20" width="11.42578125" customWidth="1"/>
    <col min="21" max="21" width="12.28515625" customWidth="1"/>
    <col min="22" max="22" width="14.85546875" customWidth="1"/>
    <col min="23" max="23" width="13" customWidth="1"/>
    <col min="24" max="24" width="12.42578125" customWidth="1"/>
    <col min="25" max="25" width="13.28515625" customWidth="1"/>
    <col min="26" max="26" width="15.85546875" customWidth="1"/>
  </cols>
  <sheetData>
    <row r="1" spans="1:2" x14ac:dyDescent="0.25">
      <c r="A1" s="3" t="s">
        <v>2</v>
      </c>
      <c r="B1" s="1">
        <f ca="1">COUNTIF([1]!Table1[GW-5],$B1)</f>
        <v>471</v>
      </c>
    </row>
    <row r="2" spans="1:2" x14ac:dyDescent="0.25">
      <c r="A2" s="4" t="s">
        <v>0</v>
      </c>
      <c r="B2" s="2">
        <f ca="1">COUNTIF([1]!Table1[GW-5],$B2)</f>
        <v>225</v>
      </c>
    </row>
    <row r="3" spans="1:2" x14ac:dyDescent="0.25">
      <c r="A3" s="3" t="s">
        <v>6</v>
      </c>
      <c r="B3" s="1">
        <f ca="1">COUNTIF([1]!Table1[GW-5],$B3)</f>
        <v>121</v>
      </c>
    </row>
    <row r="4" spans="1:2" x14ac:dyDescent="0.25">
      <c r="A4" s="4" t="s">
        <v>7</v>
      </c>
      <c r="B4" s="2">
        <f ca="1">COUNTIF([1]!Table1[GW-5],$B4)</f>
        <v>16</v>
      </c>
    </row>
    <row r="5" spans="1:2" x14ac:dyDescent="0.25">
      <c r="A5" s="3" t="s">
        <v>3</v>
      </c>
      <c r="B5" s="1">
        <f ca="1">COUNTIF([1]!Table1[GW-5],$B5)</f>
        <v>15</v>
      </c>
    </row>
    <row r="6" spans="1:2" x14ac:dyDescent="0.25">
      <c r="A6" s="4" t="s">
        <v>8</v>
      </c>
      <c r="B6" s="2">
        <f ca="1">COUNTIF([1]!Table1[GW-5],$B6)</f>
        <v>10</v>
      </c>
    </row>
    <row r="7" spans="1:2" x14ac:dyDescent="0.25">
      <c r="A7" s="3" t="s">
        <v>4</v>
      </c>
      <c r="B7" s="1">
        <f ca="1">COUNTIF([1]!Table1[GW-5],$B7)</f>
        <v>9</v>
      </c>
    </row>
    <row r="8" spans="1:2" x14ac:dyDescent="0.25">
      <c r="A8" s="4" t="s">
        <v>5</v>
      </c>
      <c r="B8" s="2">
        <f ca="1">COUNTIF([1]!Table1[GW-5],$B8)</f>
        <v>7</v>
      </c>
    </row>
    <row r="9" spans="1:2" x14ac:dyDescent="0.25">
      <c r="A9" s="3" t="s">
        <v>10</v>
      </c>
      <c r="B9" s="1">
        <f ca="1">COUNTIF([1]!Table1[GW-5],$B9)</f>
        <v>6</v>
      </c>
    </row>
    <row r="10" spans="1:2" x14ac:dyDescent="0.25">
      <c r="A10" s="4" t="s">
        <v>9</v>
      </c>
      <c r="B10" s="2">
        <f ca="1">COUNTIF([1]!Table1[GW-5],$B10)</f>
        <v>3</v>
      </c>
    </row>
    <row r="11" spans="1:2" x14ac:dyDescent="0.25">
      <c r="A11" s="3" t="s">
        <v>11</v>
      </c>
      <c r="B11" s="1">
        <f ca="1">COUNTIF([1]!Table1[GW-5],$B11)</f>
        <v>3</v>
      </c>
    </row>
    <row r="12" spans="1:2" x14ac:dyDescent="0.25">
      <c r="A12" s="4" t="s">
        <v>14</v>
      </c>
      <c r="B12" s="2">
        <f ca="1">COUNTIF([1]!Table1[GW-5],$B12)</f>
        <v>2</v>
      </c>
    </row>
    <row r="13" spans="1:2" x14ac:dyDescent="0.25">
      <c r="A13" s="3" t="s">
        <v>12</v>
      </c>
      <c r="B13" s="1">
        <f ca="1">COUNTIF([1]!Table1[GW-5],$B13)</f>
        <v>1</v>
      </c>
    </row>
    <row r="14" spans="1:2" x14ac:dyDescent="0.25">
      <c r="A14" s="4" t="s">
        <v>13</v>
      </c>
      <c r="B14" s="2">
        <f ca="1">COUNTIF([1]!Table1[GW-5],$B14)</f>
        <v>1</v>
      </c>
    </row>
    <row r="15" spans="1:2" x14ac:dyDescent="0.25">
      <c r="A15" s="3" t="s">
        <v>1</v>
      </c>
      <c r="B15" s="1">
        <f ca="1">COUNTIF([1]!Table1[GW-5],$B15)</f>
        <v>0</v>
      </c>
    </row>
    <row r="17" spans="1:27" x14ac:dyDescent="0.25">
      <c r="B17" s="5" t="s">
        <v>24</v>
      </c>
      <c r="C17" s="5" t="s">
        <v>25</v>
      </c>
      <c r="D17" s="5" t="s">
        <v>26</v>
      </c>
      <c r="E17" s="5" t="s">
        <v>27</v>
      </c>
      <c r="F17" s="5" t="s">
        <v>28</v>
      </c>
      <c r="G17" s="5" t="s">
        <v>29</v>
      </c>
      <c r="H17" s="5" t="s">
        <v>30</v>
      </c>
      <c r="I17" s="5" t="s">
        <v>31</v>
      </c>
      <c r="J17" s="5" t="s">
        <v>32</v>
      </c>
      <c r="K17" s="6" t="s">
        <v>33</v>
      </c>
      <c r="L17" s="6" t="s">
        <v>34</v>
      </c>
      <c r="M17" s="6" t="s">
        <v>35</v>
      </c>
      <c r="N17" s="6" t="s">
        <v>36</v>
      </c>
      <c r="O17" s="6" t="s">
        <v>37</v>
      </c>
      <c r="P17" s="6" t="s">
        <v>38</v>
      </c>
      <c r="Q17" s="6" t="s">
        <v>39</v>
      </c>
      <c r="R17" s="6" t="s">
        <v>40</v>
      </c>
      <c r="S17" s="5" t="s">
        <v>41</v>
      </c>
      <c r="T17" s="5" t="s">
        <v>42</v>
      </c>
      <c r="U17" s="5" t="s">
        <v>43</v>
      </c>
      <c r="V17" s="6" t="s">
        <v>44</v>
      </c>
      <c r="W17" s="5" t="s">
        <v>45</v>
      </c>
      <c r="X17" s="5" t="s">
        <v>46</v>
      </c>
      <c r="Y17" s="5" t="s">
        <v>47</v>
      </c>
      <c r="Z17" s="6" t="s">
        <v>48</v>
      </c>
    </row>
    <row r="18" spans="1:27" x14ac:dyDescent="0.25">
      <c r="A18" s="13">
        <f>VLOOKUP(Tabel1[[#This Row],[filename]],Tabel4[],2)</f>
        <v>2</v>
      </c>
      <c r="B18" s="2" t="s">
        <v>88</v>
      </c>
      <c r="C18" s="2">
        <v>57.483546006944437</v>
      </c>
      <c r="D18" s="12">
        <v>108.4345486111111</v>
      </c>
      <c r="E18" s="12">
        <v>96.134587673611108</v>
      </c>
      <c r="F18" s="12">
        <v>1727.4533664188909</v>
      </c>
      <c r="G18" s="12">
        <v>2287.360507782359</v>
      </c>
      <c r="H18" s="12">
        <v>3134.013505081723</v>
      </c>
      <c r="I18" s="12">
        <v>0.70227826719039321</v>
      </c>
      <c r="J18" s="12">
        <v>0.89000598496490757</v>
      </c>
      <c r="K18" s="12">
        <v>0.26386624947048171</v>
      </c>
      <c r="L18" s="12" t="s">
        <v>23</v>
      </c>
      <c r="M18" s="12" t="s">
        <v>0</v>
      </c>
      <c r="N18" s="12" t="s">
        <v>0</v>
      </c>
      <c r="O18" s="12" t="s">
        <v>0</v>
      </c>
      <c r="P18" s="12">
        <v>23.509212204080509</v>
      </c>
      <c r="Q18" s="12">
        <v>23.462898376637039</v>
      </c>
      <c r="R18" s="12">
        <f>IF([1]!Table1[[#This Row],[GW-5-2]]="OC",[1]!Table1[[#This Row],[psnr]],[1]!Table1[[#This Row],[psnr_gw5]])</f>
        <v>23.341805371435949</v>
      </c>
      <c r="S18" s="12">
        <v>2.6076309342220458</v>
      </c>
      <c r="T18" s="12">
        <v>2.867503803619718</v>
      </c>
      <c r="U18" s="12">
        <v>2.7201956917811732</v>
      </c>
      <c r="V18" s="12">
        <f>IF([1]!Table1[[#This Row],[GW-5-1]]="OC",[1]!Table1[[#This Row],[UIQM_raw]],[1]!Table1[[#This Row],[UIQM_gw5]])</f>
        <v>2.215831432378462</v>
      </c>
      <c r="W18" s="12">
        <v>0.83473549095974531</v>
      </c>
      <c r="X18" s="12">
        <v>1.047435282477482</v>
      </c>
      <c r="Y18" s="12">
        <v>1.1280018485303689</v>
      </c>
      <c r="Z18" s="12">
        <f>IF([1]!Table1[[#This Row],[GW-5-2]]="OC",[1]!Table1[[#This Row],[UCIQE_raw]],[1]!Table1[[#This Row],[UCIQE_gw5]])</f>
        <v>1.4873610999795399</v>
      </c>
    </row>
    <row r="19" spans="1:27" x14ac:dyDescent="0.25">
      <c r="A19" s="13">
        <f>VLOOKUP(Tabel1[[#This Row],[filename]],Tabel4[],2)</f>
        <v>2</v>
      </c>
      <c r="B19" s="1" t="s">
        <v>84</v>
      </c>
      <c r="C19" s="1">
        <v>93.76717447916667</v>
      </c>
      <c r="D19" s="10">
        <v>92.85659722222222</v>
      </c>
      <c r="E19" s="10">
        <v>82.34673177083333</v>
      </c>
      <c r="F19" s="10">
        <v>1992.9751455754599</v>
      </c>
      <c r="G19" s="10">
        <v>2160.2300259211038</v>
      </c>
      <c r="H19" s="10">
        <v>3733.8775331554839</v>
      </c>
      <c r="I19" s="10">
        <v>0.88105161652864894</v>
      </c>
      <c r="J19" s="10">
        <v>0.79787912245818216</v>
      </c>
      <c r="K19" s="10">
        <v>0.19541824864589821</v>
      </c>
      <c r="L19" s="10" t="s">
        <v>49</v>
      </c>
      <c r="M19" s="10" t="s">
        <v>0</v>
      </c>
      <c r="N19" s="10" t="s">
        <v>0</v>
      </c>
      <c r="O19" s="10" t="s">
        <v>0</v>
      </c>
      <c r="P19" s="10">
        <v>23.525556523300889</v>
      </c>
      <c r="Q19" s="10">
        <v>23.65222752303492</v>
      </c>
      <c r="R19" s="10">
        <f>IF([1]!Table1[[#This Row],[GW-5-2]]="OC",[1]!Table1[[#This Row],[psnr]],[1]!Table1[[#This Row],[psnr_gw5]])</f>
        <v>24.05661444881526</v>
      </c>
      <c r="S19" s="10">
        <v>2.9268226514959399</v>
      </c>
      <c r="T19" s="10">
        <v>3.1457109537179568</v>
      </c>
      <c r="U19" s="10">
        <v>2.9909609202098379</v>
      </c>
      <c r="V19" s="10">
        <f>IF([1]!Table1[[#This Row],[GW-5-1]]="OC",[1]!Table1[[#This Row],[UIQM_raw]],[1]!Table1[[#This Row],[UIQM_gw5]])</f>
        <v>2.1819594727491429</v>
      </c>
      <c r="W19" s="10">
        <v>1.11072446462226</v>
      </c>
      <c r="X19" s="10">
        <v>1.2164863628119169</v>
      </c>
      <c r="Y19" s="10">
        <v>1.2010169990543189</v>
      </c>
      <c r="Z19" s="10">
        <f>IF([1]!Table1[[#This Row],[GW-5-2]]="OC",[1]!Table1[[#This Row],[UCIQE_raw]],[1]!Table1[[#This Row],[UCIQE_gw5]])</f>
        <v>1.4238505366084631</v>
      </c>
    </row>
    <row r="20" spans="1:27" x14ac:dyDescent="0.25">
      <c r="A20" s="13">
        <f>VLOOKUP(Tabel1[[#This Row],[filename]],Tabel4[],2)</f>
        <v>2</v>
      </c>
      <c r="B20" s="1" t="s">
        <v>15</v>
      </c>
      <c r="C20" s="1">
        <v>23.818717447916669</v>
      </c>
      <c r="D20" s="2">
        <v>25.589593098958328</v>
      </c>
      <c r="E20" s="2">
        <v>28.087447916666669</v>
      </c>
      <c r="F20" s="2">
        <v>1057.3620585113099</v>
      </c>
      <c r="G20" s="2">
        <v>1204.9814240314799</v>
      </c>
      <c r="H20" s="2">
        <v>1098.5777282958979</v>
      </c>
      <c r="I20" s="2">
        <v>0.83340775364863817</v>
      </c>
      <c r="J20" s="2">
        <v>0.90272133563902957</v>
      </c>
      <c r="K20" s="2">
        <v>0.34761995289075842</v>
      </c>
      <c r="L20" s="2" t="s">
        <v>23</v>
      </c>
      <c r="M20" s="2" t="s">
        <v>0</v>
      </c>
      <c r="N20" s="2" t="s">
        <v>0</v>
      </c>
      <c r="O20" s="2" t="s">
        <v>0</v>
      </c>
      <c r="P20" s="2">
        <v>23.44140094966971</v>
      </c>
      <c r="Q20" s="2">
        <v>22.889870182155502</v>
      </c>
      <c r="R20" s="2">
        <v>22.889870182155502</v>
      </c>
      <c r="S20" s="2">
        <v>1.5369546356923449</v>
      </c>
      <c r="T20" s="2">
        <v>1.347405067836881</v>
      </c>
      <c r="U20" s="2">
        <v>1.449843519371431</v>
      </c>
      <c r="V20" s="2">
        <v>1.449843519371431</v>
      </c>
      <c r="W20" s="2">
        <v>10.96562775922443</v>
      </c>
      <c r="X20" s="2">
        <v>1.005921619918783</v>
      </c>
      <c r="Y20" s="2">
        <v>10.261899459728619</v>
      </c>
      <c r="Z20" s="7">
        <v>10.261899459728619</v>
      </c>
      <c r="AA20" s="7"/>
    </row>
    <row r="21" spans="1:27" x14ac:dyDescent="0.25">
      <c r="A21" s="13">
        <f>VLOOKUP(Tabel1[[#This Row],[filename]],Tabel4[],2)</f>
        <v>2</v>
      </c>
      <c r="B21" s="1" t="s">
        <v>16</v>
      </c>
      <c r="C21" s="2">
        <v>40.829984809027778</v>
      </c>
      <c r="D21" s="2">
        <v>42.997926432291663</v>
      </c>
      <c r="E21" s="2">
        <v>38.860136718749999</v>
      </c>
      <c r="F21" s="2">
        <v>1969.108874782755</v>
      </c>
      <c r="G21" s="2">
        <v>2212.0658670110811</v>
      </c>
      <c r="H21" s="2">
        <v>1280.1124847035301</v>
      </c>
      <c r="I21" s="2">
        <v>0.93146152412582717</v>
      </c>
      <c r="J21" s="2">
        <v>0.91531804537583217</v>
      </c>
      <c r="K21" s="2">
        <v>0.26766334266646102</v>
      </c>
      <c r="L21" s="2" t="s">
        <v>23</v>
      </c>
      <c r="M21" s="2" t="s">
        <v>0</v>
      </c>
      <c r="N21" s="2" t="s">
        <v>0</v>
      </c>
      <c r="O21" s="2" t="s">
        <v>0</v>
      </c>
      <c r="P21" s="2">
        <v>22.688585243902391</v>
      </c>
      <c r="Q21" s="2">
        <v>22.984266008667451</v>
      </c>
      <c r="R21" s="2">
        <v>22.984266008667451</v>
      </c>
      <c r="S21" s="2">
        <v>2.0896967780079971</v>
      </c>
      <c r="T21" s="2">
        <v>1.9277145895161669</v>
      </c>
      <c r="U21" s="2">
        <v>2.0405779492753462</v>
      </c>
      <c r="V21" s="2">
        <v>2.0405779492753462</v>
      </c>
      <c r="W21" s="2">
        <v>5.8608081256708324</v>
      </c>
      <c r="X21" s="2">
        <v>1.2171446011502891</v>
      </c>
      <c r="Y21" s="2">
        <v>6.3015384011709603</v>
      </c>
      <c r="Z21" s="7">
        <v>6.3015384011709603</v>
      </c>
    </row>
    <row r="22" spans="1:27" x14ac:dyDescent="0.25">
      <c r="A22" s="13">
        <f>VLOOKUP(Tabel1[[#This Row],[filename]],Tabel4[],2)</f>
        <v>2</v>
      </c>
      <c r="B22" s="1" t="s">
        <v>79</v>
      </c>
      <c r="C22" s="1">
        <v>28.48646050347222</v>
      </c>
      <c r="D22" s="1">
        <v>36.593264973958327</v>
      </c>
      <c r="E22" s="1">
        <v>33.826797960069442</v>
      </c>
      <c r="F22" s="1">
        <v>825.03776156050606</v>
      </c>
      <c r="G22" s="1">
        <v>1587.4402361064369</v>
      </c>
      <c r="H22" s="1">
        <v>1248.580405784267</v>
      </c>
      <c r="I22" s="1">
        <v>0.93221215138829827</v>
      </c>
      <c r="J22" s="1">
        <v>0.96249638672430349</v>
      </c>
      <c r="K22" s="1">
        <v>0.220891063046113</v>
      </c>
      <c r="L22" s="1" t="s">
        <v>49</v>
      </c>
      <c r="M22" s="1" t="s">
        <v>0</v>
      </c>
      <c r="N22" s="1" t="s">
        <v>0</v>
      </c>
      <c r="O22" s="1" t="s">
        <v>0</v>
      </c>
      <c r="P22" s="1">
        <v>23.022990155597991</v>
      </c>
      <c r="Q22" s="1">
        <v>23.4759702918406</v>
      </c>
      <c r="R22" s="1">
        <f>IF([1]!Table1[[#This Row],[GW-5-2]]="OC",[1]!Table1[[#This Row],[psnr]],[1]!Table1[[#This Row],[psnr_gw5]])</f>
        <v>22.873124790317672</v>
      </c>
      <c r="S22" s="1">
        <v>1.784748512185055</v>
      </c>
      <c r="T22" s="1">
        <v>1.6137010397906311</v>
      </c>
      <c r="U22" s="1">
        <v>1.684043821511918</v>
      </c>
      <c r="V22" s="1">
        <f>IF([1]!Table1[[#This Row],[GW-5-1]]="OC",[1]!Table1[[#This Row],[UIQM_raw]],[1]!Table1[[#This Row],[UIQM_gw5]])</f>
        <v>2.435793298279791</v>
      </c>
      <c r="W22" s="1">
        <v>7.6918913869247527</v>
      </c>
      <c r="X22" s="1">
        <v>1.3817930011122601</v>
      </c>
      <c r="Y22" s="1">
        <v>6.112987549154643</v>
      </c>
      <c r="Z22" s="8">
        <f>IF([1]!Table1[[#This Row],[GW-5-2]]="OC",[1]!Table1[[#This Row],[UCIQE_raw]],[1]!Table1[[#This Row],[UCIQE_gw5]])</f>
        <v>1.395842812796616</v>
      </c>
    </row>
    <row r="23" spans="1:27" x14ac:dyDescent="0.25">
      <c r="A23" s="13">
        <f>VLOOKUP(Tabel1[[#This Row],[filename]],Tabel4[],2)</f>
        <v>2</v>
      </c>
      <c r="B23" s="2" t="s">
        <v>85</v>
      </c>
      <c r="C23" s="2">
        <v>59.657793843283592</v>
      </c>
      <c r="D23" s="2">
        <v>86.559455457089555</v>
      </c>
      <c r="E23" s="2">
        <v>97.69191930970149</v>
      </c>
      <c r="F23" s="2">
        <v>1074.4692895358569</v>
      </c>
      <c r="G23" s="2">
        <v>2546.2965303471301</v>
      </c>
      <c r="H23" s="2">
        <v>2828.4956250009518</v>
      </c>
      <c r="I23" s="2">
        <v>0.86321770492437777</v>
      </c>
      <c r="J23" s="2">
        <v>0.98046581129615062</v>
      </c>
      <c r="K23" s="2">
        <v>0.35093958732158048</v>
      </c>
      <c r="L23" s="2" t="s">
        <v>23</v>
      </c>
      <c r="M23" s="2" t="s">
        <v>0</v>
      </c>
      <c r="N23" s="2" t="s">
        <v>0</v>
      </c>
      <c r="O23" s="2" t="s">
        <v>0</v>
      </c>
      <c r="P23" s="2">
        <v>23.060382985179491</v>
      </c>
      <c r="Q23" s="2">
        <v>22.474543913919941</v>
      </c>
      <c r="R23" s="2">
        <f>IF([1]!Table1[[#This Row],[GW-5-2]]="OC",[1]!Table1[[#This Row],[psnr]],[1]!Table1[[#This Row],[psnr_gw5]])</f>
        <v>23.544111047918761</v>
      </c>
      <c r="S23" s="2">
        <v>2.377273537988617</v>
      </c>
      <c r="T23" s="2">
        <v>2.2457222828744499</v>
      </c>
      <c r="U23" s="2">
        <v>2.1633475935954718</v>
      </c>
      <c r="V23" s="2">
        <f>IF([1]!Table1[[#This Row],[GW-5-1]]="OC",[1]!Table1[[#This Row],[UIQM_raw]],[1]!Table1[[#This Row],[UIQM_gw5]])</f>
        <v>1.864521030012773</v>
      </c>
      <c r="W23" s="2">
        <v>0.93233393069275006</v>
      </c>
      <c r="X23" s="2">
        <v>0.76277320160738182</v>
      </c>
      <c r="Y23" s="2">
        <v>1.1893460746602611</v>
      </c>
      <c r="Z23" s="7">
        <f>IF([1]!Table1[[#This Row],[GW-5-2]]="OC",[1]!Table1[[#This Row],[UCIQE_raw]],[1]!Table1[[#This Row],[UCIQE_gw5]])</f>
        <v>1.3822922852896049</v>
      </c>
    </row>
    <row r="24" spans="1:27" x14ac:dyDescent="0.25">
      <c r="A24" s="13">
        <f>VLOOKUP(Tabel1[[#This Row],[filename]],Tabel4[],2)</f>
        <v>0</v>
      </c>
      <c r="B24" s="1" t="s">
        <v>19</v>
      </c>
      <c r="C24" s="1">
        <v>126.384541015625</v>
      </c>
      <c r="D24" s="1">
        <v>126.4170735677083</v>
      </c>
      <c r="E24" s="1">
        <v>123.19375325520831</v>
      </c>
      <c r="F24" s="1">
        <v>539.03592703542711</v>
      </c>
      <c r="G24" s="1">
        <v>694.45413883182755</v>
      </c>
      <c r="H24" s="1">
        <v>757.08868688963776</v>
      </c>
      <c r="I24" s="1">
        <v>0.94876923594843143</v>
      </c>
      <c r="J24" s="1">
        <v>0.92553916977340889</v>
      </c>
      <c r="K24" s="1">
        <v>0.20042998465301889</v>
      </c>
      <c r="L24" s="1" t="s">
        <v>49</v>
      </c>
      <c r="M24" s="1" t="s">
        <v>0</v>
      </c>
      <c r="N24" s="1" t="s">
        <v>0</v>
      </c>
      <c r="O24" s="1" t="s">
        <v>0</v>
      </c>
      <c r="P24" s="1">
        <v>23.08496950835849</v>
      </c>
      <c r="Q24" s="1">
        <v>23.303189777960789</v>
      </c>
      <c r="R24" s="1">
        <f>IF([1]!Table1[[#This Row],[GW-5-2]]="OC",[1]!Table1[[#This Row],[psnr]],[1]!Table1[[#This Row],[psnr_gw5]])</f>
        <v>23.028069641689459</v>
      </c>
      <c r="S24" s="1">
        <v>2.5788218795920952</v>
      </c>
      <c r="T24" s="1">
        <v>3.5464588798319872</v>
      </c>
      <c r="U24" s="1">
        <v>3.0539529260190519</v>
      </c>
      <c r="V24" s="1">
        <f>IF([1]!Table1[[#This Row],[GW-5-1]]="OC",[1]!Table1[[#This Row],[UIQM_raw]],[1]!Table1[[#This Row],[UIQM_gw5]])</f>
        <v>1.8601366472864529</v>
      </c>
      <c r="W24" s="1">
        <v>0.48265896143765158</v>
      </c>
      <c r="X24" s="1">
        <v>1.154178795338338</v>
      </c>
      <c r="Y24" s="1">
        <v>0.94151464307910671</v>
      </c>
      <c r="Z24" s="7">
        <f>IF([1]!Table1[[#This Row],[GW-5-2]]="OC",[1]!Table1[[#This Row],[UCIQE_raw]],[1]!Table1[[#This Row],[UCIQE_gw5]])</f>
        <v>1.3786097613553301</v>
      </c>
    </row>
    <row r="25" spans="1:27" x14ac:dyDescent="0.25">
      <c r="A25" s="13">
        <f>VLOOKUP(Tabel1[[#This Row],[filename]],Tabel4[],2)</f>
        <v>1</v>
      </c>
      <c r="B25" s="2" t="s">
        <v>86</v>
      </c>
      <c r="C25" s="2">
        <v>41.910846354166672</v>
      </c>
      <c r="D25" s="2">
        <v>103.9323936631944</v>
      </c>
      <c r="E25" s="2">
        <v>128.50016276041671</v>
      </c>
      <c r="F25" s="2">
        <v>486.88151343299012</v>
      </c>
      <c r="G25" s="2">
        <v>1875.443665060307</v>
      </c>
      <c r="H25" s="2">
        <v>2139.9840841749001</v>
      </c>
      <c r="I25" s="2">
        <v>0.53799083984143603</v>
      </c>
      <c r="J25" s="2">
        <v>0.95070123197711198</v>
      </c>
      <c r="K25" s="2">
        <v>0.34465307729493538</v>
      </c>
      <c r="L25" s="2" t="s">
        <v>23</v>
      </c>
      <c r="M25" s="2" t="s">
        <v>0</v>
      </c>
      <c r="N25" s="2" t="s">
        <v>0</v>
      </c>
      <c r="O25" s="2" t="s">
        <v>0</v>
      </c>
      <c r="P25" s="2">
        <v>23.174606270022569</v>
      </c>
      <c r="Q25" s="2">
        <v>23.171981088553551</v>
      </c>
      <c r="R25" s="2">
        <f>IF([1]!Table1[[#This Row],[GW-5-2]]="OC",[1]!Table1[[#This Row],[psnr]],[1]!Table1[[#This Row],[psnr_gw5]])</f>
        <v>23.049966269333002</v>
      </c>
      <c r="S25" s="2">
        <v>2.4238898332530319</v>
      </c>
      <c r="T25" s="2">
        <v>2.2034991827409591</v>
      </c>
      <c r="U25" s="2">
        <v>2.6303478873115438</v>
      </c>
      <c r="V25" s="2">
        <f>IF([1]!Table1[[#This Row],[GW-5-1]]="OC",[1]!Table1[[#This Row],[UIQM_raw]],[1]!Table1[[#This Row],[UIQM_gw5]])</f>
        <v>2.281312033155964</v>
      </c>
      <c r="W25" s="2">
        <v>0.65226054137518852</v>
      </c>
      <c r="X25" s="2">
        <v>1.290903783057745</v>
      </c>
      <c r="Y25" s="2">
        <v>1.142310462619438</v>
      </c>
      <c r="Z25" s="7">
        <f>IF([1]!Table1[[#This Row],[GW-5-2]]="OC",[1]!Table1[[#This Row],[UCIQE_raw]],[1]!Table1[[#This Row],[UCIQE_gw5]])</f>
        <v>1.3511529160108751</v>
      </c>
    </row>
    <row r="26" spans="1:27" x14ac:dyDescent="0.25">
      <c r="A26" s="13">
        <f>VLOOKUP(Tabel1[[#This Row],[filename]],Tabel4[],2)</f>
        <v>1</v>
      </c>
      <c r="B26" s="1" t="s">
        <v>51</v>
      </c>
      <c r="C26" s="1">
        <v>35.888313570487483</v>
      </c>
      <c r="D26" s="1">
        <v>126.76147562582349</v>
      </c>
      <c r="E26" s="1">
        <v>127.9271277997365</v>
      </c>
      <c r="F26" s="1">
        <v>490.11609443307452</v>
      </c>
      <c r="G26" s="1">
        <v>1309.6726362063671</v>
      </c>
      <c r="H26" s="1">
        <v>732.33735543074681</v>
      </c>
      <c r="I26" s="1">
        <v>0.41850866711269818</v>
      </c>
      <c r="J26" s="1">
        <v>0.94973290640511299</v>
      </c>
      <c r="K26" s="1">
        <v>0.32359335947321771</v>
      </c>
      <c r="L26" s="1" t="s">
        <v>23</v>
      </c>
      <c r="M26" s="1" t="s">
        <v>0</v>
      </c>
      <c r="N26" s="1" t="s">
        <v>0</v>
      </c>
      <c r="O26" s="1" t="s">
        <v>0</v>
      </c>
      <c r="P26" s="1">
        <v>22.809957737346359</v>
      </c>
      <c r="Q26" s="1">
        <v>24.80107712648778</v>
      </c>
      <c r="R26" s="1">
        <f>IF([1]!Table1[[#This Row],[GW-5-2]]="OC",[1]!Table1[[#This Row],[psnr]],[1]!Table1[[#This Row],[psnr_gw5]])</f>
        <v>22.835503738559879</v>
      </c>
      <c r="S26" s="1">
        <v>2.7102518512698222</v>
      </c>
      <c r="T26" s="1">
        <v>3.1841029018408942</v>
      </c>
      <c r="U26" s="1">
        <v>3.2989089463948602</v>
      </c>
      <c r="V26" s="1">
        <f>IF([1]!Table1[[#This Row],[GW-5-1]]="OC",[1]!Table1[[#This Row],[UIQM_raw]],[1]!Table1[[#This Row],[UIQM_gw5]])</f>
        <v>2.74047778862088</v>
      </c>
      <c r="W26" s="1">
        <v>0.56137433059724784</v>
      </c>
      <c r="X26" s="1">
        <v>1.1112351617054841</v>
      </c>
      <c r="Y26" s="1">
        <v>0.70238125593557543</v>
      </c>
      <c r="Z26" s="8">
        <f>IF([1]!Table1[[#This Row],[GW-5-2]]="OC",[1]!Table1[[#This Row],[UCIQE_raw]],[1]!Table1[[#This Row],[UCIQE_gw5]])</f>
        <v>1.329340180195818</v>
      </c>
    </row>
    <row r="27" spans="1:27" x14ac:dyDescent="0.25">
      <c r="A27" s="13">
        <f>VLOOKUP(Tabel1[[#This Row],[filename]],Tabel4[],2)</f>
        <v>0</v>
      </c>
      <c r="B27" s="2" t="s">
        <v>21</v>
      </c>
      <c r="C27" s="2">
        <v>114.3937048192771</v>
      </c>
      <c r="D27" s="2">
        <v>160.97604863900051</v>
      </c>
      <c r="E27" s="2">
        <v>160.6128982597055</v>
      </c>
      <c r="F27" s="2">
        <v>1178.7997276620879</v>
      </c>
      <c r="G27" s="2">
        <v>958.95401803244056</v>
      </c>
      <c r="H27" s="2">
        <v>1282.905832742438</v>
      </c>
      <c r="I27" s="2">
        <v>0.89219035744060005</v>
      </c>
      <c r="J27" s="2">
        <v>0.95872795020811075</v>
      </c>
      <c r="K27" s="2">
        <v>0.28179327902273199</v>
      </c>
      <c r="L27" s="2" t="s">
        <v>23</v>
      </c>
      <c r="M27" s="2" t="s">
        <v>0</v>
      </c>
      <c r="N27" s="2" t="s">
        <v>0</v>
      </c>
      <c r="O27" s="2" t="s">
        <v>0</v>
      </c>
      <c r="P27" s="2">
        <v>22.756940260488719</v>
      </c>
      <c r="Q27" s="2">
        <v>22.793491399700031</v>
      </c>
      <c r="R27" s="2">
        <f>IF([1]!Table1[[#This Row],[GW-5-2]]="OC",[1]!Table1[[#This Row],[psnr]],[1]!Table1[[#This Row],[psnr_gw5]])</f>
        <v>22.982339096553162</v>
      </c>
      <c r="S27" s="2">
        <v>2.4068791908380409</v>
      </c>
      <c r="T27" s="2">
        <v>2.2342289020778572</v>
      </c>
      <c r="U27" s="2">
        <v>2.2899195615280692</v>
      </c>
      <c r="V27" s="2">
        <f>IF([1]!Table1[[#This Row],[GW-5-1]]="OC",[1]!Table1[[#This Row],[UIQM_raw]],[1]!Table1[[#This Row],[UIQM_gw5]])</f>
        <v>2.014629773916321</v>
      </c>
      <c r="W27" s="2">
        <v>0.47107640612651103</v>
      </c>
      <c r="X27" s="2">
        <v>0.66069136074074375</v>
      </c>
      <c r="Y27" s="2">
        <v>0.5062626358596124</v>
      </c>
      <c r="Z27" s="8">
        <f>IF([1]!Table1[[#This Row],[GW-5-2]]="OC",[1]!Table1[[#This Row],[UCIQE_raw]],[1]!Table1[[#This Row],[UCIQE_gw5]])</f>
        <v>1.281034750708679</v>
      </c>
    </row>
    <row r="28" spans="1:27" x14ac:dyDescent="0.25">
      <c r="A28" s="13">
        <f>VLOOKUP(Tabel1[[#This Row],[filename]],Tabel4[],2)</f>
        <v>1</v>
      </c>
      <c r="B28" s="1" t="s">
        <v>18</v>
      </c>
      <c r="C28" s="1">
        <v>34.30742590286426</v>
      </c>
      <c r="D28" s="1">
        <v>52.352811955168121</v>
      </c>
      <c r="E28" s="1">
        <v>71.639829389788289</v>
      </c>
      <c r="F28" s="1">
        <v>393.23767237776002</v>
      </c>
      <c r="G28" s="1">
        <v>671.35514016264665</v>
      </c>
      <c r="H28" s="1">
        <v>947.44327215021929</v>
      </c>
      <c r="I28" s="1">
        <v>0.73844212431096967</v>
      </c>
      <c r="J28" s="1">
        <v>0.91868878854024794</v>
      </c>
      <c r="K28" s="1">
        <v>0.36827862834680308</v>
      </c>
      <c r="L28" s="1" t="s">
        <v>23</v>
      </c>
      <c r="M28" s="1" t="s">
        <v>0</v>
      </c>
      <c r="N28" s="1" t="s">
        <v>0</v>
      </c>
      <c r="O28" s="1" t="s">
        <v>0</v>
      </c>
      <c r="P28" s="1">
        <v>23.278133981130999</v>
      </c>
      <c r="Q28" s="1">
        <v>23.359525584285809</v>
      </c>
      <c r="R28" s="1">
        <f>IF([1]!Table1[[#This Row],[GW-5-2]]="OC",[1]!Table1[[#This Row],[psnr]],[1]!Table1[[#This Row],[psnr_gw5]])</f>
        <v>23.332259078771681</v>
      </c>
      <c r="S28" s="1">
        <v>1.9412644714786069</v>
      </c>
      <c r="T28" s="1">
        <v>1.822484278906261</v>
      </c>
      <c r="U28" s="1">
        <v>1.8319581506776299</v>
      </c>
      <c r="V28" s="1">
        <f>IF([1]!Table1[[#This Row],[GW-5-1]]="OC",[1]!Table1[[#This Row],[UIQM_raw]],[1]!Table1[[#This Row],[UIQM_gw5]])</f>
        <v>2.5487467024839598</v>
      </c>
      <c r="W28" s="1">
        <v>1.338242452729961</v>
      </c>
      <c r="X28" s="1">
        <v>1.152693558064553</v>
      </c>
      <c r="Y28" s="1">
        <v>2.2145673477765868</v>
      </c>
      <c r="Z28" s="8">
        <f>IF([1]!Table1[[#This Row],[GW-5-2]]="OC",[1]!Table1[[#This Row],[UCIQE_raw]],[1]!Table1[[#This Row],[UCIQE_gw5]])</f>
        <v>1.2801286462643391</v>
      </c>
    </row>
    <row r="29" spans="1:27" x14ac:dyDescent="0.25">
      <c r="A29" s="13">
        <f>VLOOKUP(Tabel1[[#This Row],[filename]],Tabel4[],2)</f>
        <v>2</v>
      </c>
      <c r="B29" s="1" t="s">
        <v>87</v>
      </c>
      <c r="C29" s="1">
        <v>73.068645833333335</v>
      </c>
      <c r="D29" s="1">
        <v>90.84378255208334</v>
      </c>
      <c r="E29" s="1">
        <v>90.763496093750007</v>
      </c>
      <c r="F29" s="1">
        <v>2524.6585299370659</v>
      </c>
      <c r="G29" s="1">
        <v>1848.6120414214661</v>
      </c>
      <c r="H29" s="1">
        <v>1599.56226685719</v>
      </c>
      <c r="I29" s="1">
        <v>0.87721891282791076</v>
      </c>
      <c r="J29" s="1">
        <v>0.96683604002663903</v>
      </c>
      <c r="K29" s="1">
        <v>0.23394444385394311</v>
      </c>
      <c r="L29" s="1" t="s">
        <v>49</v>
      </c>
      <c r="M29" s="1" t="s">
        <v>0</v>
      </c>
      <c r="N29" s="1" t="s">
        <v>0</v>
      </c>
      <c r="O29" s="1" t="s">
        <v>0</v>
      </c>
      <c r="P29" s="1">
        <v>23.537816533830419</v>
      </c>
      <c r="Q29" s="1">
        <v>23.338900680818512</v>
      </c>
      <c r="R29" s="1">
        <f>IF([1]!Table1[[#This Row],[GW-5-2]]="OC",[1]!Table1[[#This Row],[psnr]],[1]!Table1[[#This Row],[psnr_gw5]])</f>
        <v>22.787630023675771</v>
      </c>
      <c r="S29" s="1">
        <v>1.576405217955859</v>
      </c>
      <c r="T29" s="1">
        <v>1.7708640124345461</v>
      </c>
      <c r="U29" s="1">
        <v>1.704189537666287</v>
      </c>
      <c r="V29" s="1">
        <f>IF([1]!Table1[[#This Row],[GW-5-1]]="OC",[1]!Table1[[#This Row],[UIQM_raw]],[1]!Table1[[#This Row],[UIQM_gw5]])</f>
        <v>3.0975755681214578</v>
      </c>
      <c r="W29" s="1">
        <v>0.87769218717384878</v>
      </c>
      <c r="X29" s="1">
        <v>1.1463083008593511</v>
      </c>
      <c r="Y29" s="1">
        <v>1.1280675154498201</v>
      </c>
      <c r="Z29" s="8">
        <f>IF([1]!Table1[[#This Row],[GW-5-2]]="OC",[1]!Table1[[#This Row],[UCIQE_raw]],[1]!Table1[[#This Row],[UCIQE_gw5]])</f>
        <v>1.277229676960991</v>
      </c>
    </row>
    <row r="30" spans="1:27" x14ac:dyDescent="0.25">
      <c r="A30" s="13">
        <f>VLOOKUP(Tabel1[[#This Row],[filename]],Tabel4[],2)</f>
        <v>0</v>
      </c>
      <c r="B30" s="1" t="s">
        <v>90</v>
      </c>
      <c r="C30" s="1">
        <v>75.09692492492492</v>
      </c>
      <c r="D30" s="1">
        <v>120.248036036036</v>
      </c>
      <c r="E30" s="1">
        <v>87.285519519519525</v>
      </c>
      <c r="F30" s="1">
        <v>95.70620916253192</v>
      </c>
      <c r="G30" s="1">
        <v>22.523463109812511</v>
      </c>
      <c r="H30" s="1">
        <v>72.886592718087456</v>
      </c>
      <c r="I30" s="1">
        <v>0.80770090560713492</v>
      </c>
      <c r="J30" s="1">
        <v>0.84649847362712227</v>
      </c>
      <c r="K30" s="1">
        <v>0.2338619815893965</v>
      </c>
      <c r="L30" s="1" t="s">
        <v>49</v>
      </c>
      <c r="M30" s="1" t="s">
        <v>0</v>
      </c>
      <c r="N30" s="1" t="s">
        <v>0</v>
      </c>
      <c r="O30" s="1" t="s">
        <v>0</v>
      </c>
      <c r="P30" s="1">
        <v>20.561394220515769</v>
      </c>
      <c r="Q30" s="1">
        <v>19.563926519629131</v>
      </c>
      <c r="R30" s="1">
        <f>IF([1]!Table1[[#This Row],[GW-5-2]]="OC",[1]!Table1[[#This Row],[psnr]],[1]!Table1[[#This Row],[psnr_gw5]])</f>
        <v>23.715556066035031</v>
      </c>
      <c r="S30" s="1">
        <v>1.383556078303436</v>
      </c>
      <c r="T30" s="1">
        <v>1.348854934741659</v>
      </c>
      <c r="U30" s="1">
        <v>1.1673332323743071</v>
      </c>
      <c r="V30" s="1">
        <f>IF([1]!Table1[[#This Row],[GW-5-1]]="OC",[1]!Table1[[#This Row],[UIQM_raw]],[1]!Table1[[#This Row],[UIQM_gw5]])</f>
        <v>2.5049359519441219</v>
      </c>
      <c r="W30" s="1">
        <v>0.41955743113775062</v>
      </c>
      <c r="X30" s="1">
        <v>0.42544826339956132</v>
      </c>
      <c r="Y30" s="1">
        <v>0.58136469594851947</v>
      </c>
      <c r="Z30" s="8">
        <f>IF([1]!Table1[[#This Row],[GW-5-2]]="OC",[1]!Table1[[#This Row],[UCIQE_raw]],[1]!Table1[[#This Row],[UCIQE_gw5]])</f>
        <v>1.2763784125682749</v>
      </c>
    </row>
    <row r="31" spans="1:27" x14ac:dyDescent="0.25">
      <c r="A31" s="13">
        <f>VLOOKUP(Tabel1[[#This Row],[filename]],Tabel4[],2)</f>
        <v>0</v>
      </c>
      <c r="B31" s="1" t="s">
        <v>91</v>
      </c>
      <c r="C31" s="1">
        <v>93.139993489583333</v>
      </c>
      <c r="D31" s="1">
        <v>186.10583984375</v>
      </c>
      <c r="E31" s="1">
        <v>144.15233072916669</v>
      </c>
      <c r="F31" s="1">
        <v>599.5733901041242</v>
      </c>
      <c r="G31" s="1">
        <v>585.74664297955815</v>
      </c>
      <c r="H31" s="1">
        <v>386.73223805728492</v>
      </c>
      <c r="I31" s="1">
        <v>0.71855652018937533</v>
      </c>
      <c r="J31" s="1">
        <v>0.91451818685825237</v>
      </c>
      <c r="K31" s="1">
        <v>0.26166527699772668</v>
      </c>
      <c r="L31" s="1" t="s">
        <v>23</v>
      </c>
      <c r="M31" s="2" t="s">
        <v>0</v>
      </c>
      <c r="N31" s="2" t="s">
        <v>0</v>
      </c>
      <c r="O31" s="2" t="s">
        <v>0</v>
      </c>
      <c r="P31" s="2">
        <v>23.033342778012759</v>
      </c>
      <c r="Q31" s="2">
        <v>23.915533492651779</v>
      </c>
      <c r="R31" s="2">
        <f>IF([1]!Table1[[#This Row],[GW-5-2]]="OC",[1]!Table1[[#This Row],[psnr]],[1]!Table1[[#This Row],[psnr_gw5]])</f>
        <v>22.855255790574919</v>
      </c>
      <c r="S31" s="2">
        <v>1.576810847590757</v>
      </c>
      <c r="T31" s="2">
        <v>1.634462537018456</v>
      </c>
      <c r="U31" s="2">
        <v>1.538390866980347</v>
      </c>
      <c r="V31" s="2">
        <f>IF([1]!Table1[[#This Row],[GW-5-1]]="OC",[1]!Table1[[#This Row],[UIQM_raw]],[1]!Table1[[#This Row],[UIQM_gw5]])</f>
        <v>2.397699039428633</v>
      </c>
      <c r="W31" s="2">
        <v>0.37430654119487983</v>
      </c>
      <c r="X31" s="2">
        <v>0.53585414228282491</v>
      </c>
      <c r="Y31" s="2">
        <v>0.58042426941239644</v>
      </c>
      <c r="Z31" s="7">
        <f>IF([1]!Table1[[#This Row],[GW-5-2]]="OC",[1]!Table1[[#This Row],[UCIQE_raw]],[1]!Table1[[#This Row],[UCIQE_gw5]])</f>
        <v>1.2761749233079349</v>
      </c>
    </row>
    <row r="32" spans="1:27" x14ac:dyDescent="0.25">
      <c r="A32" s="13">
        <f>VLOOKUP(Tabel1[[#This Row],[filename]],Tabel4[],2)</f>
        <v>0</v>
      </c>
      <c r="B32" s="1" t="s">
        <v>50</v>
      </c>
      <c r="C32" s="1">
        <v>108.7322346666667</v>
      </c>
      <c r="D32" s="1">
        <v>150.70872533333329</v>
      </c>
      <c r="E32" s="1">
        <v>119.1827146666667</v>
      </c>
      <c r="F32" s="1">
        <v>429.24748039293149</v>
      </c>
      <c r="G32" s="1">
        <v>553.11232173522501</v>
      </c>
      <c r="H32" s="1">
        <v>417.62536201725158</v>
      </c>
      <c r="I32" s="1">
        <v>0.93095242033378989</v>
      </c>
      <c r="J32" s="1">
        <v>0.90741046996616259</v>
      </c>
      <c r="K32" s="1">
        <v>0.23110884008712071</v>
      </c>
      <c r="L32" s="1" t="s">
        <v>49</v>
      </c>
      <c r="M32" s="2" t="s">
        <v>0</v>
      </c>
      <c r="N32" s="2" t="s">
        <v>0</v>
      </c>
      <c r="O32" s="2" t="s">
        <v>0</v>
      </c>
      <c r="P32" s="2">
        <v>23.085496500572571</v>
      </c>
      <c r="Q32" s="2">
        <v>23.12728865396485</v>
      </c>
      <c r="R32" s="2">
        <f>IF([1]!Table1[[#This Row],[GW-5-2]]="OC",[1]!Table1[[#This Row],[psnr]],[1]!Table1[[#This Row],[psnr_gw5]])</f>
        <v>25.935095769930019</v>
      </c>
      <c r="S32" s="2">
        <v>3.252015363826505</v>
      </c>
      <c r="T32" s="2">
        <v>2.835919777641188</v>
      </c>
      <c r="U32" s="2">
        <v>3.3482543553736148</v>
      </c>
      <c r="V32" s="2">
        <f>IF([1]!Table1[[#This Row],[GW-5-1]]="OC",[1]!Table1[[#This Row],[UIQM_raw]],[1]!Table1[[#This Row],[UIQM_gw5]])</f>
        <v>2.5708803425728939</v>
      </c>
      <c r="W32" s="2">
        <v>0.43471654193267772</v>
      </c>
      <c r="X32" s="2">
        <v>1.5572258783949819</v>
      </c>
      <c r="Y32" s="2">
        <v>0.71474533368269544</v>
      </c>
      <c r="Z32" s="8">
        <f>IF([1]!Table1[[#This Row],[GW-5-2]]="OC",[1]!Table1[[#This Row],[UCIQE_raw]],[1]!Table1[[#This Row],[UCIQE_gw5]])</f>
        <v>1.246200078105753</v>
      </c>
    </row>
    <row r="33" spans="1:26" x14ac:dyDescent="0.25">
      <c r="A33" s="13">
        <f>VLOOKUP(Tabel1[[#This Row],[filename]],Tabel4[],2)</f>
        <v>0</v>
      </c>
      <c r="B33" s="2" t="s">
        <v>89</v>
      </c>
      <c r="C33" s="2">
        <v>85.316021333333339</v>
      </c>
      <c r="D33" s="2">
        <v>158.00967466666671</v>
      </c>
      <c r="E33" s="2">
        <v>128.79980800000001</v>
      </c>
      <c r="F33" s="2">
        <v>151.0179651835449</v>
      </c>
      <c r="G33" s="2">
        <v>467.33997040082488</v>
      </c>
      <c r="H33" s="2">
        <v>426.63579516313598</v>
      </c>
      <c r="I33" s="2">
        <v>0.71812032888450728</v>
      </c>
      <c r="J33" s="2">
        <v>0.88410312889005793</v>
      </c>
      <c r="K33" s="2">
        <v>0.27010532403768223</v>
      </c>
      <c r="L33" s="2" t="s">
        <v>23</v>
      </c>
      <c r="M33" s="2" t="s">
        <v>0</v>
      </c>
      <c r="N33" s="2" t="s">
        <v>0</v>
      </c>
      <c r="O33" s="2" t="s">
        <v>0</v>
      </c>
      <c r="P33" s="2">
        <v>22.916160474764268</v>
      </c>
      <c r="Q33" s="2">
        <v>23.3890125144802</v>
      </c>
      <c r="R33" s="2">
        <f>IF([1]!Table1[[#This Row],[GW-5-2]]="OC",[1]!Table1[[#This Row],[psnr]],[1]!Table1[[#This Row],[psnr_gw5]])</f>
        <v>23.86443798267047</v>
      </c>
      <c r="S33" s="2">
        <v>2.252450139622272</v>
      </c>
      <c r="T33" s="2">
        <v>2.5438736595398979</v>
      </c>
      <c r="U33" s="2">
        <v>2.1143280315274029</v>
      </c>
      <c r="V33" s="2">
        <f>IF([1]!Table1[[#This Row],[GW-5-1]]="OC",[1]!Table1[[#This Row],[UIQM_raw]],[1]!Table1[[#This Row],[UIQM_gw5]])</f>
        <v>2.2133905229005579</v>
      </c>
      <c r="W33" s="2">
        <v>0.4078450410097616</v>
      </c>
      <c r="X33" s="2">
        <v>0.64100590588721629</v>
      </c>
      <c r="Y33" s="2">
        <v>0.58589315704943867</v>
      </c>
      <c r="Z33" s="7">
        <f>IF([1]!Table1[[#This Row],[GW-5-2]]="OC",[1]!Table1[[#This Row],[UCIQE_raw]],[1]!Table1[[#This Row],[UCIQE_gw5]])</f>
        <v>1.2121946392211509</v>
      </c>
    </row>
    <row r="34" spans="1:26" x14ac:dyDescent="0.25">
      <c r="A34" s="13">
        <f>VLOOKUP(Tabel1[[#This Row],[filename]],Tabel4[],2)</f>
        <v>1</v>
      </c>
      <c r="B34" s="1" t="s">
        <v>83</v>
      </c>
      <c r="C34" s="1">
        <v>15.768294864913219</v>
      </c>
      <c r="D34" s="1">
        <v>74.357484033077398</v>
      </c>
      <c r="E34" s="1">
        <v>98.027476331614125</v>
      </c>
      <c r="F34" s="1">
        <v>82.868951920709492</v>
      </c>
      <c r="G34" s="1">
        <v>687.92709170564808</v>
      </c>
      <c r="H34" s="1">
        <v>651.94785528714556</v>
      </c>
      <c r="I34" s="1">
        <v>0.22287912225147541</v>
      </c>
      <c r="J34" s="1">
        <v>0.86096969283559266</v>
      </c>
      <c r="K34" s="1">
        <v>0.34524081059287859</v>
      </c>
      <c r="L34" s="1" t="s">
        <v>23</v>
      </c>
      <c r="M34" s="1" t="s">
        <v>0</v>
      </c>
      <c r="N34" s="1" t="s">
        <v>0</v>
      </c>
      <c r="O34" s="1" t="s">
        <v>0</v>
      </c>
      <c r="P34" s="1">
        <v>23.27755298617253</v>
      </c>
      <c r="Q34" s="1">
        <v>22.873124790317672</v>
      </c>
      <c r="R34" s="1">
        <f>IF([1]!Table1[[#This Row],[GW-5-2]]="OC",[1]!Table1[[#This Row],[psnr]],[1]!Table1[[#This Row],[psnr_gw5]])</f>
        <v>23.65222752303492</v>
      </c>
      <c r="S34" s="1">
        <v>1.7607164447336729</v>
      </c>
      <c r="T34" s="1">
        <v>3.102955618414398</v>
      </c>
      <c r="U34" s="1">
        <v>2.435793298279791</v>
      </c>
      <c r="V34" s="1">
        <f>IF([1]!Table1[[#This Row],[GW-5-1]]="OC",[1]!Table1[[#This Row],[UIQM_raw]],[1]!Table1[[#This Row],[UIQM_gw5]])</f>
        <v>2.9909609202098379</v>
      </c>
      <c r="W34" s="1">
        <v>0.78336160435870761</v>
      </c>
      <c r="X34" s="1">
        <v>1.021860479594332</v>
      </c>
      <c r="Y34" s="1">
        <v>1.395842812796616</v>
      </c>
      <c r="Z34" s="8">
        <f>IF([1]!Table1[[#This Row],[GW-5-2]]="OC",[1]!Table1[[#This Row],[UCIQE_raw]],[1]!Table1[[#This Row],[UCIQE_gw5]])</f>
        <v>1.2010169990543189</v>
      </c>
    </row>
    <row r="35" spans="1:26" x14ac:dyDescent="0.25">
      <c r="A35" s="13">
        <f>VLOOKUP(Tabel1[[#This Row],[filename]],Tabel4[],2)</f>
        <v>1</v>
      </c>
      <c r="B35" s="1" t="s">
        <v>20</v>
      </c>
      <c r="C35" s="1">
        <v>9.6719623950772871</v>
      </c>
      <c r="D35" s="1">
        <v>93.619915283903936</v>
      </c>
      <c r="E35" s="1">
        <v>107.2304371163854</v>
      </c>
      <c r="F35" s="1">
        <v>259.19140064152577</v>
      </c>
      <c r="G35" s="1">
        <v>645.65943807228064</v>
      </c>
      <c r="H35" s="1">
        <v>803.16340320457448</v>
      </c>
      <c r="I35" s="1">
        <v>9.7500492038208847E-2</v>
      </c>
      <c r="J35" s="1">
        <v>0.88408702385435378</v>
      </c>
      <c r="K35" s="1">
        <v>0.32792409663983352</v>
      </c>
      <c r="L35" s="1" t="s">
        <v>23</v>
      </c>
      <c r="M35" s="2" t="s">
        <v>0</v>
      </c>
      <c r="N35" s="2" t="s">
        <v>0</v>
      </c>
      <c r="O35" s="2" t="s">
        <v>0</v>
      </c>
      <c r="P35" s="2">
        <v>22.848351737224679</v>
      </c>
      <c r="Q35" s="2">
        <v>22.48297231864818</v>
      </c>
      <c r="R35" s="2">
        <f>IF([1]!Table1[[#This Row],[GW-5-2]]="OC",[1]!Table1[[#This Row],[psnr]],[1]!Table1[[#This Row],[psnr_gw5]])</f>
        <v>22.474543913919941</v>
      </c>
      <c r="S35" s="2">
        <v>1.172705860512353</v>
      </c>
      <c r="T35" s="2">
        <v>2.6946549099284378</v>
      </c>
      <c r="U35" s="2">
        <v>2.3148897781628039</v>
      </c>
      <c r="V35" s="2">
        <f>IF([1]!Table1[[#This Row],[GW-5-1]]="OC",[1]!Table1[[#This Row],[UIQM_raw]],[1]!Table1[[#This Row],[UIQM_gw5]])</f>
        <v>2.1633475935954718</v>
      </c>
      <c r="W35" s="2">
        <v>0.61908312180079028</v>
      </c>
      <c r="X35" s="2">
        <v>0.61730436142638689</v>
      </c>
      <c r="Y35" s="2">
        <v>0.93884919712875581</v>
      </c>
      <c r="Z35" s="7">
        <f>IF([1]!Table1[[#This Row],[GW-5-2]]="OC",[1]!Table1[[#This Row],[UCIQE_raw]],[1]!Table1[[#This Row],[UCIQE_gw5]])</f>
        <v>1.1893460746602611</v>
      </c>
    </row>
    <row r="36" spans="1:26" x14ac:dyDescent="0.25">
      <c r="A36" s="13">
        <f>VLOOKUP(Tabel1[[#This Row],[filename]],Tabel4[],2)</f>
        <v>1</v>
      </c>
      <c r="B36" s="2" t="s">
        <v>82</v>
      </c>
      <c r="C36" s="2">
        <v>10.077517695473251</v>
      </c>
      <c r="D36" s="2">
        <v>51.970450205761317</v>
      </c>
      <c r="E36" s="2">
        <v>87.898753909465015</v>
      </c>
      <c r="F36" s="2">
        <v>105.4892576735552</v>
      </c>
      <c r="G36" s="2">
        <v>409.91565026645048</v>
      </c>
      <c r="H36" s="2">
        <v>1476.5346603402629</v>
      </c>
      <c r="I36" s="2">
        <v>0.14612788864735551</v>
      </c>
      <c r="J36" s="2">
        <v>0.73369120322959935</v>
      </c>
      <c r="K36" s="2">
        <v>0.36356797587364648</v>
      </c>
      <c r="L36" s="2" t="s">
        <v>23</v>
      </c>
      <c r="M36" s="2" t="s">
        <v>0</v>
      </c>
      <c r="N36" s="2" t="s">
        <v>0</v>
      </c>
      <c r="O36" s="2" t="s">
        <v>0</v>
      </c>
      <c r="P36" s="2">
        <v>23.387625273979008</v>
      </c>
      <c r="Q36" s="2">
        <v>23.210793199983339</v>
      </c>
      <c r="R36" s="2">
        <f>IF([1]!Table1[[#This Row],[GW-5-2]]="OC",[1]!Table1[[#This Row],[psnr]],[1]!Table1[[#This Row],[psnr_gw5]])</f>
        <v>23.021734813896579</v>
      </c>
      <c r="S36" s="2">
        <v>1.7536563794545019</v>
      </c>
      <c r="T36" s="2">
        <v>2.6934861766104641</v>
      </c>
      <c r="U36" s="2">
        <v>2.3060870624149512</v>
      </c>
      <c r="V36" s="2">
        <f>IF([1]!Table1[[#This Row],[GW-5-1]]="OC",[1]!Table1[[#This Row],[UIQM_raw]],[1]!Table1[[#This Row],[UIQM_gw5]])</f>
        <v>2.2132761062409818</v>
      </c>
      <c r="W36" s="2">
        <v>1.1528571764078319</v>
      </c>
      <c r="X36" s="2">
        <v>0.99584522108407469</v>
      </c>
      <c r="Y36" s="2">
        <v>1.4127094186103819</v>
      </c>
      <c r="Z36" s="7">
        <f>IF([1]!Table1[[#This Row],[GW-5-2]]="OC",[1]!Table1[[#This Row],[UCIQE_raw]],[1]!Table1[[#This Row],[UCIQE_gw5]])</f>
        <v>1.188189698821166</v>
      </c>
    </row>
    <row r="37" spans="1:26" x14ac:dyDescent="0.25">
      <c r="A37" s="13">
        <f>VLOOKUP(Tabel1[[#This Row],[filename]],Tabel4[],2)</f>
        <v>1</v>
      </c>
      <c r="B37" s="2" t="s">
        <v>17</v>
      </c>
      <c r="C37" s="2">
        <v>8.1860350688853103</v>
      </c>
      <c r="D37" s="2">
        <v>86.992426894443284</v>
      </c>
      <c r="E37" s="2">
        <v>104.313665429765</v>
      </c>
      <c r="F37" s="2">
        <v>28.424754065469521</v>
      </c>
      <c r="G37" s="2">
        <v>1656.116930986967</v>
      </c>
      <c r="H37" s="2">
        <v>2202.6543717443642</v>
      </c>
      <c r="I37" s="2">
        <v>0.13368080694371631</v>
      </c>
      <c r="J37" s="2">
        <v>0.87983553311887652</v>
      </c>
      <c r="K37" s="2">
        <v>0.33747017803615392</v>
      </c>
      <c r="L37" s="2" t="s">
        <v>23</v>
      </c>
      <c r="M37" s="2" t="s">
        <v>0</v>
      </c>
      <c r="N37" s="2" t="s">
        <v>0</v>
      </c>
      <c r="O37" s="2" t="s">
        <v>0</v>
      </c>
      <c r="P37" s="2">
        <v>23.508858451136408</v>
      </c>
      <c r="Q37" s="2">
        <v>23.479075008046191</v>
      </c>
      <c r="R37" s="2">
        <f>IF([1]!Table1[[#This Row],[GW-5-2]]="OC",[1]!Table1[[#This Row],[psnr]],[1]!Table1[[#This Row],[psnr_gw5]])</f>
        <v>23.707340633034502</v>
      </c>
      <c r="S37" s="2">
        <v>0.98353154353274319</v>
      </c>
      <c r="T37" s="2">
        <v>2.1005522014069409</v>
      </c>
      <c r="U37" s="2">
        <v>1.570460662007569</v>
      </c>
      <c r="V37" s="2">
        <f>IF([1]!Table1[[#This Row],[GW-5-1]]="OC",[1]!Table1[[#This Row],[UIQM_raw]],[1]!Table1[[#This Row],[UIQM_gw5]])</f>
        <v>3.1416590553063322</v>
      </c>
      <c r="W37" s="2">
        <v>1.943544093968439</v>
      </c>
      <c r="X37" s="2">
        <v>1.9790458663642001</v>
      </c>
      <c r="Y37" s="2">
        <v>2.2718546590281021</v>
      </c>
      <c r="Z37" s="8">
        <f>IF([1]!Table1[[#This Row],[GW-5-2]]="OC",[1]!Table1[[#This Row],[UCIQE_raw]],[1]!Table1[[#This Row],[UCIQE_gw5]])</f>
        <v>1.187076936814405</v>
      </c>
    </row>
    <row r="38" spans="1:26" x14ac:dyDescent="0.25">
      <c r="A38" s="13">
        <f>VLOOKUP(Tabel1[[#This Row],[filename]],Tabel4[],2)</f>
        <v>0</v>
      </c>
      <c r="B38" s="1" t="s">
        <v>22</v>
      </c>
      <c r="C38" s="1">
        <v>139.29652343750001</v>
      </c>
      <c r="D38" s="1">
        <v>152.5103046875</v>
      </c>
      <c r="E38" s="1">
        <v>152.60177734375</v>
      </c>
      <c r="F38" s="1">
        <v>529.52876135101337</v>
      </c>
      <c r="G38" s="1">
        <v>130.11357740716551</v>
      </c>
      <c r="H38" s="1">
        <v>417.2920632472991</v>
      </c>
      <c r="I38" s="1">
        <v>0.81323800992510831</v>
      </c>
      <c r="J38" s="1">
        <v>0.88842185022879505</v>
      </c>
      <c r="K38" s="1">
        <v>0.22074863345079049</v>
      </c>
      <c r="L38" s="1" t="s">
        <v>49</v>
      </c>
      <c r="M38" s="1" t="s">
        <v>0</v>
      </c>
      <c r="N38" s="1" t="s">
        <v>0</v>
      </c>
      <c r="O38" s="1" t="s">
        <v>0</v>
      </c>
      <c r="P38" s="1">
        <v>20.14381510869055</v>
      </c>
      <c r="Q38" s="1">
        <v>21.665280824494531</v>
      </c>
      <c r="R38" s="1">
        <f>IF([1]!Table1[[#This Row],[GW-5-2]]="OC",[1]!Table1[[#This Row],[psnr]],[1]!Table1[[#This Row],[psnr_gw5]])</f>
        <v>23.832665439963101</v>
      </c>
      <c r="S38" s="1">
        <v>2.1527221652079782</v>
      </c>
      <c r="T38" s="1">
        <v>3.001880175097829</v>
      </c>
      <c r="U38" s="1">
        <v>2.4565336526536612</v>
      </c>
      <c r="V38" s="1">
        <f>IF([1]!Table1[[#This Row],[GW-5-1]]="OC",[1]!Table1[[#This Row],[UIQM_raw]],[1]!Table1[[#This Row],[UIQM_gw5]])</f>
        <v>1.800805831544902</v>
      </c>
      <c r="W38" s="1">
        <v>0.36288049179994902</v>
      </c>
      <c r="X38" s="1">
        <v>0.52807345450750454</v>
      </c>
      <c r="Y38" s="1">
        <v>0.50508918343079801</v>
      </c>
      <c r="Z38" s="7">
        <f>IF([1]!Table1[[#This Row],[GW-5-2]]="OC",[1]!Table1[[#This Row],[UCIQE_raw]],[1]!Table1[[#This Row],[UCIQE_gw5]])</f>
        <v>1.182277922582512</v>
      </c>
    </row>
    <row r="39" spans="1:26" x14ac:dyDescent="0.25">
      <c r="A39" s="13">
        <f>VLOOKUP(Tabel1[[#This Row],[filename]],Tabel4[],2)</f>
        <v>2</v>
      </c>
      <c r="B39" s="2" t="s">
        <v>80</v>
      </c>
      <c r="C39" s="2">
        <v>118.1401200487352</v>
      </c>
      <c r="D39" s="2">
        <v>117.4578785710026</v>
      </c>
      <c r="E39" s="2">
        <v>115.8689112968501</v>
      </c>
      <c r="F39" s="2">
        <v>4528.4817232038149</v>
      </c>
      <c r="G39" s="2">
        <v>4597.3322087790266</v>
      </c>
      <c r="H39" s="2">
        <v>4164.7365007113067</v>
      </c>
      <c r="I39" s="2">
        <v>0.91861349474571286</v>
      </c>
      <c r="J39" s="2">
        <v>0.89281765614531916</v>
      </c>
      <c r="K39" s="2">
        <v>0.22492906312772831</v>
      </c>
      <c r="L39" s="2" t="s">
        <v>49</v>
      </c>
      <c r="M39" s="2" t="s">
        <v>0</v>
      </c>
      <c r="N39" s="2" t="s">
        <v>0</v>
      </c>
      <c r="O39" s="2" t="s">
        <v>0</v>
      </c>
      <c r="P39" s="2">
        <v>24.274215941163661</v>
      </c>
      <c r="Q39" s="2">
        <v>24.199607139075351</v>
      </c>
      <c r="R39" s="2">
        <f>IF([1]!Table1[[#This Row],[GW-5-2]]="OC",[1]!Table1[[#This Row],[psnr]],[1]!Table1[[#This Row],[psnr_gw5]])</f>
        <v>22.415096891838228</v>
      </c>
      <c r="S39" s="2">
        <v>2.598810959907877</v>
      </c>
      <c r="T39" s="2">
        <v>3.3072790826145289</v>
      </c>
      <c r="U39" s="2">
        <v>2.5740357815577739</v>
      </c>
      <c r="V39" s="2">
        <f>IF([1]!Table1[[#This Row],[GW-5-1]]="OC",[1]!Table1[[#This Row],[UIQM_raw]],[1]!Table1[[#This Row],[UIQM_gw5]])</f>
        <v>2.749469291416696</v>
      </c>
      <c r="W39" s="2">
        <v>1.537015378578505</v>
      </c>
      <c r="X39" s="2">
        <v>1.163431171843083</v>
      </c>
      <c r="Y39" s="2">
        <v>1.628894751301261</v>
      </c>
      <c r="Z39" s="7">
        <f>IF([1]!Table1[[#This Row],[GW-5-2]]="OC",[1]!Table1[[#This Row],[UCIQE_raw]],[1]!Table1[[#This Row],[UCIQE_gw5]])</f>
        <v>1.178135134821273</v>
      </c>
    </row>
    <row r="40" spans="1:26" x14ac:dyDescent="0.25">
      <c r="A40" s="13">
        <f>VLOOKUP(Tabel1[[#This Row],[filename]],Tabel4[],2)</f>
        <v>2</v>
      </c>
      <c r="B40" s="1" t="s">
        <v>81</v>
      </c>
      <c r="C40" s="1">
        <v>69.023882666666665</v>
      </c>
      <c r="D40" s="1">
        <v>109.8293973333333</v>
      </c>
      <c r="E40" s="1">
        <v>89.445695999999998</v>
      </c>
      <c r="F40" s="1">
        <v>1295.0023522849001</v>
      </c>
      <c r="G40" s="1">
        <v>3109.9950653967931</v>
      </c>
      <c r="H40" s="1">
        <v>2563.8080537422511</v>
      </c>
      <c r="I40" s="1">
        <v>0.83667149451012113</v>
      </c>
      <c r="J40" s="1">
        <v>0.93041035516980441</v>
      </c>
      <c r="K40" s="1">
        <v>0.24716825911402421</v>
      </c>
      <c r="L40" s="1" t="s">
        <v>49</v>
      </c>
      <c r="M40" s="1" t="s">
        <v>0</v>
      </c>
      <c r="N40" s="1" t="s">
        <v>0</v>
      </c>
      <c r="O40" s="1" t="s">
        <v>0</v>
      </c>
      <c r="P40" s="1">
        <v>23.30515113863251</v>
      </c>
      <c r="Q40" s="1">
        <v>23.428057603401609</v>
      </c>
      <c r="R40" s="1">
        <f>IF([1]!Table1[[#This Row],[GW-5-2]]="OC",[1]!Table1[[#This Row],[psnr]],[1]!Table1[[#This Row],[psnr_gw5]])</f>
        <v>22.95045670795032</v>
      </c>
      <c r="S40" s="1">
        <v>2.7456563701344572</v>
      </c>
      <c r="T40" s="1">
        <v>2.9264971691263848</v>
      </c>
      <c r="U40" s="1">
        <v>2.94301644062178</v>
      </c>
      <c r="V40" s="1">
        <f>IF([1]!Table1[[#This Row],[GW-5-1]]="OC",[1]!Table1[[#This Row],[UIQM_raw]],[1]!Table1[[#This Row],[UIQM_gw5]])</f>
        <v>3.0826288510907518</v>
      </c>
      <c r="W40" s="1">
        <v>1.4951212340305839</v>
      </c>
      <c r="X40" s="1">
        <v>1.4394037613933981</v>
      </c>
      <c r="Y40" s="1">
        <v>1.5902680139938039</v>
      </c>
      <c r="Z40" s="8">
        <f>IF([1]!Table1[[#This Row],[GW-5-2]]="OC",[1]!Table1[[#This Row],[UCIQE_raw]],[1]!Table1[[#This Row],[UCIQE_gw5]])</f>
        <v>1.1672972553494969</v>
      </c>
    </row>
    <row r="41" spans="1:26" x14ac:dyDescent="0.25">
      <c r="A41" s="13">
        <f>VLOOKUP(Tabel1[[#This Row],[filename]],Tabel4[],2)</f>
        <v>0</v>
      </c>
      <c r="B41" s="1" t="s">
        <v>72</v>
      </c>
      <c r="C41" s="1">
        <v>106.32845703125</v>
      </c>
      <c r="D41" s="1">
        <v>117.6058973524306</v>
      </c>
      <c r="E41" s="1">
        <v>13.267861328125001</v>
      </c>
      <c r="F41" s="1">
        <v>888.89050139528911</v>
      </c>
      <c r="G41" s="1">
        <v>766.86262038616474</v>
      </c>
      <c r="H41" s="1">
        <v>81.810128564103465</v>
      </c>
      <c r="I41" s="1">
        <v>0.97467481967057545</v>
      </c>
      <c r="J41" s="1">
        <v>0.21308572638805709</v>
      </c>
      <c r="K41" s="1">
        <v>0.1171969674077034</v>
      </c>
      <c r="L41" s="1" t="s">
        <v>49</v>
      </c>
      <c r="M41" s="1" t="s">
        <v>5</v>
      </c>
      <c r="N41" s="1" t="s">
        <v>1</v>
      </c>
      <c r="O41" s="1" t="s">
        <v>1</v>
      </c>
      <c r="P41" s="1">
        <v>23.330053874477429</v>
      </c>
      <c r="Q41" s="1">
        <v>22.252299186658991</v>
      </c>
      <c r="R41" s="1">
        <f>IF([1]!Table1[[#This Row],[GW-5-2]]="OC",[1]!Table1[[#This Row],[psnr]],[1]!Table1[[#This Row],[psnr_gw5]])</f>
        <v>23.306347031232541</v>
      </c>
      <c r="S41" s="1">
        <v>0.82931764484876014</v>
      </c>
      <c r="T41" s="1">
        <v>1.877721182057086</v>
      </c>
      <c r="U41" s="1">
        <v>1.650243798900104</v>
      </c>
      <c r="V41" s="1">
        <f>IF([1]!Table1[[#This Row],[GW-5-1]]="OC",[1]!Table1[[#This Row],[UIQM_raw]],[1]!Table1[[#This Row],[UIQM_gw5]])</f>
        <v>1.8684018669235181</v>
      </c>
      <c r="W41" s="1">
        <v>0.62573027849883112</v>
      </c>
      <c r="X41" s="1">
        <v>0.65249308157202313</v>
      </c>
      <c r="Y41" s="1">
        <v>0.82859692840596344</v>
      </c>
      <c r="Z41" s="8">
        <f>IF([1]!Table1[[#This Row],[GW-5-2]]="OC",[1]!Table1[[#This Row],[UCIQE_raw]],[1]!Table1[[#This Row],[UCIQE_gw5]])</f>
        <v>1.1545988342726929</v>
      </c>
    </row>
    <row r="42" spans="1:26" x14ac:dyDescent="0.25">
      <c r="A42" s="13">
        <f>VLOOKUP(Tabel1[[#This Row],[filename]],Tabel4[],2)</f>
        <v>1</v>
      </c>
      <c r="B42" s="2" t="s">
        <v>71</v>
      </c>
      <c r="C42" s="2">
        <v>18.375455729166671</v>
      </c>
      <c r="D42" s="2">
        <v>52.897871093749998</v>
      </c>
      <c r="E42" s="2">
        <v>63.988678385416669</v>
      </c>
      <c r="F42" s="2">
        <v>398.1578893322415</v>
      </c>
      <c r="G42" s="2">
        <v>313.29211308928592</v>
      </c>
      <c r="H42" s="2">
        <v>429.29776678632078</v>
      </c>
      <c r="I42" s="2">
        <v>0.35505753495769771</v>
      </c>
      <c r="J42" s="2">
        <v>0.87704100864117318</v>
      </c>
      <c r="K42" s="2">
        <v>0.3203970563414707</v>
      </c>
      <c r="L42" s="2" t="s">
        <v>23</v>
      </c>
      <c r="M42" s="2" t="s">
        <v>5</v>
      </c>
      <c r="N42" s="2" t="s">
        <v>1</v>
      </c>
      <c r="O42" s="2" t="s">
        <v>1</v>
      </c>
      <c r="P42" s="2">
        <v>22.7975858212438</v>
      </c>
      <c r="Q42" s="2">
        <v>23.737643115418191</v>
      </c>
      <c r="R42" s="2">
        <f>IF([1]!Table1[[#This Row],[GW-5-2]]="OC",[1]!Table1[[#This Row],[psnr]],[1]!Table1[[#This Row],[psnr_gw5]])</f>
        <v>24.16942001009793</v>
      </c>
      <c r="S42" s="2">
        <v>1.0477847839748919</v>
      </c>
      <c r="T42" s="2">
        <v>1.827510302347489</v>
      </c>
      <c r="U42" s="2">
        <v>1.480541574938917</v>
      </c>
      <c r="V42" s="2">
        <f>IF([1]!Table1[[#This Row],[GW-5-1]]="OC",[1]!Table1[[#This Row],[UIQM_raw]],[1]!Table1[[#This Row],[UIQM_gw5]])</f>
        <v>3.5020238674004101</v>
      </c>
      <c r="W42" s="2">
        <v>1.1701923621379291</v>
      </c>
      <c r="X42" s="2">
        <v>1.1480134051462381</v>
      </c>
      <c r="Y42" s="2">
        <v>1.4630691106716149</v>
      </c>
      <c r="Z42" s="8">
        <f>IF([1]!Table1[[#This Row],[GW-5-2]]="OC",[1]!Table1[[#This Row],[UCIQE_raw]],[1]!Table1[[#This Row],[UCIQE_gw5]])</f>
        <v>1.1513565419351459</v>
      </c>
    </row>
    <row r="43" spans="1:26" x14ac:dyDescent="0.25">
      <c r="A43" s="13">
        <f>VLOOKUP(Tabel1[[#This Row],[filename]],Tabel4[],2)</f>
        <v>1</v>
      </c>
      <c r="B43" s="1" t="s">
        <v>70</v>
      </c>
      <c r="C43" s="1">
        <v>32.230410593255257</v>
      </c>
      <c r="D43" s="1">
        <v>67.826572852405803</v>
      </c>
      <c r="E43" s="1">
        <v>131.37719990109241</v>
      </c>
      <c r="F43" s="1">
        <v>489.98518597230583</v>
      </c>
      <c r="G43" s="1">
        <v>1450.445235756292</v>
      </c>
      <c r="H43" s="1">
        <v>3966.451342597873</v>
      </c>
      <c r="I43" s="1">
        <v>0.38097354651849002</v>
      </c>
      <c r="J43" s="1">
        <v>0.64030500940591417</v>
      </c>
      <c r="K43" s="1">
        <v>0.36153522311124681</v>
      </c>
      <c r="L43" s="1" t="s">
        <v>23</v>
      </c>
      <c r="M43" s="1" t="s">
        <v>5</v>
      </c>
      <c r="N43" s="1" t="s">
        <v>1</v>
      </c>
      <c r="O43" s="1" t="s">
        <v>1</v>
      </c>
      <c r="P43" s="1">
        <v>23.426066710803859</v>
      </c>
      <c r="Q43" s="1">
        <v>23.04611336853069</v>
      </c>
      <c r="R43" s="1">
        <f>IF([1]!Table1[[#This Row],[GW-5-2]]="OC",[1]!Table1[[#This Row],[psnr]],[1]!Table1[[#This Row],[psnr_gw5]])</f>
        <v>23.171981088553551</v>
      </c>
      <c r="S43" s="1">
        <v>2.281500014031971</v>
      </c>
      <c r="T43" s="1">
        <v>3.0432819628159309</v>
      </c>
      <c r="U43" s="1">
        <v>2.435849258872318</v>
      </c>
      <c r="V43" s="1">
        <f>IF([1]!Table1[[#This Row],[GW-5-1]]="OC",[1]!Table1[[#This Row],[UIQM_raw]],[1]!Table1[[#This Row],[UIQM_gw5]])</f>
        <v>2.6303478873115438</v>
      </c>
      <c r="W43" s="1">
        <v>1.4585709066990351</v>
      </c>
      <c r="X43" s="1">
        <v>1.262301659495473</v>
      </c>
      <c r="Y43" s="1">
        <v>1.658633628749157</v>
      </c>
      <c r="Z43" s="7">
        <f>IF([1]!Table1[[#This Row],[GW-5-2]]="OC",[1]!Table1[[#This Row],[UCIQE_raw]],[1]!Table1[[#This Row],[UCIQE_gw5]])</f>
        <v>1.142310462619438</v>
      </c>
    </row>
    <row r="44" spans="1:26" x14ac:dyDescent="0.25">
      <c r="A44" s="13">
        <f>VLOOKUP(Tabel1[[#This Row],[filename]],Tabel4[],2)</f>
        <v>2</v>
      </c>
      <c r="B44" s="1" t="s">
        <v>73</v>
      </c>
      <c r="C44" s="1">
        <v>73.666603501773054</v>
      </c>
      <c r="D44" s="1">
        <v>133.0124368351064</v>
      </c>
      <c r="E44" s="1">
        <v>151.95363807624111</v>
      </c>
      <c r="F44" s="1">
        <v>1839.9091337873811</v>
      </c>
      <c r="G44" s="1">
        <v>4578.0742613269049</v>
      </c>
      <c r="H44" s="1">
        <v>3616.435466928408</v>
      </c>
      <c r="I44" s="1">
        <v>0.64080053960270766</v>
      </c>
      <c r="J44" s="1">
        <v>0.91669042730906303</v>
      </c>
      <c r="K44" s="1">
        <v>0.32559890039079381</v>
      </c>
      <c r="L44" s="1" t="s">
        <v>23</v>
      </c>
      <c r="M44" s="1" t="s">
        <v>5</v>
      </c>
      <c r="N44" s="1" t="s">
        <v>1</v>
      </c>
      <c r="O44" s="1" t="s">
        <v>1</v>
      </c>
      <c r="P44" s="1">
        <v>24.13957077070555</v>
      </c>
      <c r="Q44" s="1">
        <v>23.477277873835021</v>
      </c>
      <c r="R44" s="1">
        <f>IF([1]!Table1[[#This Row],[GW-5-2]]="OC",[1]!Table1[[#This Row],[psnr]],[1]!Table1[[#This Row],[psnr_gw5]])</f>
        <v>23.338900680818512</v>
      </c>
      <c r="S44" s="1">
        <v>2.9060933924191339</v>
      </c>
      <c r="T44" s="1">
        <v>2.8060893689970898</v>
      </c>
      <c r="U44" s="1">
        <v>2.8656986893913641</v>
      </c>
      <c r="V44" s="1">
        <f>IF([1]!Table1[[#This Row],[GW-5-1]]="OC",[1]!Table1[[#This Row],[UIQM_raw]],[1]!Table1[[#This Row],[UIQM_gw5]])</f>
        <v>1.704189537666287</v>
      </c>
      <c r="W44" s="1">
        <v>0.75191479950353102</v>
      </c>
      <c r="X44" s="1">
        <v>1.13570177988997</v>
      </c>
      <c r="Y44" s="1">
        <v>0.78525632355722386</v>
      </c>
      <c r="Z44" s="8">
        <f>IF([1]!Table1[[#This Row],[GW-5-2]]="OC",[1]!Table1[[#This Row],[UCIQE_raw]],[1]!Table1[[#This Row],[UCIQE_gw5]])</f>
        <v>1.1280675154498201</v>
      </c>
    </row>
    <row r="45" spans="1:26" x14ac:dyDescent="0.25">
      <c r="A45" s="13">
        <f>VLOOKUP(Tabel1[[#This Row],[filename]],Tabel4[],2)</f>
        <v>2</v>
      </c>
      <c r="B45" s="1" t="s">
        <v>75</v>
      </c>
      <c r="C45" s="1">
        <v>39.598894941634242</v>
      </c>
      <c r="D45" s="1">
        <v>115.7907626459144</v>
      </c>
      <c r="E45" s="1">
        <v>118.464326848249</v>
      </c>
      <c r="F45" s="1">
        <v>1603.5897917749551</v>
      </c>
      <c r="G45" s="1">
        <v>1988.209394826931</v>
      </c>
      <c r="H45" s="1">
        <v>3489.1197780099019</v>
      </c>
      <c r="I45" s="1">
        <v>0.4258901673221348</v>
      </c>
      <c r="J45" s="1">
        <v>0.91323326477231892</v>
      </c>
      <c r="K45" s="1">
        <v>0.27693606639374541</v>
      </c>
      <c r="L45" s="1" t="s">
        <v>23</v>
      </c>
      <c r="M45" s="1" t="s">
        <v>12</v>
      </c>
      <c r="N45" s="1" t="s">
        <v>1</v>
      </c>
      <c r="O45" s="1" t="s">
        <v>1</v>
      </c>
      <c r="P45" s="1">
        <v>23.172675748488722</v>
      </c>
      <c r="Q45" s="1">
        <v>23.335154465200159</v>
      </c>
      <c r="R45" s="1">
        <f>IF([1]!Table1[[#This Row],[GW-5-2]]="OC",[1]!Table1[[#This Row],[psnr]],[1]!Table1[[#This Row],[psnr_gw5]])</f>
        <v>23.462898376637039</v>
      </c>
      <c r="S45" s="1">
        <v>2.258964709044271</v>
      </c>
      <c r="T45" s="1">
        <v>2.894599911871047</v>
      </c>
      <c r="U45" s="1">
        <v>2.6922196982690032</v>
      </c>
      <c r="V45" s="1">
        <f>IF([1]!Table1[[#This Row],[GW-5-1]]="OC",[1]!Table1[[#This Row],[UIQM_raw]],[1]!Table1[[#This Row],[UIQM_gw5]])</f>
        <v>2.7201956917811732</v>
      </c>
      <c r="W45" s="1">
        <v>0.8872848514946331</v>
      </c>
      <c r="X45" s="1">
        <v>1.1873307175893499</v>
      </c>
      <c r="Y45" s="1">
        <v>1.056129802256883</v>
      </c>
      <c r="Z45" s="7">
        <f>IF([1]!Table1[[#This Row],[GW-5-2]]="OC",[1]!Table1[[#This Row],[UCIQE_raw]],[1]!Table1[[#This Row],[UCIQE_gw5]])</f>
        <v>1.1280018485303689</v>
      </c>
    </row>
    <row r="46" spans="1:26" x14ac:dyDescent="0.25">
      <c r="A46" s="13">
        <f>VLOOKUP(Tabel1[[#This Row],[filename]],Tabel4[],2)</f>
        <v>2</v>
      </c>
      <c r="B46" s="1" t="s">
        <v>52</v>
      </c>
      <c r="C46" s="1">
        <v>51.366775956284151</v>
      </c>
      <c r="D46" s="1">
        <v>60.217228017883762</v>
      </c>
      <c r="E46" s="1">
        <v>54.00782911077993</v>
      </c>
      <c r="F46" s="1">
        <v>2977.9169408723078</v>
      </c>
      <c r="G46" s="1">
        <v>1634.986691769667</v>
      </c>
      <c r="H46" s="1">
        <v>631.97915380686243</v>
      </c>
      <c r="I46" s="1">
        <v>0.66895460662290118</v>
      </c>
      <c r="J46" s="1">
        <v>0.83541640829416219</v>
      </c>
      <c r="K46" s="1">
        <v>0.24333135923687851</v>
      </c>
      <c r="L46" s="1" t="s">
        <v>49</v>
      </c>
      <c r="M46" s="1" t="s">
        <v>2</v>
      </c>
      <c r="N46" s="1" t="s">
        <v>1</v>
      </c>
      <c r="O46" s="1" t="s">
        <v>1</v>
      </c>
      <c r="P46" s="1">
        <v>23.3887669415974</v>
      </c>
      <c r="Q46" s="1">
        <v>23.349649417771872</v>
      </c>
      <c r="R46" s="1">
        <f>IF([1]!Table1[[#This Row],[GW-5-2]]="OC",[1]!Table1[[#This Row],[psnr]],[1]!Table1[[#This Row],[psnr_gw5]])</f>
        <v>23.30442501359629</v>
      </c>
      <c r="S46" s="1">
        <v>2.0298144119438519</v>
      </c>
      <c r="T46" s="1">
        <v>2.3158379832613609</v>
      </c>
      <c r="U46" s="1">
        <v>1.9465913999231179</v>
      </c>
      <c r="V46" s="1">
        <f>IF([1]!Table1[[#This Row],[GW-5-1]]="OC",[1]!Table1[[#This Row],[UIQM_raw]],[1]!Table1[[#This Row],[UIQM_gw5]])</f>
        <v>1.6160446677260709</v>
      </c>
      <c r="W46" s="1">
        <v>3.0699263621044568</v>
      </c>
      <c r="X46" s="1">
        <v>2.2811101143917019</v>
      </c>
      <c r="Y46" s="1">
        <v>3.334641785043654</v>
      </c>
      <c r="Z46" s="7">
        <f>IF([1]!Table1[[#This Row],[GW-5-2]]="OC",[1]!Table1[[#This Row],[UCIQE_raw]],[1]!Table1[[#This Row],[UCIQE_gw5]])</f>
        <v>1.1231269226853371</v>
      </c>
    </row>
    <row r="47" spans="1:26" x14ac:dyDescent="0.25">
      <c r="A47" s="13">
        <f>VLOOKUP(Tabel1[[#This Row],[filename]],Tabel4[],2)</f>
        <v>2</v>
      </c>
      <c r="B47" s="1" t="s">
        <v>55</v>
      </c>
      <c r="C47" s="1">
        <v>23.706501940286689</v>
      </c>
      <c r="D47" s="1">
        <v>78.068167419022728</v>
      </c>
      <c r="E47" s="1">
        <v>86.586540746020432</v>
      </c>
      <c r="F47" s="1">
        <v>1591.8681235598881</v>
      </c>
      <c r="G47" s="1">
        <v>2755.2265443014239</v>
      </c>
      <c r="H47" s="1">
        <v>3789.3418612972041</v>
      </c>
      <c r="I47" s="1">
        <v>0.30935025392234339</v>
      </c>
      <c r="J47" s="1">
        <v>0.94401453319307593</v>
      </c>
      <c r="K47" s="1">
        <v>0.30656045255585279</v>
      </c>
      <c r="L47" s="1" t="s">
        <v>23</v>
      </c>
      <c r="M47" s="1" t="s">
        <v>2</v>
      </c>
      <c r="N47" s="1" t="s">
        <v>1</v>
      </c>
      <c r="O47" s="1" t="s">
        <v>1</v>
      </c>
      <c r="P47" s="1">
        <v>23.851015233788221</v>
      </c>
      <c r="Q47" s="1">
        <v>23.38697755779285</v>
      </c>
      <c r="R47" s="1">
        <f>IF([1]!Table1[[#This Row],[GW-5-2]]="OC",[1]!Table1[[#This Row],[psnr]],[1]!Table1[[#This Row],[psnr_gw5]])</f>
        <v>23.2356016784051</v>
      </c>
      <c r="S47" s="1">
        <v>1.953487356088573</v>
      </c>
      <c r="T47" s="1">
        <v>2.6556835324717771</v>
      </c>
      <c r="U47" s="1">
        <v>2.4112433763854111</v>
      </c>
      <c r="V47" s="1">
        <f>IF([1]!Table1[[#This Row],[GW-5-1]]="OC",[1]!Table1[[#This Row],[UIQM_raw]],[1]!Table1[[#This Row],[UIQM_gw5]])</f>
        <v>1.6287474790590339</v>
      </c>
      <c r="W47" s="1">
        <v>1.75344556819792</v>
      </c>
      <c r="X47" s="1">
        <v>1.3833118337343919</v>
      </c>
      <c r="Y47" s="1">
        <v>2.094020273478276</v>
      </c>
      <c r="Z47" s="8">
        <f>IF([1]!Table1[[#This Row],[GW-5-2]]="OC",[1]!Table1[[#This Row],[UCIQE_raw]],[1]!Table1[[#This Row],[UCIQE_gw5]])</f>
        <v>1.120914156863583</v>
      </c>
    </row>
    <row r="48" spans="1:26" x14ac:dyDescent="0.25">
      <c r="A48" s="13">
        <f>VLOOKUP(Tabel1[[#This Row],[filename]],Tabel4[],2)</f>
        <v>1</v>
      </c>
      <c r="B48" s="1" t="s">
        <v>56</v>
      </c>
      <c r="C48" s="1">
        <v>10.16707392651616</v>
      </c>
      <c r="D48" s="1">
        <v>97.733399734395746</v>
      </c>
      <c r="E48" s="1">
        <v>121.87586985391771</v>
      </c>
      <c r="F48" s="1">
        <v>300.68452322206917</v>
      </c>
      <c r="G48" s="1">
        <v>1513.40473660471</v>
      </c>
      <c r="H48" s="1">
        <v>3007.5969932119228</v>
      </c>
      <c r="I48" s="1">
        <v>0.1699140523628101</v>
      </c>
      <c r="J48" s="1">
        <v>0.91862375225390214</v>
      </c>
      <c r="K48" s="1">
        <v>0.33081192984034652</v>
      </c>
      <c r="L48" s="1" t="s">
        <v>23</v>
      </c>
      <c r="M48" s="1" t="s">
        <v>2</v>
      </c>
      <c r="N48" s="1" t="s">
        <v>1</v>
      </c>
      <c r="O48" s="1" t="s">
        <v>1</v>
      </c>
      <c r="P48" s="1">
        <v>23.575301022403639</v>
      </c>
      <c r="Q48" s="1">
        <v>23.042348216832981</v>
      </c>
      <c r="R48" s="1">
        <f>IF([1]!Table1[[#This Row],[GW-5-2]]="OC",[1]!Table1[[#This Row],[psnr]],[1]!Table1[[#This Row],[psnr_gw5]])</f>
        <v>23.245406054181618</v>
      </c>
      <c r="S48" s="1">
        <v>1.72447164205411</v>
      </c>
      <c r="T48" s="1">
        <v>2.084371134516648</v>
      </c>
      <c r="U48" s="1">
        <v>2.789062062186022</v>
      </c>
      <c r="V48" s="1">
        <f>IF([1]!Table1[[#This Row],[GW-5-1]]="OC",[1]!Table1[[#This Row],[UIQM_raw]],[1]!Table1[[#This Row],[UIQM_gw5]])</f>
        <v>2.5449198346547348</v>
      </c>
      <c r="W48" s="1">
        <v>0.97542871411071075</v>
      </c>
      <c r="X48" s="1">
        <v>0.95658728790921477</v>
      </c>
      <c r="Y48" s="1">
        <v>1.1081567431766179</v>
      </c>
      <c r="Z48" s="7">
        <f>IF([1]!Table1[[#This Row],[GW-5-2]]="OC",[1]!Table1[[#This Row],[UCIQE_raw]],[1]!Table1[[#This Row],[UCIQE_gw5]])</f>
        <v>1.1202209983210949</v>
      </c>
    </row>
    <row r="49" spans="1:26" x14ac:dyDescent="0.25">
      <c r="A49" s="13">
        <f>VLOOKUP(Tabel1[[#This Row],[filename]],Tabel4[],2)</f>
        <v>1</v>
      </c>
      <c r="B49" s="1" t="s">
        <v>61</v>
      </c>
      <c r="C49" s="1">
        <v>9.2489394765539803</v>
      </c>
      <c r="D49" s="1">
        <v>166.8293893129771</v>
      </c>
      <c r="E49" s="1">
        <v>200.71024263904039</v>
      </c>
      <c r="F49" s="1">
        <v>176.66071452414491</v>
      </c>
      <c r="G49" s="1">
        <v>1002.236944338076</v>
      </c>
      <c r="H49" s="1">
        <v>1770.869380366426</v>
      </c>
      <c r="I49" s="1">
        <v>8.4022713125627577E-2</v>
      </c>
      <c r="J49" s="1">
        <v>0.8506706863139547</v>
      </c>
      <c r="K49" s="1">
        <v>0.33043707041770382</v>
      </c>
      <c r="L49" s="1" t="s">
        <v>23</v>
      </c>
      <c r="M49" s="2" t="s">
        <v>2</v>
      </c>
      <c r="N49" s="2" t="s">
        <v>1</v>
      </c>
      <c r="O49" s="2" t="s">
        <v>1</v>
      </c>
      <c r="P49" s="2">
        <v>23.193840112651301</v>
      </c>
      <c r="Q49" s="2">
        <v>23.254568436479779</v>
      </c>
      <c r="R49" s="2">
        <f>IF([1]!Table1[[#This Row],[GW-5-2]]="OC",[1]!Table1[[#This Row],[psnr]],[1]!Table1[[#This Row],[psnr_gw5]])</f>
        <v>23.258813608777661</v>
      </c>
      <c r="S49" s="2">
        <v>1.3621799534259329</v>
      </c>
      <c r="T49" s="2">
        <v>2.8338863220812041</v>
      </c>
      <c r="U49" s="2">
        <v>2.741111610954365</v>
      </c>
      <c r="V49" s="2">
        <f>IF([1]!Table1[[#This Row],[GW-5-1]]="OC",[1]!Table1[[#This Row],[UIQM_raw]],[1]!Table1[[#This Row],[UIQM_gw5]])</f>
        <v>3.1159378011860812</v>
      </c>
      <c r="W49" s="2">
        <v>0.39069486944653359</v>
      </c>
      <c r="X49" s="2">
        <v>1.073109104547429</v>
      </c>
      <c r="Y49" s="2">
        <v>0.70570591107376712</v>
      </c>
      <c r="Z49" s="8">
        <f>IF([1]!Table1[[#This Row],[GW-5-2]]="OC",[1]!Table1[[#This Row],[UCIQE_raw]],[1]!Table1[[#This Row],[UCIQE_gw5]])</f>
        <v>1.119590769228304</v>
      </c>
    </row>
    <row r="50" spans="1:26" x14ac:dyDescent="0.25">
      <c r="A50" s="13">
        <f>VLOOKUP(Tabel1[[#This Row],[filename]],Tabel4[],2)</f>
        <v>2</v>
      </c>
      <c r="B50" s="1" t="s">
        <v>54</v>
      </c>
      <c r="C50" s="1">
        <v>32.043268229166657</v>
      </c>
      <c r="D50" s="1">
        <v>77.14724934895834</v>
      </c>
      <c r="E50" s="1">
        <v>78.879225260416661</v>
      </c>
      <c r="F50" s="1">
        <v>2165.387776297845</v>
      </c>
      <c r="G50" s="1">
        <v>2198.0007948427728</v>
      </c>
      <c r="H50" s="1">
        <v>2522.957568410196</v>
      </c>
      <c r="I50" s="1">
        <v>0.32593177564523967</v>
      </c>
      <c r="J50" s="1">
        <v>0.81737903319472749</v>
      </c>
      <c r="K50" s="1">
        <v>0.26906226171026831</v>
      </c>
      <c r="L50" s="1" t="s">
        <v>23</v>
      </c>
      <c r="M50" s="2" t="s">
        <v>2</v>
      </c>
      <c r="N50" s="2" t="s">
        <v>1</v>
      </c>
      <c r="O50" s="2" t="s">
        <v>1</v>
      </c>
      <c r="P50" s="2">
        <v>22.504589020323781</v>
      </c>
      <c r="Q50" s="2">
        <v>22.645744735056841</v>
      </c>
      <c r="R50" s="2">
        <f>IF([1]!Table1[[#This Row],[GW-5-2]]="OC",[1]!Table1[[#This Row],[psnr]],[1]!Table1[[#This Row],[psnr_gw5]])</f>
        <v>23.269268947565291</v>
      </c>
      <c r="S50" s="2">
        <v>1.9268917679963149</v>
      </c>
      <c r="T50" s="2">
        <v>3.2843093875781899</v>
      </c>
      <c r="U50" s="2">
        <v>2.241175079001656</v>
      </c>
      <c r="V50" s="2">
        <f>IF([1]!Table1[[#This Row],[GW-5-1]]="OC",[1]!Table1[[#This Row],[UIQM_raw]],[1]!Table1[[#This Row],[UIQM_gw5]])</f>
        <v>1.955087930960729</v>
      </c>
      <c r="W50" s="2">
        <v>2.551524505209398</v>
      </c>
      <c r="X50" s="2">
        <v>0.64833924130655851</v>
      </c>
      <c r="Y50" s="2">
        <v>2.2733395615709679</v>
      </c>
      <c r="Z50" s="8">
        <f>IF([1]!Table1[[#This Row],[GW-5-2]]="OC",[1]!Table1[[#This Row],[UCIQE_raw]],[1]!Table1[[#This Row],[UCIQE_gw5]])</f>
        <v>1.117740435413763</v>
      </c>
    </row>
    <row r="51" spans="1:26" x14ac:dyDescent="0.25">
      <c r="A51" s="13">
        <f>VLOOKUP(Tabel1[[#This Row],[filename]],Tabel4[],2)</f>
        <v>0</v>
      </c>
      <c r="B51" s="1" t="s">
        <v>59</v>
      </c>
      <c r="C51" s="1">
        <v>151.03057557047291</v>
      </c>
      <c r="D51" s="1">
        <v>206.38787716504771</v>
      </c>
      <c r="E51" s="1">
        <v>214.30314533311949</v>
      </c>
      <c r="F51" s="1">
        <v>698.89259261570373</v>
      </c>
      <c r="G51" s="1">
        <v>619.15851305565934</v>
      </c>
      <c r="H51" s="1">
        <v>979.88923176743663</v>
      </c>
      <c r="I51" s="1">
        <v>0.87109511137547524</v>
      </c>
      <c r="J51" s="1">
        <v>0.96275993447589892</v>
      </c>
      <c r="K51" s="1">
        <v>0.31268509384291421</v>
      </c>
      <c r="L51" s="1" t="s">
        <v>23</v>
      </c>
      <c r="M51" s="1" t="s">
        <v>2</v>
      </c>
      <c r="N51" s="1" t="s">
        <v>1</v>
      </c>
      <c r="O51" s="1" t="s">
        <v>1</v>
      </c>
      <c r="P51" s="1">
        <v>23.28015955697898</v>
      </c>
      <c r="Q51" s="1">
        <v>23.380057916998471</v>
      </c>
      <c r="R51" s="1">
        <f>IF([1]!Table1[[#This Row],[GW-5-2]]="OC",[1]!Table1[[#This Row],[psnr]],[1]!Table1[[#This Row],[psnr_gw5]])</f>
        <v>22.91455304078973</v>
      </c>
      <c r="S51" s="1">
        <v>2.253081355818856</v>
      </c>
      <c r="T51" s="1">
        <v>2.716090811396136</v>
      </c>
      <c r="U51" s="1">
        <v>1.8631373254596351</v>
      </c>
      <c r="V51" s="1">
        <f>IF([1]!Table1[[#This Row],[GW-5-1]]="OC",[1]!Table1[[#This Row],[UIQM_raw]],[1]!Table1[[#This Row],[UIQM_gw5]])</f>
        <v>1.7275773165715671</v>
      </c>
      <c r="W51" s="1">
        <v>0.33721228780775819</v>
      </c>
      <c r="X51" s="1">
        <v>0.64231116151349266</v>
      </c>
      <c r="Y51" s="1">
        <v>0.39935093387659149</v>
      </c>
      <c r="Z51" s="8">
        <f>IF([1]!Table1[[#This Row],[GW-5-2]]="OC",[1]!Table1[[#This Row],[UCIQE_raw]],[1]!Table1[[#This Row],[UCIQE_gw5]])</f>
        <v>1.092764577850329</v>
      </c>
    </row>
    <row r="52" spans="1:26" x14ac:dyDescent="0.25">
      <c r="A52" s="13">
        <f>VLOOKUP(Tabel1[[#This Row],[filename]],Tabel4[],2)</f>
        <v>0</v>
      </c>
      <c r="B52" s="1" t="s">
        <v>58</v>
      </c>
      <c r="C52" s="1">
        <v>188.28205362955731</v>
      </c>
      <c r="D52" s="1">
        <v>203.20398585001629</v>
      </c>
      <c r="E52" s="1">
        <v>202.78382873535159</v>
      </c>
      <c r="F52" s="1">
        <v>746.49161274224116</v>
      </c>
      <c r="G52" s="1">
        <v>271.85876641076982</v>
      </c>
      <c r="H52" s="1">
        <v>710.3334071099913</v>
      </c>
      <c r="I52" s="1">
        <v>0.93775486395978824</v>
      </c>
      <c r="J52" s="1">
        <v>0.89480846332813158</v>
      </c>
      <c r="K52" s="1">
        <v>0.22152912552684631</v>
      </c>
      <c r="L52" s="1" t="s">
        <v>49</v>
      </c>
      <c r="M52" s="2" t="s">
        <v>2</v>
      </c>
      <c r="N52" s="2" t="s">
        <v>1</v>
      </c>
      <c r="O52" s="2" t="s">
        <v>1</v>
      </c>
      <c r="P52" s="2">
        <v>22.871411820981798</v>
      </c>
      <c r="Q52" s="2">
        <v>23.169249152013691</v>
      </c>
      <c r="R52" s="2">
        <f>IF([1]!Table1[[#This Row],[GW-5-2]]="OC",[1]!Table1[[#This Row],[psnr]],[1]!Table1[[#This Row],[psnr_gw5]])</f>
        <v>24.274737631871432</v>
      </c>
      <c r="S52" s="2">
        <v>2.199391021616476</v>
      </c>
      <c r="T52" s="2">
        <v>2.4913786244798062</v>
      </c>
      <c r="U52" s="2">
        <v>2.4765501222425419</v>
      </c>
      <c r="V52" s="2">
        <f>IF([1]!Table1[[#This Row],[GW-5-1]]="OC",[1]!Table1[[#This Row],[UIQM_raw]],[1]!Table1[[#This Row],[UIQM_gw5]])</f>
        <v>3.1828808168427729</v>
      </c>
      <c r="W52" s="2">
        <v>0.32267174985276459</v>
      </c>
      <c r="X52" s="2">
        <v>0.5164961950225978</v>
      </c>
      <c r="Y52" s="2">
        <v>0.39988613092847219</v>
      </c>
      <c r="Z52" s="8">
        <f>IF([1]!Table1[[#This Row],[GW-5-2]]="OC",[1]!Table1[[#This Row],[UCIQE_raw]],[1]!Table1[[#This Row],[UCIQE_gw5]])</f>
        <v>1.0864897242641289</v>
      </c>
    </row>
    <row r="53" spans="1:26" x14ac:dyDescent="0.25">
      <c r="A53" s="13">
        <f>VLOOKUP(Tabel1[[#This Row],[filename]],Tabel4[],2)</f>
        <v>2</v>
      </c>
      <c r="B53" s="2" t="s">
        <v>53</v>
      </c>
      <c r="C53" s="2">
        <v>63.868090000000002</v>
      </c>
      <c r="D53" s="2">
        <v>90.847205714285721</v>
      </c>
      <c r="E53" s="2">
        <v>93.126754285714284</v>
      </c>
      <c r="F53" s="2">
        <v>3073.6990583233292</v>
      </c>
      <c r="G53" s="2">
        <v>3975.06723104911</v>
      </c>
      <c r="H53" s="2">
        <v>5612.420096208195</v>
      </c>
      <c r="I53" s="2">
        <v>0.73573860425192572</v>
      </c>
      <c r="J53" s="2">
        <v>0.92344600778557862</v>
      </c>
      <c r="K53" s="2">
        <v>0.21762091518812779</v>
      </c>
      <c r="L53" s="2" t="s">
        <v>49</v>
      </c>
      <c r="M53" s="2" t="s">
        <v>2</v>
      </c>
      <c r="N53" s="2" t="s">
        <v>1</v>
      </c>
      <c r="O53" s="2" t="s">
        <v>1</v>
      </c>
      <c r="P53" s="2">
        <v>24.141922484244951</v>
      </c>
      <c r="Q53" s="2">
        <v>23.714923816207609</v>
      </c>
      <c r="R53" s="2">
        <f>IF([1]!Table1[[#This Row],[GW-5-2]]="OC",[1]!Table1[[#This Row],[psnr]],[1]!Table1[[#This Row],[psnr_gw5]])</f>
        <v>23.172507673111902</v>
      </c>
      <c r="S53" s="2">
        <v>2.7711408512138869</v>
      </c>
      <c r="T53" s="2">
        <v>2.9462489146556901</v>
      </c>
      <c r="U53" s="2">
        <v>2.692985989488538</v>
      </c>
      <c r="V53" s="2">
        <f>IF([1]!Table1[[#This Row],[GW-5-1]]="OC",[1]!Table1[[#This Row],[UIQM_raw]],[1]!Table1[[#This Row],[UIQM_gw5]])</f>
        <v>2.5685684087916192</v>
      </c>
      <c r="W53" s="2">
        <v>3.0254370475766161</v>
      </c>
      <c r="X53" s="2">
        <v>1.7072144154984989</v>
      </c>
      <c r="Y53" s="2">
        <v>3.2327816318455902</v>
      </c>
      <c r="Z53" s="7">
        <f>IF([1]!Table1[[#This Row],[GW-5-2]]="OC",[1]!Table1[[#This Row],[UCIQE_raw]],[1]!Table1[[#This Row],[UCIQE_gw5]])</f>
        <v>1.075680201534591</v>
      </c>
    </row>
    <row r="54" spans="1:26" x14ac:dyDescent="0.25">
      <c r="A54" s="13">
        <f>VLOOKUP(Tabel1[[#This Row],[filename]],Tabel4[],2)</f>
        <v>2</v>
      </c>
      <c r="B54" s="2" t="s">
        <v>57</v>
      </c>
      <c r="C54" s="2">
        <v>82.61218318370166</v>
      </c>
      <c r="D54" s="2">
        <v>134.9685566298343</v>
      </c>
      <c r="E54" s="2">
        <v>147.34278832872931</v>
      </c>
      <c r="F54" s="2">
        <v>3102.1132212178259</v>
      </c>
      <c r="G54" s="2">
        <v>4257.7174453614343</v>
      </c>
      <c r="H54" s="2">
        <v>4932.2996215069916</v>
      </c>
      <c r="I54" s="2">
        <v>0.68590983373541026</v>
      </c>
      <c r="J54" s="2">
        <v>0.95338775939035381</v>
      </c>
      <c r="K54" s="2">
        <v>0.28028573490658709</v>
      </c>
      <c r="L54" s="2" t="s">
        <v>23</v>
      </c>
      <c r="M54" s="2" t="s">
        <v>2</v>
      </c>
      <c r="N54" s="2" t="s">
        <v>1</v>
      </c>
      <c r="O54" s="2" t="s">
        <v>1</v>
      </c>
      <c r="P54" s="2">
        <v>25.333381324206371</v>
      </c>
      <c r="Q54" s="2">
        <v>24.414956266307609</v>
      </c>
      <c r="R54" s="2">
        <f>IF([1]!Table1[[#This Row],[GW-5-2]]="OC",[1]!Table1[[#This Row],[psnr]],[1]!Table1[[#This Row],[psnr_gw5]])</f>
        <v>22.183047229803702</v>
      </c>
      <c r="S54" s="2">
        <v>2.954647056696365</v>
      </c>
      <c r="T54" s="2">
        <v>2.7706477688310538</v>
      </c>
      <c r="U54" s="2">
        <v>2.898010641988586</v>
      </c>
      <c r="V54" s="2">
        <f>IF([1]!Table1[[#This Row],[GW-5-1]]="OC",[1]!Table1[[#This Row],[UIQM_raw]],[1]!Table1[[#This Row],[UIQM_gw5]])</f>
        <v>2.793846345175631</v>
      </c>
      <c r="W54" s="2">
        <v>1.0929639811493921</v>
      </c>
      <c r="X54" s="2">
        <v>1.1687001099587839</v>
      </c>
      <c r="Y54" s="2">
        <v>1.093250549655127</v>
      </c>
      <c r="Z54" s="7">
        <f>IF([1]!Table1[[#This Row],[GW-5-2]]="OC",[1]!Table1[[#This Row],[UCIQE_raw]],[1]!Table1[[#This Row],[UCIQE_gw5]])</f>
        <v>1.0681447213257791</v>
      </c>
    </row>
    <row r="55" spans="1:26" x14ac:dyDescent="0.25">
      <c r="A55" s="13">
        <f>VLOOKUP(Tabel1[[#This Row],[filename]],Tabel4[],2)</f>
        <v>2</v>
      </c>
      <c r="B55" s="1" t="s">
        <v>60</v>
      </c>
      <c r="C55" s="1">
        <v>89.199793103448272</v>
      </c>
      <c r="D55" s="1">
        <v>119.2849404388715</v>
      </c>
      <c r="E55" s="1">
        <v>90.021379310344827</v>
      </c>
      <c r="F55" s="1">
        <v>2263.1308476060972</v>
      </c>
      <c r="G55" s="1">
        <v>2238.583034651625</v>
      </c>
      <c r="H55" s="1">
        <v>1931.593223175872</v>
      </c>
      <c r="I55" s="1">
        <v>0.71201171135956676</v>
      </c>
      <c r="J55" s="1">
        <v>0.5887934902554075</v>
      </c>
      <c r="K55" s="1">
        <v>0.20959574309696441</v>
      </c>
      <c r="L55" s="1" t="s">
        <v>49</v>
      </c>
      <c r="M55" s="1" t="s">
        <v>2</v>
      </c>
      <c r="N55" s="1" t="s">
        <v>1</v>
      </c>
      <c r="O55" s="1" t="s">
        <v>1</v>
      </c>
      <c r="P55" s="1">
        <v>23.311144339359661</v>
      </c>
      <c r="Q55" s="1">
        <v>24.48245529193311</v>
      </c>
      <c r="R55" s="1">
        <f>IF([1]!Table1[[#This Row],[GW-5-2]]="OC",[1]!Table1[[#This Row],[psnr]],[1]!Table1[[#This Row],[psnr_gw5]])</f>
        <v>23.721780946844792</v>
      </c>
      <c r="S55" s="1">
        <v>3.274590628314098</v>
      </c>
      <c r="T55" s="1">
        <v>3.2629058114744911</v>
      </c>
      <c r="U55" s="1">
        <v>3.3673550056618251</v>
      </c>
      <c r="V55" s="1">
        <f>IF([1]!Table1[[#This Row],[GW-5-1]]="OC",[1]!Table1[[#This Row],[UIQM_raw]],[1]!Table1[[#This Row],[UIQM_gw5]])</f>
        <v>2.9086748696345408</v>
      </c>
      <c r="W55" s="1">
        <v>0.73646355667562657</v>
      </c>
      <c r="X55" s="1">
        <v>1.0155399465294821</v>
      </c>
      <c r="Y55" s="1">
        <v>0.71258359965518137</v>
      </c>
      <c r="Z55" s="12">
        <f>IF([1]!Table1[[#This Row],[GW-5-2]]="OC",[1]!Table1[[#This Row],[UCIQE_raw]],[1]!Table1[[#This Row],[UCIQE_gw5]])</f>
        <v>1.0655113748682681</v>
      </c>
    </row>
    <row r="56" spans="1:26" x14ac:dyDescent="0.25">
      <c r="A56" s="13">
        <f>VLOOKUP(Tabel1[[#This Row],[filename]],Tabel4[],2)</f>
        <v>2</v>
      </c>
      <c r="B56" s="2" t="s">
        <v>76</v>
      </c>
      <c r="C56" s="2">
        <v>51.239944025383139</v>
      </c>
      <c r="D56" s="2">
        <v>95.106528750598656</v>
      </c>
      <c r="E56" s="2">
        <v>120.0079423341715</v>
      </c>
      <c r="F56" s="2">
        <v>4379.8011665378162</v>
      </c>
      <c r="G56" s="2">
        <v>2332.9092967552051</v>
      </c>
      <c r="H56" s="2">
        <v>3171.449872937646</v>
      </c>
      <c r="I56" s="2">
        <v>0.31742966276448858</v>
      </c>
      <c r="J56" s="2">
        <v>0.86211050305060066</v>
      </c>
      <c r="K56" s="2">
        <v>0.30403380051817891</v>
      </c>
      <c r="L56" s="2" t="s">
        <v>23</v>
      </c>
      <c r="M56" s="2" t="s">
        <v>10</v>
      </c>
      <c r="N56" s="2" t="s">
        <v>1</v>
      </c>
      <c r="O56" s="2" t="s">
        <v>1</v>
      </c>
      <c r="P56" s="2">
        <v>24.803824293418661</v>
      </c>
      <c r="Q56" s="2">
        <v>24.104515733571699</v>
      </c>
      <c r="R56" s="2">
        <f>IF([1]!Table1[[#This Row],[GW-5-2]]="OC",[1]!Table1[[#This Row],[psnr]],[1]!Table1[[#This Row],[psnr_gw5]])</f>
        <v>22.101051100685709</v>
      </c>
      <c r="S56" s="2">
        <v>1.529194817785591</v>
      </c>
      <c r="T56" s="2">
        <v>1.868434362703272</v>
      </c>
      <c r="U56" s="2">
        <v>1.936456802579811</v>
      </c>
      <c r="V56" s="2">
        <f>IF([1]!Table1[[#This Row],[GW-5-1]]="OC",[1]!Table1[[#This Row],[UIQM_raw]],[1]!Table1[[#This Row],[UIQM_gw5]])</f>
        <v>2.8181941136906481</v>
      </c>
      <c r="W56" s="2">
        <v>0.85147961615850598</v>
      </c>
      <c r="X56" s="2">
        <v>0.95340124308661456</v>
      </c>
      <c r="Y56" s="2">
        <v>0.89829844219351962</v>
      </c>
      <c r="Z56" s="7">
        <f>IF([1]!Table1[[#This Row],[GW-5-2]]="OC",[1]!Table1[[#This Row],[UCIQE_raw]],[1]!Table1[[#This Row],[UCIQE_gw5]])</f>
        <v>1.06076740854226</v>
      </c>
    </row>
    <row r="57" spans="1:26" x14ac:dyDescent="0.25">
      <c r="A57" s="13">
        <f>VLOOKUP(Tabel1[[#This Row],[filename]],Tabel4[],2)</f>
        <v>0</v>
      </c>
      <c r="B57" s="1" t="s">
        <v>77</v>
      </c>
      <c r="C57" s="1">
        <v>106.9825553385417</v>
      </c>
      <c r="D57" s="1">
        <v>121.098251953125</v>
      </c>
      <c r="E57" s="1">
        <v>85.407373046874994</v>
      </c>
      <c r="F57" s="1">
        <v>1628.362114303578</v>
      </c>
      <c r="G57" s="1">
        <v>1515.6497768922491</v>
      </c>
      <c r="H57" s="1">
        <v>1003.205606445472</v>
      </c>
      <c r="I57" s="1">
        <v>0.911491917778111</v>
      </c>
      <c r="J57" s="1">
        <v>0.81060393652681306</v>
      </c>
      <c r="K57" s="1">
        <v>0.1605112811762473</v>
      </c>
      <c r="L57" s="1" t="s">
        <v>49</v>
      </c>
      <c r="M57" s="2" t="s">
        <v>11</v>
      </c>
      <c r="N57" s="2" t="s">
        <v>1</v>
      </c>
      <c r="O57" s="2" t="s">
        <v>1</v>
      </c>
      <c r="P57" s="2">
        <v>23.085066608322631</v>
      </c>
      <c r="Q57" s="2">
        <v>23.309445883392758</v>
      </c>
      <c r="R57" s="2">
        <f>IF([1]!Table1[[#This Row],[GW-5-2]]="OC",[1]!Table1[[#This Row],[psnr]],[1]!Table1[[#This Row],[psnr_gw5]])</f>
        <v>24.029694387194169</v>
      </c>
      <c r="S57" s="2">
        <v>3.542310909468334</v>
      </c>
      <c r="T57" s="2">
        <v>3.2742009633660309</v>
      </c>
      <c r="U57" s="2">
        <v>3.582071594246969</v>
      </c>
      <c r="V57" s="2">
        <f>IF([1]!Table1[[#This Row],[GW-5-1]]="OC",[1]!Table1[[#This Row],[UIQM_raw]],[1]!Table1[[#This Row],[UIQM_gw5]])</f>
        <v>2.7509245683896659</v>
      </c>
      <c r="W57" s="2">
        <v>0.64410622775221482</v>
      </c>
      <c r="X57" s="2">
        <v>1.607968718962713</v>
      </c>
      <c r="Y57" s="2">
        <v>0.94464512883576857</v>
      </c>
      <c r="Z57" s="8">
        <f>IF([1]!Table1[[#This Row],[GW-5-2]]="OC",[1]!Table1[[#This Row],[UCIQE_raw]],[1]!Table1[[#This Row],[UCIQE_gw5]])</f>
        <v>1.058240647151419</v>
      </c>
    </row>
    <row r="58" spans="1:26" x14ac:dyDescent="0.25">
      <c r="A58" s="13">
        <f>VLOOKUP(Tabel1[[#This Row],[filename]],Tabel4[],2)</f>
        <v>2</v>
      </c>
      <c r="B58" s="1" t="s">
        <v>74</v>
      </c>
      <c r="C58" s="1">
        <v>108.2741029143898</v>
      </c>
      <c r="D58" s="1">
        <v>107.654924863388</v>
      </c>
      <c r="E58" s="1">
        <v>121.77070013661201</v>
      </c>
      <c r="F58" s="1">
        <v>1353.093915861904</v>
      </c>
      <c r="G58" s="1">
        <v>1688.303083896905</v>
      </c>
      <c r="H58" s="1">
        <v>2803.6746426564368</v>
      </c>
      <c r="I58" s="1">
        <v>0.89359504896292064</v>
      </c>
      <c r="J58" s="1">
        <v>0.89046721473322576</v>
      </c>
      <c r="K58" s="1">
        <v>0.28194442361016941</v>
      </c>
      <c r="L58" s="1" t="s">
        <v>23</v>
      </c>
      <c r="M58" s="1" t="s">
        <v>13</v>
      </c>
      <c r="N58" s="1" t="s">
        <v>1</v>
      </c>
      <c r="O58" s="1" t="s">
        <v>1</v>
      </c>
      <c r="P58" s="1">
        <v>25.00532392022247</v>
      </c>
      <c r="Q58" s="1">
        <v>24.80517356027865</v>
      </c>
      <c r="R58" s="1">
        <f>IF([1]!Table1[[#This Row],[GW-5-2]]="OC",[1]!Table1[[#This Row],[psnr]],[1]!Table1[[#This Row],[psnr_gw5]])</f>
        <v>23.319680056321658</v>
      </c>
      <c r="S58" s="1">
        <v>2.9942576731536592</v>
      </c>
      <c r="T58" s="1">
        <v>3.0091878544751309</v>
      </c>
      <c r="U58" s="1">
        <v>2.8758328452877531</v>
      </c>
      <c r="V58" s="1">
        <f>IF([1]!Table1[[#This Row],[GW-5-1]]="OC",[1]!Table1[[#This Row],[UIQM_raw]],[1]!Table1[[#This Row],[UIQM_gw5]])</f>
        <v>3.0766827976017321</v>
      </c>
      <c r="W58" s="1">
        <v>0.7852463555745729</v>
      </c>
      <c r="X58" s="1">
        <v>1.0286543760355891</v>
      </c>
      <c r="Y58" s="1">
        <v>0.79591120225930578</v>
      </c>
      <c r="Z58" s="8">
        <f>IF([1]!Table1[[#This Row],[GW-5-2]]="OC",[1]!Table1[[#This Row],[UCIQE_raw]],[1]!Table1[[#This Row],[UCIQE_gw5]])</f>
        <v>1.0566808235572589</v>
      </c>
    </row>
    <row r="59" spans="1:26" x14ac:dyDescent="0.25">
      <c r="A59" s="13">
        <f>VLOOKUP(Tabel1[[#This Row],[filename]],Tabel4[],2)</f>
        <v>1</v>
      </c>
      <c r="B59" s="1" t="s">
        <v>64</v>
      </c>
      <c r="C59" s="1">
        <v>7.5176730486008836</v>
      </c>
      <c r="D59" s="1">
        <v>104.91772479401349</v>
      </c>
      <c r="E59" s="1">
        <v>148.71705210364999</v>
      </c>
      <c r="F59" s="1">
        <v>35.963455923513173</v>
      </c>
      <c r="G59" s="1">
        <v>1665.810808309089</v>
      </c>
      <c r="H59" s="1">
        <v>2396.265778962656</v>
      </c>
      <c r="I59" s="1">
        <v>7.995093587674526E-2</v>
      </c>
      <c r="J59" s="1">
        <v>0.85825264029722448</v>
      </c>
      <c r="K59" s="1">
        <v>0.34760780446045469</v>
      </c>
      <c r="L59" s="1" t="s">
        <v>23</v>
      </c>
      <c r="M59" s="1" t="s">
        <v>3</v>
      </c>
      <c r="N59" s="1" t="s">
        <v>1</v>
      </c>
      <c r="O59" s="1" t="s">
        <v>1</v>
      </c>
      <c r="P59" s="1">
        <v>23.058942755841649</v>
      </c>
      <c r="Q59" s="1">
        <v>23.58025017716086</v>
      </c>
      <c r="R59" s="1">
        <f>IF([1]!Table1[[#This Row],[GW-5-2]]="OC",[1]!Table1[[#This Row],[psnr]],[1]!Table1[[#This Row],[psnr_gw5]])</f>
        <v>22.742831033594999</v>
      </c>
      <c r="S59" s="1">
        <v>0.99317646227898393</v>
      </c>
      <c r="T59" s="1">
        <v>2.152108417877395</v>
      </c>
      <c r="U59" s="1">
        <v>1.818570994024606</v>
      </c>
      <c r="V59" s="1">
        <f>IF([1]!Table1[[#This Row],[GW-5-1]]="OC",[1]!Table1[[#This Row],[UIQM_raw]],[1]!Table1[[#This Row],[UIQM_gw5]])</f>
        <v>2.0972287471714059</v>
      </c>
      <c r="W59" s="1">
        <v>0.64118788102728352</v>
      </c>
      <c r="X59" s="1">
        <v>1.731332180357372</v>
      </c>
      <c r="Y59" s="1">
        <v>1.1868182551414519</v>
      </c>
      <c r="Z59" s="8">
        <f>IF([1]!Table1[[#This Row],[GW-5-2]]="OC",[1]!Table1[[#This Row],[UCIQE_raw]],[1]!Table1[[#This Row],[UCIQE_gw5]])</f>
        <v>1.0530487554162959</v>
      </c>
    </row>
    <row r="60" spans="1:26" x14ac:dyDescent="0.25">
      <c r="A60" s="13">
        <f>VLOOKUP(Tabel1[[#This Row],[filename]],Tabel4[],2)</f>
        <v>1</v>
      </c>
      <c r="B60" s="1" t="s">
        <v>62</v>
      </c>
      <c r="C60" s="1">
        <v>4.3142685239206537</v>
      </c>
      <c r="D60" s="1">
        <v>81.681118728121348</v>
      </c>
      <c r="E60" s="1">
        <v>100.3953954565344</v>
      </c>
      <c r="F60" s="1">
        <v>22.605820694522681</v>
      </c>
      <c r="G60" s="1">
        <v>3533.711115565834</v>
      </c>
      <c r="H60" s="1">
        <v>4515.4170771426952</v>
      </c>
      <c r="I60" s="1">
        <v>0.13268591670205929</v>
      </c>
      <c r="J60" s="1">
        <v>0.89641522452015254</v>
      </c>
      <c r="K60" s="1">
        <v>0.32824539799740099</v>
      </c>
      <c r="L60" s="1" t="s">
        <v>23</v>
      </c>
      <c r="M60" s="1" t="s">
        <v>3</v>
      </c>
      <c r="N60" s="1" t="s">
        <v>1</v>
      </c>
      <c r="O60" s="1" t="s">
        <v>1</v>
      </c>
      <c r="P60" s="1">
        <v>25.029261092092089</v>
      </c>
      <c r="Q60" s="1">
        <v>23.66616131255806</v>
      </c>
      <c r="R60" s="1">
        <f>IF([1]!Table1[[#This Row],[GW-5-2]]="OC",[1]!Table1[[#This Row],[psnr]],[1]!Table1[[#This Row],[psnr_gw5]])</f>
        <v>23.486676529973199</v>
      </c>
      <c r="S60" s="1">
        <v>1.255868589640218</v>
      </c>
      <c r="T60" s="1">
        <v>2.2372918536576338</v>
      </c>
      <c r="U60" s="1">
        <v>1.9272178756623231</v>
      </c>
      <c r="V60" s="1">
        <f>IF([1]!Table1[[#This Row],[GW-5-1]]="OC",[1]!Table1[[#This Row],[UIQM_raw]],[1]!Table1[[#This Row],[UIQM_gw5]])</f>
        <v>3.6068592591452351</v>
      </c>
      <c r="W60" s="1">
        <v>1.699052569716317</v>
      </c>
      <c r="X60" s="1">
        <v>2.3945111007174091</v>
      </c>
      <c r="Y60" s="1">
        <v>1.845548247163014</v>
      </c>
      <c r="Z60" s="7">
        <f>IF([1]!Table1[[#This Row],[GW-5-2]]="OC",[1]!Table1[[#This Row],[UCIQE_raw]],[1]!Table1[[#This Row],[UCIQE_gw5]])</f>
        <v>1.052433276410139</v>
      </c>
    </row>
    <row r="61" spans="1:26" x14ac:dyDescent="0.25">
      <c r="A61" s="13">
        <f>VLOOKUP(Tabel1[[#This Row],[filename]],Tabel4[],2)</f>
        <v>1</v>
      </c>
      <c r="B61" s="1" t="s">
        <v>65</v>
      </c>
      <c r="C61" s="1">
        <v>2.9735058593749999</v>
      </c>
      <c r="D61" s="1">
        <v>149.0208951822917</v>
      </c>
      <c r="E61" s="1">
        <v>167.67718098958329</v>
      </c>
      <c r="F61" s="1">
        <v>8.1761763157208751</v>
      </c>
      <c r="G61" s="1">
        <v>842.36084919864879</v>
      </c>
      <c r="H61" s="1">
        <v>1078.3578972615139</v>
      </c>
      <c r="I61" s="1">
        <v>1.71224881063522E-2</v>
      </c>
      <c r="J61" s="1">
        <v>0.85005988405376387</v>
      </c>
      <c r="K61" s="1">
        <v>0.32534647260248079</v>
      </c>
      <c r="L61" s="1" t="s">
        <v>23</v>
      </c>
      <c r="M61" s="1" t="s">
        <v>3</v>
      </c>
      <c r="N61" s="1" t="s">
        <v>1</v>
      </c>
      <c r="O61" s="1" t="s">
        <v>1</v>
      </c>
      <c r="P61" s="1">
        <v>23.075251568050351</v>
      </c>
      <c r="Q61" s="1">
        <v>23.274165911533022</v>
      </c>
      <c r="R61" s="1">
        <f>IF([1]!Table1[[#This Row],[GW-5-2]]="OC",[1]!Table1[[#This Row],[psnr]],[1]!Table1[[#This Row],[psnr_gw5]])</f>
        <v>23.22930471628883</v>
      </c>
      <c r="S61" s="1">
        <v>0.83107976142717011</v>
      </c>
      <c r="T61" s="1">
        <v>2.913007223935268</v>
      </c>
      <c r="U61" s="1">
        <v>1.6647467442812811</v>
      </c>
      <c r="V61" s="1">
        <f>IF([1]!Table1[[#This Row],[GW-5-1]]="OC",[1]!Table1[[#This Row],[UIQM_raw]],[1]!Table1[[#This Row],[UIQM_gw5]])</f>
        <v>3.222551188000697</v>
      </c>
      <c r="W61" s="1">
        <v>0.39870919480886152</v>
      </c>
      <c r="X61" s="1">
        <v>0.69966317418483104</v>
      </c>
      <c r="Y61" s="1">
        <v>0.51775714605593615</v>
      </c>
      <c r="Z61" s="8">
        <f>IF([1]!Table1[[#This Row],[GW-5-2]]="OC",[1]!Table1[[#This Row],[UCIQE_raw]],[1]!Table1[[#This Row],[UCIQE_gw5]])</f>
        <v>1.049952341553803</v>
      </c>
    </row>
    <row r="62" spans="1:26" x14ac:dyDescent="0.25">
      <c r="A62" s="13">
        <f>VLOOKUP(Tabel1[[#This Row],[filename]],Tabel4[],2)</f>
        <v>1</v>
      </c>
      <c r="B62" s="1" t="s">
        <v>63</v>
      </c>
      <c r="C62" s="1">
        <v>13.7200021497286</v>
      </c>
      <c r="D62" s="1">
        <v>78.701972375987538</v>
      </c>
      <c r="E62" s="1">
        <v>139.0142473262751</v>
      </c>
      <c r="F62" s="1">
        <v>94.568729703870247</v>
      </c>
      <c r="G62" s="1">
        <v>4557.092663922921</v>
      </c>
      <c r="H62" s="1">
        <v>9004.9153417011748</v>
      </c>
      <c r="I62" s="1">
        <v>0.12828168654480779</v>
      </c>
      <c r="J62" s="1">
        <v>0.61910280471537404</v>
      </c>
      <c r="K62" s="1">
        <v>0.3702202142867913</v>
      </c>
      <c r="L62" s="1" t="s">
        <v>23</v>
      </c>
      <c r="M62" s="2" t="s">
        <v>3</v>
      </c>
      <c r="N62" s="2" t="s">
        <v>1</v>
      </c>
      <c r="O62" s="2" t="s">
        <v>1</v>
      </c>
      <c r="P62" s="2">
        <v>25.20377172754301</v>
      </c>
      <c r="Q62" s="2">
        <v>24.342608053452789</v>
      </c>
      <c r="R62" s="2">
        <f>IF([1]!Table1[[#This Row],[GW-5-2]]="OC",[1]!Table1[[#This Row],[psnr]],[1]!Table1[[#This Row],[psnr_gw5]])</f>
        <v>23.92283286692836</v>
      </c>
      <c r="S62" s="2">
        <v>1.9210935095634989</v>
      </c>
      <c r="T62" s="2">
        <v>1.960256137542757</v>
      </c>
      <c r="U62" s="2">
        <v>1.992618378660441</v>
      </c>
      <c r="V62" s="2">
        <f>IF([1]!Table1[[#This Row],[GW-5-1]]="OC",[1]!Table1[[#This Row],[UIQM_raw]],[1]!Table1[[#This Row],[UIQM_gw5]])</f>
        <v>1.834632974923907</v>
      </c>
      <c r="W62" s="2">
        <v>1.971522299629568</v>
      </c>
      <c r="X62" s="2">
        <v>2.2807478231786962</v>
      </c>
      <c r="Y62" s="2">
        <v>1.646102078423598</v>
      </c>
      <c r="Z62" s="8">
        <f>IF([1]!Table1[[#This Row],[GW-5-2]]="OC",[1]!Table1[[#This Row],[UCIQE_raw]],[1]!Table1[[#This Row],[UCIQE_gw5]])</f>
        <v>1.0456204216115299</v>
      </c>
    </row>
    <row r="63" spans="1:26" x14ac:dyDescent="0.25">
      <c r="A63" s="13">
        <f>VLOOKUP(Tabel1[[#This Row],[filename]],Tabel4[],2)</f>
        <v>2</v>
      </c>
      <c r="B63" s="1" t="s">
        <v>78</v>
      </c>
      <c r="C63" s="1">
        <v>85.009012437310247</v>
      </c>
      <c r="D63" s="1">
        <v>80.670039647595559</v>
      </c>
      <c r="E63" s="1">
        <v>74.275513049531185</v>
      </c>
      <c r="F63" s="1">
        <v>4707.8882188564839</v>
      </c>
      <c r="G63" s="1">
        <v>4523.5500147961466</v>
      </c>
      <c r="H63" s="1">
        <v>4163.759210139503</v>
      </c>
      <c r="I63" s="1">
        <v>0.87447585392907168</v>
      </c>
      <c r="J63" s="1">
        <v>0.82398372548891974</v>
      </c>
      <c r="K63" s="1">
        <v>0.23096704469167489</v>
      </c>
      <c r="L63" s="1" t="s">
        <v>49</v>
      </c>
      <c r="M63" s="1" t="s">
        <v>14</v>
      </c>
      <c r="N63" s="1" t="s">
        <v>1</v>
      </c>
      <c r="O63" s="1" t="s">
        <v>1</v>
      </c>
      <c r="P63" s="1">
        <v>24.149204979672149</v>
      </c>
      <c r="Q63" s="1">
        <v>23.88319744891735</v>
      </c>
      <c r="R63" s="1">
        <f>IF([1]!Table1[[#This Row],[GW-5-2]]="OC",[1]!Table1[[#This Row],[psnr]],[1]!Table1[[#This Row],[psnr_gw5]])</f>
        <v>23.916082779520771</v>
      </c>
      <c r="S63" s="1">
        <v>2.8914650025930571</v>
      </c>
      <c r="T63" s="1">
        <v>3.0843997271313799</v>
      </c>
      <c r="U63" s="1">
        <v>2.8834885367463809</v>
      </c>
      <c r="V63" s="1">
        <f>IF([1]!Table1[[#This Row],[GW-5-1]]="OC",[1]!Table1[[#This Row],[UIQM_raw]],[1]!Table1[[#This Row],[UIQM_gw5]])</f>
        <v>2.3787067498983769</v>
      </c>
      <c r="W63" s="1">
        <v>2.7129852866946829</v>
      </c>
      <c r="X63" s="1">
        <v>1.866413740436496</v>
      </c>
      <c r="Y63" s="1">
        <v>2.9074672216790369</v>
      </c>
      <c r="Z63" s="7"/>
    </row>
    <row r="64" spans="1:26" x14ac:dyDescent="0.25">
      <c r="A64" s="13">
        <f>VLOOKUP(Tabel1[[#This Row],[filename]],Tabel4[],2)</f>
        <v>0</v>
      </c>
      <c r="B64" s="1" t="s">
        <v>66</v>
      </c>
      <c r="C64" s="1">
        <v>169.9259973521624</v>
      </c>
      <c r="D64" s="1">
        <v>187.09144748455429</v>
      </c>
      <c r="E64" s="1">
        <v>120.12007943512801</v>
      </c>
      <c r="F64" s="1">
        <v>1202.189541260364</v>
      </c>
      <c r="G64" s="1">
        <v>1006.930498787401</v>
      </c>
      <c r="H64" s="1">
        <v>1369.10558092926</v>
      </c>
      <c r="I64" s="1">
        <v>0.97295128278627219</v>
      </c>
      <c r="J64" s="1">
        <v>0.78513748538750183</v>
      </c>
      <c r="K64" s="1">
        <v>0.13389274286754821</v>
      </c>
      <c r="L64" s="1" t="s">
        <v>49</v>
      </c>
      <c r="M64" s="1" t="s">
        <v>4</v>
      </c>
      <c r="N64" s="1" t="s">
        <v>1</v>
      </c>
      <c r="O64" s="1" t="s">
        <v>1</v>
      </c>
      <c r="P64" s="1">
        <v>22.73248371710029</v>
      </c>
      <c r="Q64" s="1">
        <v>22.322732133220001</v>
      </c>
      <c r="R64" s="1">
        <f>IF([1]!Table1[[#This Row],[GW-5-2]]="OC",[1]!Table1[[#This Row],[psnr]],[1]!Table1[[#This Row],[psnr_gw5]])</f>
        <v>23.00726823980278</v>
      </c>
      <c r="S64" s="1">
        <v>3.1581125121864231</v>
      </c>
      <c r="T64" s="1">
        <v>3.362549770808819</v>
      </c>
      <c r="U64" s="1">
        <v>3.0749184246481041</v>
      </c>
      <c r="V64" s="1">
        <f>IF([1]!Table1[[#This Row],[GW-5-1]]="OC",[1]!Table1[[#This Row],[UIQM_raw]],[1]!Table1[[#This Row],[UIQM_gw5]])</f>
        <v>3.0894507543547149</v>
      </c>
      <c r="W64" s="1">
        <v>0.45813431880793992</v>
      </c>
      <c r="X64" s="1">
        <v>0.91639504705563446</v>
      </c>
      <c r="Y64" s="1">
        <v>0.5059291044519042</v>
      </c>
      <c r="Z64" s="7">
        <f>IF([1]!Table1[[#This Row],[GW-5-2]]="OC",[1]!Table1[[#This Row],[UCIQE_raw]],[1]!Table1[[#This Row],[UCIQE_gw5]])</f>
        <v>1.038801022039014</v>
      </c>
    </row>
    <row r="65" spans="1:26" x14ac:dyDescent="0.25">
      <c r="A65" s="13">
        <f>VLOOKUP(Tabel1[[#This Row],[filename]],Tabel4[],2)</f>
        <v>0</v>
      </c>
      <c r="B65" s="1" t="s">
        <v>68</v>
      </c>
      <c r="C65" s="1">
        <v>112.05914713541669</v>
      </c>
      <c r="D65" s="1">
        <v>119.27337890625</v>
      </c>
      <c r="E65" s="1">
        <v>98.739042968749999</v>
      </c>
      <c r="F65" s="1">
        <v>1556.018070626789</v>
      </c>
      <c r="G65" s="1">
        <v>1482.7840465257009</v>
      </c>
      <c r="H65" s="1">
        <v>980.41747434450781</v>
      </c>
      <c r="I65" s="1">
        <v>0.91104468422092244</v>
      </c>
      <c r="J65" s="1">
        <v>0.87642345884241846</v>
      </c>
      <c r="K65" s="1">
        <v>0.16267153813203239</v>
      </c>
      <c r="L65" s="1" t="s">
        <v>49</v>
      </c>
      <c r="M65" s="1" t="s">
        <v>4</v>
      </c>
      <c r="N65" s="1" t="s">
        <v>1</v>
      </c>
      <c r="O65" s="1" t="s">
        <v>1</v>
      </c>
      <c r="P65" s="1">
        <v>23.26522735102882</v>
      </c>
      <c r="Q65" s="1">
        <v>24.823429004569881</v>
      </c>
      <c r="R65" s="1">
        <f>IF([1]!Table1[[#This Row],[GW-5-2]]="OC",[1]!Table1[[#This Row],[psnr]],[1]!Table1[[#This Row],[psnr_gw5]])</f>
        <v>23.327463494088789</v>
      </c>
      <c r="S65" s="1">
        <v>3.7805050891452932</v>
      </c>
      <c r="T65" s="1">
        <v>3.5717271395325891</v>
      </c>
      <c r="U65" s="1">
        <v>3.77768601157381</v>
      </c>
      <c r="V65" s="1">
        <f>IF([1]!Table1[[#This Row],[GW-5-1]]="OC",[1]!Table1[[#This Row],[UIQM_raw]],[1]!Table1[[#This Row],[UIQM_gw5]])</f>
        <v>3.557916645583747</v>
      </c>
      <c r="W65" s="1">
        <v>0.63108633292112415</v>
      </c>
      <c r="X65" s="1">
        <v>1.3120065590507499</v>
      </c>
      <c r="Y65" s="1">
        <v>0.83805960840169658</v>
      </c>
      <c r="Z65" s="8">
        <f>IF([1]!Table1[[#This Row],[GW-5-2]]="OC",[1]!Table1[[#This Row],[UCIQE_raw]],[1]!Table1[[#This Row],[UCIQE_gw5]])</f>
        <v>1.038287893930264</v>
      </c>
    </row>
    <row r="66" spans="1:26" x14ac:dyDescent="0.25">
      <c r="A66" s="13">
        <f>VLOOKUP(Tabel1[[#This Row],[filename]],Tabel4[],2)</f>
        <v>2</v>
      </c>
      <c r="B66" s="1" t="s">
        <v>69</v>
      </c>
      <c r="C66" s="1">
        <v>97.652298177083338</v>
      </c>
      <c r="D66" s="1">
        <v>95.169044053819448</v>
      </c>
      <c r="E66" s="1">
        <v>84.334191623263891</v>
      </c>
      <c r="F66" s="1">
        <v>1051.1595352999791</v>
      </c>
      <c r="G66" s="1">
        <v>1444.053484654743</v>
      </c>
      <c r="H66" s="1">
        <v>1750.324846991927</v>
      </c>
      <c r="I66" s="1">
        <v>0.94838237776811352</v>
      </c>
      <c r="J66" s="1">
        <v>0.94870026863325008</v>
      </c>
      <c r="K66" s="1">
        <v>0.1552044529689241</v>
      </c>
      <c r="L66" s="1" t="s">
        <v>49</v>
      </c>
      <c r="M66" s="1" t="s">
        <v>4</v>
      </c>
      <c r="N66" s="1" t="s">
        <v>1</v>
      </c>
      <c r="O66" s="1" t="s">
        <v>1</v>
      </c>
      <c r="P66" s="1">
        <v>23.539238532057901</v>
      </c>
      <c r="Q66" s="1">
        <v>23.56032476927157</v>
      </c>
      <c r="R66" s="1">
        <f>IF([1]!Table1[[#This Row],[GW-5-2]]="OC",[1]!Table1[[#This Row],[psnr]],[1]!Table1[[#This Row],[psnr_gw5]])</f>
        <v>23.49743328870926</v>
      </c>
      <c r="S66" s="1">
        <v>2.2172035560135668</v>
      </c>
      <c r="T66" s="1">
        <v>2.1933506712293172</v>
      </c>
      <c r="U66" s="1">
        <v>2.2579341656669949</v>
      </c>
      <c r="V66" s="1">
        <f>IF([1]!Table1[[#This Row],[GW-5-1]]="OC",[1]!Table1[[#This Row],[UIQM_raw]],[1]!Table1[[#This Row],[UIQM_gw5]])</f>
        <v>3.504740700393012</v>
      </c>
      <c r="W66" s="1">
        <v>0.80659135236029</v>
      </c>
      <c r="X66" s="1">
        <v>1.5464548485256779</v>
      </c>
      <c r="Y66" s="1">
        <v>1.038609286521492</v>
      </c>
      <c r="Z66" s="8">
        <f>IF([1]!Table1[[#This Row],[GW-5-2]]="OC",[1]!Table1[[#This Row],[UCIQE_raw]],[1]!Table1[[#This Row],[UCIQE_gw5]])</f>
        <v>1.0333568923597161</v>
      </c>
    </row>
    <row r="67" spans="1:26" x14ac:dyDescent="0.25">
      <c r="A67" s="13">
        <f>VLOOKUP(Tabel1[[#This Row],[filename]],Tabel4[],2)</f>
        <v>2</v>
      </c>
      <c r="B67" s="9" t="s">
        <v>67</v>
      </c>
      <c r="C67" s="9">
        <v>125.35537407407411</v>
      </c>
      <c r="D67" s="9">
        <v>122.45702222222219</v>
      </c>
      <c r="E67" s="9">
        <v>123.2298962962963</v>
      </c>
      <c r="F67" s="9">
        <v>2746.6994388971061</v>
      </c>
      <c r="G67" s="9">
        <v>2609.0360566143208</v>
      </c>
      <c r="H67" s="9">
        <v>2015.0822439892461</v>
      </c>
      <c r="I67" s="9">
        <v>0.91358826426190709</v>
      </c>
      <c r="J67" s="9">
        <v>0.94347376406980987</v>
      </c>
      <c r="K67" s="9">
        <v>0.28869494634064352</v>
      </c>
      <c r="L67" s="9" t="s">
        <v>23</v>
      </c>
      <c r="M67" s="9" t="s">
        <v>4</v>
      </c>
      <c r="N67" s="9" t="s">
        <v>1</v>
      </c>
      <c r="O67" s="9" t="s">
        <v>1</v>
      </c>
      <c r="P67" s="9">
        <v>23.570122382515091</v>
      </c>
      <c r="Q67" s="9">
        <v>24.475529002363619</v>
      </c>
      <c r="R67" s="9">
        <f>IF([1]!Table1[[#This Row],[GW-5-2]]="OC",[1]!Table1[[#This Row],[psnr]],[1]!Table1[[#This Row],[psnr_gw5]])</f>
        <v>22.38880035908193</v>
      </c>
      <c r="S67" s="9">
        <v>3.3588686620114361</v>
      </c>
      <c r="T67" s="9">
        <v>3.413927384559059</v>
      </c>
      <c r="U67" s="9">
        <v>3.340032965636567</v>
      </c>
      <c r="V67" s="9">
        <f>IF([1]!Table1[[#This Row],[GW-5-1]]="OC",[1]!Table1[[#This Row],[UIQM_raw]],[1]!Table1[[#This Row],[UIQM_gw5]])</f>
        <v>2.1754524896142828</v>
      </c>
      <c r="W67" s="9">
        <v>0.67246241421795716</v>
      </c>
      <c r="X67" s="9">
        <v>1.0941060715435209</v>
      </c>
      <c r="Y67" s="9">
        <v>0.85636393553201517</v>
      </c>
      <c r="Z67" s="11">
        <f>IF([1]!Table1[[#This Row],[GW-5-2]]="OC",[1]!Table1[[#This Row],[UCIQE_raw]],[1]!Table1[[#This Row],[UCIQE_gw5]])</f>
        <v>1.0317008884074459</v>
      </c>
    </row>
    <row r="68" spans="1:26" x14ac:dyDescent="0.25">
      <c r="A68" s="13"/>
    </row>
    <row r="72" spans="1:26" x14ac:dyDescent="0.25">
      <c r="B72" t="s">
        <v>24</v>
      </c>
      <c r="C72" t="s">
        <v>92</v>
      </c>
      <c r="F72" t="s">
        <v>24</v>
      </c>
      <c r="G72" t="s">
        <v>92</v>
      </c>
    </row>
    <row r="73" spans="1:26" x14ac:dyDescent="0.25">
      <c r="B73" t="s">
        <v>88</v>
      </c>
      <c r="C73">
        <v>1</v>
      </c>
      <c r="F73" t="s">
        <v>88</v>
      </c>
      <c r="G73">
        <v>2</v>
      </c>
    </row>
    <row r="74" spans="1:26" x14ac:dyDescent="0.25">
      <c r="B74" t="s">
        <v>84</v>
      </c>
      <c r="C74">
        <v>1</v>
      </c>
      <c r="F74" t="s">
        <v>84</v>
      </c>
      <c r="G74">
        <v>2</v>
      </c>
    </row>
    <row r="75" spans="1:26" x14ac:dyDescent="0.25">
      <c r="B75" t="s">
        <v>15</v>
      </c>
      <c r="C75">
        <v>1</v>
      </c>
      <c r="F75" t="s">
        <v>15</v>
      </c>
      <c r="G75">
        <v>2</v>
      </c>
    </row>
    <row r="76" spans="1:26" x14ac:dyDescent="0.25">
      <c r="B76" t="s">
        <v>16</v>
      </c>
      <c r="C76">
        <v>1</v>
      </c>
      <c r="F76" t="s">
        <v>16</v>
      </c>
      <c r="G76">
        <v>2</v>
      </c>
    </row>
    <row r="77" spans="1:26" x14ac:dyDescent="0.25">
      <c r="B77" t="s">
        <v>79</v>
      </c>
      <c r="C77">
        <v>1</v>
      </c>
      <c r="F77" t="s">
        <v>79</v>
      </c>
      <c r="G77">
        <v>2</v>
      </c>
    </row>
    <row r="78" spans="1:26" x14ac:dyDescent="0.25">
      <c r="B78" t="s">
        <v>85</v>
      </c>
      <c r="C78">
        <v>1</v>
      </c>
      <c r="F78" t="s">
        <v>85</v>
      </c>
      <c r="G78">
        <v>2</v>
      </c>
    </row>
    <row r="79" spans="1:26" x14ac:dyDescent="0.25">
      <c r="B79" t="s">
        <v>72</v>
      </c>
      <c r="C79">
        <v>0</v>
      </c>
      <c r="F79" t="s">
        <v>72</v>
      </c>
      <c r="G79">
        <v>0</v>
      </c>
    </row>
    <row r="80" spans="1:26" x14ac:dyDescent="0.25">
      <c r="B80" t="s">
        <v>66</v>
      </c>
      <c r="C80">
        <v>0</v>
      </c>
      <c r="F80" t="s">
        <v>66</v>
      </c>
      <c r="G80">
        <v>0</v>
      </c>
    </row>
    <row r="81" spans="2:7" x14ac:dyDescent="0.25">
      <c r="B81" t="s">
        <v>68</v>
      </c>
      <c r="C81">
        <v>0</v>
      </c>
      <c r="F81" t="s">
        <v>68</v>
      </c>
      <c r="G81">
        <v>0</v>
      </c>
    </row>
    <row r="82" spans="2:7" x14ac:dyDescent="0.25">
      <c r="B82" t="s">
        <v>76</v>
      </c>
      <c r="C82">
        <v>1</v>
      </c>
      <c r="F82" t="s">
        <v>76</v>
      </c>
      <c r="G82">
        <v>2</v>
      </c>
    </row>
    <row r="83" spans="2:7" x14ac:dyDescent="0.25">
      <c r="B83" t="s">
        <v>75</v>
      </c>
      <c r="C83">
        <v>1</v>
      </c>
      <c r="F83" t="s">
        <v>75</v>
      </c>
      <c r="G83">
        <v>2</v>
      </c>
    </row>
    <row r="84" spans="2:7" x14ac:dyDescent="0.25">
      <c r="B84" t="s">
        <v>19</v>
      </c>
      <c r="C84">
        <v>0</v>
      </c>
      <c r="F84" t="s">
        <v>19</v>
      </c>
      <c r="G84">
        <v>0</v>
      </c>
    </row>
    <row r="85" spans="2:7" x14ac:dyDescent="0.25">
      <c r="B85" t="s">
        <v>77</v>
      </c>
      <c r="C85">
        <v>0</v>
      </c>
      <c r="F85" t="s">
        <v>77</v>
      </c>
      <c r="G85">
        <v>0</v>
      </c>
    </row>
    <row r="86" spans="2:7" x14ac:dyDescent="0.25">
      <c r="B86" t="s">
        <v>71</v>
      </c>
      <c r="C86">
        <v>1</v>
      </c>
      <c r="F86" t="s">
        <v>71</v>
      </c>
      <c r="G86">
        <v>1</v>
      </c>
    </row>
    <row r="87" spans="2:7" x14ac:dyDescent="0.25">
      <c r="B87" t="s">
        <v>74</v>
      </c>
      <c r="C87">
        <v>1</v>
      </c>
      <c r="F87" t="s">
        <v>74</v>
      </c>
      <c r="G87">
        <v>2</v>
      </c>
    </row>
    <row r="88" spans="2:7" x14ac:dyDescent="0.25">
      <c r="B88" t="s">
        <v>52</v>
      </c>
      <c r="C88">
        <v>1</v>
      </c>
      <c r="F88" t="s">
        <v>52</v>
      </c>
      <c r="G88">
        <v>2</v>
      </c>
    </row>
    <row r="89" spans="2:7" x14ac:dyDescent="0.25">
      <c r="B89" t="s">
        <v>55</v>
      </c>
      <c r="C89">
        <v>1</v>
      </c>
      <c r="F89" t="s">
        <v>55</v>
      </c>
      <c r="G89">
        <v>2</v>
      </c>
    </row>
    <row r="90" spans="2:7" x14ac:dyDescent="0.25">
      <c r="B90" t="s">
        <v>64</v>
      </c>
      <c r="C90">
        <v>1</v>
      </c>
      <c r="F90" t="s">
        <v>64</v>
      </c>
      <c r="G90">
        <v>1</v>
      </c>
    </row>
    <row r="91" spans="2:7" x14ac:dyDescent="0.25">
      <c r="B91" t="s">
        <v>56</v>
      </c>
      <c r="C91">
        <v>1</v>
      </c>
      <c r="F91" t="s">
        <v>56</v>
      </c>
      <c r="G91">
        <v>1</v>
      </c>
    </row>
    <row r="92" spans="2:7" x14ac:dyDescent="0.25">
      <c r="B92" t="s">
        <v>69</v>
      </c>
      <c r="C92">
        <v>1</v>
      </c>
      <c r="F92" t="s">
        <v>69</v>
      </c>
      <c r="G92">
        <v>2</v>
      </c>
    </row>
    <row r="93" spans="2:7" x14ac:dyDescent="0.25">
      <c r="B93" t="s">
        <v>61</v>
      </c>
      <c r="C93">
        <v>0</v>
      </c>
      <c r="F93" t="s">
        <v>61</v>
      </c>
      <c r="G93">
        <v>1</v>
      </c>
    </row>
    <row r="94" spans="2:7" x14ac:dyDescent="0.25">
      <c r="B94" t="s">
        <v>86</v>
      </c>
      <c r="C94">
        <v>1</v>
      </c>
      <c r="F94" t="s">
        <v>86</v>
      </c>
      <c r="G94">
        <v>1</v>
      </c>
    </row>
    <row r="95" spans="2:7" x14ac:dyDescent="0.25">
      <c r="B95" t="s">
        <v>62</v>
      </c>
      <c r="C95">
        <v>1</v>
      </c>
      <c r="F95" t="s">
        <v>62</v>
      </c>
      <c r="G95">
        <v>1</v>
      </c>
    </row>
    <row r="96" spans="2:7" x14ac:dyDescent="0.25">
      <c r="B96" t="s">
        <v>51</v>
      </c>
      <c r="C96">
        <v>0</v>
      </c>
      <c r="F96" t="s">
        <v>51</v>
      </c>
      <c r="G96">
        <v>1</v>
      </c>
    </row>
    <row r="97" spans="2:7" x14ac:dyDescent="0.25">
      <c r="B97" t="s">
        <v>65</v>
      </c>
      <c r="C97">
        <v>0</v>
      </c>
      <c r="F97" t="s">
        <v>65</v>
      </c>
      <c r="G97">
        <v>1</v>
      </c>
    </row>
    <row r="98" spans="2:7" x14ac:dyDescent="0.25">
      <c r="B98" t="s">
        <v>54</v>
      </c>
      <c r="C98">
        <v>1</v>
      </c>
      <c r="F98" t="s">
        <v>54</v>
      </c>
      <c r="G98">
        <v>2</v>
      </c>
    </row>
    <row r="99" spans="2:7" x14ac:dyDescent="0.25">
      <c r="B99" t="s">
        <v>21</v>
      </c>
      <c r="C99">
        <v>0</v>
      </c>
      <c r="F99" t="s">
        <v>21</v>
      </c>
      <c r="G99">
        <v>0</v>
      </c>
    </row>
    <row r="100" spans="2:7" x14ac:dyDescent="0.25">
      <c r="B100" t="s">
        <v>18</v>
      </c>
      <c r="C100">
        <v>1</v>
      </c>
      <c r="F100" t="s">
        <v>18</v>
      </c>
      <c r="G100">
        <v>1</v>
      </c>
    </row>
    <row r="101" spans="2:7" x14ac:dyDescent="0.25">
      <c r="B101" t="s">
        <v>59</v>
      </c>
      <c r="C101">
        <v>0</v>
      </c>
      <c r="F101" t="s">
        <v>59</v>
      </c>
      <c r="G101">
        <v>0</v>
      </c>
    </row>
    <row r="102" spans="2:7" x14ac:dyDescent="0.25">
      <c r="B102" t="s">
        <v>87</v>
      </c>
      <c r="C102">
        <v>1</v>
      </c>
      <c r="F102" t="s">
        <v>87</v>
      </c>
      <c r="G102">
        <v>2</v>
      </c>
    </row>
    <row r="103" spans="2:7" x14ac:dyDescent="0.25">
      <c r="B103" t="s">
        <v>90</v>
      </c>
      <c r="C103">
        <v>0</v>
      </c>
      <c r="F103" t="s">
        <v>90</v>
      </c>
      <c r="G103">
        <v>0</v>
      </c>
    </row>
    <row r="104" spans="2:7" x14ac:dyDescent="0.25">
      <c r="B104" t="s">
        <v>91</v>
      </c>
      <c r="C104">
        <v>0</v>
      </c>
      <c r="F104" t="s">
        <v>91</v>
      </c>
      <c r="G104">
        <v>0</v>
      </c>
    </row>
    <row r="105" spans="2:7" x14ac:dyDescent="0.25">
      <c r="B105" t="s">
        <v>50</v>
      </c>
      <c r="C105">
        <v>0</v>
      </c>
      <c r="F105" t="s">
        <v>50</v>
      </c>
      <c r="G105">
        <v>0</v>
      </c>
    </row>
    <row r="106" spans="2:7" x14ac:dyDescent="0.25">
      <c r="B106" t="s">
        <v>89</v>
      </c>
      <c r="C106">
        <v>0</v>
      </c>
      <c r="F106" t="s">
        <v>89</v>
      </c>
      <c r="G106">
        <v>0</v>
      </c>
    </row>
    <row r="107" spans="2:7" x14ac:dyDescent="0.25">
      <c r="B107" t="s">
        <v>58</v>
      </c>
      <c r="C107">
        <v>0</v>
      </c>
      <c r="F107" t="s">
        <v>58</v>
      </c>
      <c r="G107">
        <v>0</v>
      </c>
    </row>
    <row r="108" spans="2:7" x14ac:dyDescent="0.25">
      <c r="B108" t="s">
        <v>83</v>
      </c>
      <c r="C108">
        <v>1</v>
      </c>
      <c r="F108" t="s">
        <v>83</v>
      </c>
      <c r="G108">
        <v>1</v>
      </c>
    </row>
    <row r="109" spans="2:7" x14ac:dyDescent="0.25">
      <c r="B109" t="s">
        <v>20</v>
      </c>
      <c r="C109">
        <v>1</v>
      </c>
      <c r="F109" t="s">
        <v>20</v>
      </c>
      <c r="G109">
        <v>1</v>
      </c>
    </row>
    <row r="110" spans="2:7" x14ac:dyDescent="0.25">
      <c r="B110" t="s">
        <v>82</v>
      </c>
      <c r="C110">
        <v>1</v>
      </c>
      <c r="F110" t="s">
        <v>82</v>
      </c>
      <c r="G110">
        <v>1</v>
      </c>
    </row>
    <row r="111" spans="2:7" x14ac:dyDescent="0.25">
      <c r="B111" t="s">
        <v>53</v>
      </c>
      <c r="C111">
        <v>1</v>
      </c>
      <c r="F111" t="s">
        <v>53</v>
      </c>
      <c r="G111">
        <v>2</v>
      </c>
    </row>
    <row r="112" spans="2:7" x14ac:dyDescent="0.25">
      <c r="B112" t="s">
        <v>17</v>
      </c>
      <c r="C112">
        <v>1</v>
      </c>
      <c r="F112" t="s">
        <v>17</v>
      </c>
      <c r="G112">
        <v>1</v>
      </c>
    </row>
    <row r="113" spans="2:7" x14ac:dyDescent="0.25">
      <c r="B113" t="s">
        <v>57</v>
      </c>
      <c r="C113">
        <v>1</v>
      </c>
      <c r="F113" t="s">
        <v>57</v>
      </c>
      <c r="G113">
        <v>2</v>
      </c>
    </row>
    <row r="114" spans="2:7" x14ac:dyDescent="0.25">
      <c r="B114" t="s">
        <v>78</v>
      </c>
      <c r="C114">
        <v>1</v>
      </c>
      <c r="F114" t="s">
        <v>78</v>
      </c>
      <c r="G114">
        <v>2</v>
      </c>
    </row>
    <row r="115" spans="2:7" x14ac:dyDescent="0.25">
      <c r="B115" t="s">
        <v>22</v>
      </c>
      <c r="C115">
        <v>0</v>
      </c>
      <c r="F115" t="s">
        <v>22</v>
      </c>
      <c r="G115">
        <v>0</v>
      </c>
    </row>
    <row r="116" spans="2:7" x14ac:dyDescent="0.25">
      <c r="B116" t="s">
        <v>63</v>
      </c>
      <c r="C116">
        <v>1</v>
      </c>
      <c r="F116" t="s">
        <v>63</v>
      </c>
      <c r="G116">
        <v>1</v>
      </c>
    </row>
    <row r="117" spans="2:7" x14ac:dyDescent="0.25">
      <c r="B117" t="s">
        <v>80</v>
      </c>
      <c r="C117">
        <v>1</v>
      </c>
      <c r="F117" t="s">
        <v>80</v>
      </c>
      <c r="G117">
        <v>2</v>
      </c>
    </row>
    <row r="118" spans="2:7" x14ac:dyDescent="0.25">
      <c r="B118" t="s">
        <v>70</v>
      </c>
      <c r="C118">
        <v>1</v>
      </c>
      <c r="F118" t="s">
        <v>70</v>
      </c>
      <c r="G118">
        <v>1</v>
      </c>
    </row>
    <row r="119" spans="2:7" x14ac:dyDescent="0.25">
      <c r="B119" t="s">
        <v>67</v>
      </c>
      <c r="C119">
        <v>1</v>
      </c>
      <c r="F119" t="s">
        <v>67</v>
      </c>
      <c r="G119">
        <v>2</v>
      </c>
    </row>
    <row r="120" spans="2:7" x14ac:dyDescent="0.25">
      <c r="B120" t="s">
        <v>81</v>
      </c>
      <c r="C120">
        <v>1</v>
      </c>
      <c r="F120" t="s">
        <v>81</v>
      </c>
      <c r="G120">
        <v>2</v>
      </c>
    </row>
    <row r="121" spans="2:7" x14ac:dyDescent="0.25">
      <c r="B121" t="s">
        <v>60</v>
      </c>
      <c r="C121">
        <v>1</v>
      </c>
      <c r="F121" t="s">
        <v>60</v>
      </c>
      <c r="G121">
        <v>2</v>
      </c>
    </row>
    <row r="122" spans="2:7" x14ac:dyDescent="0.25">
      <c r="B122" t="s">
        <v>73</v>
      </c>
      <c r="C122">
        <v>1</v>
      </c>
      <c r="F122" t="s">
        <v>73</v>
      </c>
      <c r="G122">
        <v>2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Lembar1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Mirza Yogy Kurniawan</dc:creator>
  <cp:lastModifiedBy>Mirza Yogy Kurniawan</cp:lastModifiedBy>
  <dcterms:created xsi:type="dcterms:W3CDTF">2025-08-15T16:07:23Z</dcterms:created>
  <dcterms:modified xsi:type="dcterms:W3CDTF">2025-08-15T23:12:29Z</dcterms:modified>
</cp:coreProperties>
</file>