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mis333k\final\FinalProject\wwwroot\Data\"/>
    </mc:Choice>
  </mc:AlternateContent>
  <xr:revisionPtr revIDLastSave="0" documentId="13_ncr:1_{3662DC07-B753-4284-A1F0-E2EAC33AA0D5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Admins" sheetId="2" r:id="rId1"/>
    <sheet name="Categories" sheetId="4" r:id="rId2"/>
    <sheet name="Properties" sheetId="5" r:id="rId3"/>
    <sheet name="Unavailability" sheetId="6" r:id="rId4"/>
    <sheet name="Reviews" sheetId="7" r:id="rId5"/>
    <sheet name="Reservations" sheetId="8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tkjgizG1d1rAFn40TNOFTzazAY+goD/mq4UhqNynWS8="/>
    </ext>
  </extLst>
</workbook>
</file>

<file path=xl/calcChain.xml><?xml version="1.0" encoding="utf-8"?>
<calcChain xmlns="http://schemas.openxmlformats.org/spreadsheetml/2006/main">
  <c r="J50" i="8" l="1"/>
  <c r="I50" i="8"/>
  <c r="H50" i="8"/>
  <c r="G50" i="8"/>
  <c r="F50" i="8"/>
  <c r="J49" i="8"/>
  <c r="I49" i="8"/>
  <c r="H49" i="8"/>
  <c r="G49" i="8"/>
  <c r="F49" i="8"/>
  <c r="J48" i="8"/>
  <c r="I48" i="8"/>
  <c r="H48" i="8"/>
  <c r="G48" i="8"/>
  <c r="F48" i="8"/>
  <c r="J47" i="8"/>
  <c r="I47" i="8"/>
  <c r="H47" i="8"/>
  <c r="G47" i="8"/>
  <c r="F47" i="8"/>
  <c r="J46" i="8"/>
  <c r="I46" i="8"/>
  <c r="H46" i="8"/>
  <c r="G46" i="8"/>
  <c r="F46" i="8"/>
  <c r="J45" i="8"/>
  <c r="I45" i="8"/>
  <c r="H45" i="8"/>
  <c r="G45" i="8"/>
  <c r="F45" i="8"/>
  <c r="J44" i="8"/>
  <c r="I44" i="8"/>
  <c r="H44" i="8"/>
  <c r="G44" i="8"/>
  <c r="F44" i="8"/>
  <c r="J43" i="8"/>
  <c r="I43" i="8"/>
  <c r="H43" i="8"/>
  <c r="G43" i="8"/>
  <c r="F43" i="8"/>
  <c r="J42" i="8"/>
  <c r="I42" i="8"/>
  <c r="H42" i="8"/>
  <c r="G42" i="8"/>
  <c r="F42" i="8"/>
  <c r="J41" i="8"/>
  <c r="I41" i="8"/>
  <c r="H41" i="8"/>
  <c r="G41" i="8"/>
  <c r="F41" i="8"/>
  <c r="J40" i="8"/>
  <c r="I40" i="8"/>
  <c r="H40" i="8"/>
  <c r="G40" i="8"/>
  <c r="F40" i="8"/>
  <c r="J39" i="8"/>
  <c r="I39" i="8"/>
  <c r="H39" i="8"/>
  <c r="G39" i="8"/>
  <c r="F39" i="8"/>
  <c r="J38" i="8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J7" i="8"/>
  <c r="I7" i="8"/>
  <c r="H7" i="8"/>
  <c r="G7" i="8"/>
  <c r="F7" i="8"/>
  <c r="J6" i="8"/>
  <c r="I6" i="8"/>
  <c r="H6" i="8"/>
  <c r="G6" i="8"/>
  <c r="F6" i="8"/>
  <c r="J5" i="8"/>
  <c r="I5" i="8"/>
  <c r="H5" i="8"/>
  <c r="G5" i="8"/>
  <c r="F5" i="8"/>
  <c r="J4" i="8"/>
  <c r="I4" i="8"/>
  <c r="H4" i="8"/>
  <c r="G4" i="8"/>
  <c r="F4" i="8"/>
  <c r="J3" i="8"/>
  <c r="I3" i="8"/>
  <c r="H3" i="8"/>
  <c r="G3" i="8"/>
  <c r="F3" i="8"/>
  <c r="J2" i="8"/>
  <c r="I2" i="8"/>
  <c r="H2" i="8"/>
  <c r="G2" i="8"/>
  <c r="F2" i="8"/>
  <c r="L3" i="5" l="1"/>
  <c r="L4" i="5"/>
  <c r="L5" i="5"/>
  <c r="L6" i="5"/>
  <c r="L7" i="5"/>
  <c r="L8" i="5"/>
  <c r="L9" i="5"/>
  <c r="L10" i="5"/>
  <c r="L11" i="5"/>
  <c r="L12" i="5"/>
  <c r="L13" i="5"/>
  <c r="V13" i="5" s="1"/>
  <c r="L14" i="5"/>
  <c r="L15" i="5"/>
  <c r="L16" i="5"/>
  <c r="V16" i="5" s="1"/>
  <c r="L17" i="5"/>
  <c r="L18" i="5"/>
  <c r="L19" i="5"/>
  <c r="L20" i="5"/>
  <c r="L21" i="5"/>
  <c r="L22" i="5"/>
  <c r="V22" i="5" s="1"/>
  <c r="L23" i="5"/>
  <c r="L24" i="5"/>
  <c r="L25" i="5"/>
  <c r="L26" i="5"/>
  <c r="L27" i="5"/>
  <c r="L28" i="5"/>
  <c r="L29" i="5"/>
  <c r="L30" i="5"/>
  <c r="L31" i="5"/>
  <c r="L32" i="5"/>
  <c r="L33" i="5"/>
  <c r="V33" i="5" s="1"/>
  <c r="L34" i="5"/>
  <c r="L35" i="5"/>
  <c r="L36" i="5"/>
  <c r="L37" i="5"/>
  <c r="L38" i="5"/>
  <c r="L39" i="5"/>
  <c r="V39" i="5" s="1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V52" i="5" s="1"/>
  <c r="L53" i="5"/>
  <c r="L54" i="5"/>
  <c r="V54" i="5" s="1"/>
  <c r="L55" i="5"/>
  <c r="L56" i="5"/>
  <c r="L57" i="5"/>
  <c r="L58" i="5"/>
  <c r="L59" i="5"/>
  <c r="L60" i="5"/>
  <c r="V60" i="5" s="1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V84" i="5" s="1"/>
  <c r="L85" i="5"/>
  <c r="V85" i="5" s="1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V108" i="5" s="1"/>
  <c r="L109" i="5"/>
  <c r="L110" i="5"/>
  <c r="L111" i="5"/>
  <c r="L112" i="5"/>
  <c r="V112" i="5" s="1"/>
  <c r="L113" i="5"/>
  <c r="L114" i="5"/>
  <c r="L115" i="5"/>
  <c r="L116" i="5"/>
  <c r="L117" i="5"/>
  <c r="L118" i="5"/>
  <c r="L119" i="5"/>
  <c r="L120" i="5"/>
  <c r="L121" i="5"/>
  <c r="V121" i="5" s="1"/>
  <c r="L122" i="5"/>
  <c r="V122" i="5" s="1"/>
  <c r="L123" i="5"/>
  <c r="L124" i="5"/>
  <c r="L125" i="5"/>
  <c r="L126" i="5"/>
  <c r="L127" i="5"/>
  <c r="L128" i="5"/>
  <c r="L129" i="5"/>
  <c r="L130" i="5"/>
  <c r="L131" i="5"/>
  <c r="V131" i="5" s="1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V146" i="5" s="1"/>
  <c r="L147" i="5"/>
  <c r="L148" i="5"/>
  <c r="L149" i="5"/>
  <c r="L150" i="5"/>
  <c r="L151" i="5"/>
  <c r="L152" i="5"/>
  <c r="V152" i="5" s="1"/>
  <c r="L153" i="5"/>
  <c r="L154" i="5"/>
  <c r="L155" i="5"/>
  <c r="L156" i="5"/>
  <c r="L157" i="5"/>
  <c r="L158" i="5"/>
  <c r="L159" i="5"/>
  <c r="V159" i="5" s="1"/>
  <c r="L160" i="5"/>
  <c r="L161" i="5"/>
  <c r="V135" i="5" s="1"/>
  <c r="L162" i="5"/>
  <c r="V136" i="5" s="1"/>
  <c r="L163" i="5"/>
  <c r="V137" i="5" s="1"/>
  <c r="L164" i="5"/>
  <c r="V164" i="5" s="1"/>
  <c r="L165" i="5"/>
  <c r="V139" i="5" s="1"/>
  <c r="L166" i="5"/>
  <c r="V166" i="5" s="1"/>
  <c r="L167" i="5"/>
  <c r="L168" i="5"/>
  <c r="V168" i="5" s="1"/>
  <c r="L169" i="5"/>
  <c r="L170" i="5"/>
  <c r="L171" i="5"/>
  <c r="V171" i="5" s="1"/>
  <c r="L172" i="5"/>
  <c r="L173" i="5"/>
  <c r="L174" i="5"/>
  <c r="L175" i="5"/>
  <c r="V175" i="5" s="1"/>
  <c r="L176" i="5"/>
  <c r="L177" i="5"/>
  <c r="L178" i="5"/>
  <c r="L179" i="5"/>
  <c r="L180" i="5"/>
  <c r="L181" i="5"/>
  <c r="L182" i="5"/>
  <c r="L183" i="5"/>
  <c r="L184" i="5"/>
  <c r="L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H12" i="5"/>
  <c r="H13" i="5"/>
  <c r="H14" i="5"/>
  <c r="H15" i="5"/>
  <c r="H2" i="5"/>
  <c r="H3" i="5"/>
  <c r="H4" i="5"/>
  <c r="H5" i="5"/>
  <c r="H6" i="5"/>
  <c r="H7" i="5"/>
  <c r="H8" i="5"/>
  <c r="H9" i="5"/>
  <c r="H10" i="5"/>
  <c r="V12" i="5"/>
  <c r="V170" i="5" l="1"/>
  <c r="V169" i="5"/>
  <c r="V167" i="5"/>
  <c r="V165" i="5"/>
  <c r="V160" i="5"/>
  <c r="V158" i="5"/>
  <c r="V157" i="5"/>
  <c r="V154" i="5"/>
  <c r="V181" i="5"/>
  <c r="V134" i="5"/>
  <c r="V151" i="5"/>
  <c r="V178" i="5"/>
  <c r="V179" i="5"/>
  <c r="V174" i="5"/>
  <c r="V132" i="5"/>
  <c r="V184" i="5"/>
  <c r="V177" i="5"/>
  <c r="V150" i="5"/>
  <c r="V176" i="5"/>
  <c r="V149" i="5"/>
  <c r="V156" i="5"/>
  <c r="V183" i="5"/>
  <c r="V155" i="5"/>
  <c r="V182" i="5"/>
</calcChain>
</file>

<file path=xl/sharedStrings.xml><?xml version="1.0" encoding="utf-8"?>
<sst xmlns="http://schemas.openxmlformats.org/spreadsheetml/2006/main" count="2592" uniqueCount="1131">
  <si>
    <t>Password</t>
  </si>
  <si>
    <t>LastName</t>
  </si>
  <si>
    <t>FirstName</t>
  </si>
  <si>
    <t>MI</t>
  </si>
  <si>
    <t>Address</t>
  </si>
  <si>
    <t>ZipCode</t>
  </si>
  <si>
    <t>Phone</t>
  </si>
  <si>
    <t>Birthday</t>
  </si>
  <si>
    <t>cbaker@freezing.co.uk</t>
  </si>
  <si>
    <t>hellothere</t>
  </si>
  <si>
    <t>Baker</t>
  </si>
  <si>
    <t>Christopher</t>
  </si>
  <si>
    <t>L</t>
  </si>
  <si>
    <t>1245 Lake America Blvd.</t>
  </si>
  <si>
    <t>mb@puppy.com</t>
  </si>
  <si>
    <t>Bradicus</t>
  </si>
  <si>
    <t>Michelle</t>
  </si>
  <si>
    <t>Q</t>
  </si>
  <si>
    <t>1300 Small Pine Lane</t>
  </si>
  <si>
    <t>fd@puppy.com</t>
  </si>
  <si>
    <t>Broccoli</t>
  </si>
  <si>
    <t>Franco</t>
  </si>
  <si>
    <t>V</t>
  </si>
  <si>
    <t>62 Cookie Rd</t>
  </si>
  <si>
    <t>wendy@puppy.com</t>
  </si>
  <si>
    <t>Kansas</t>
  </si>
  <si>
    <t>Charile</t>
  </si>
  <si>
    <t>Wendy</t>
  </si>
  <si>
    <t>202 Bellmoth Hall</t>
  </si>
  <si>
    <t>limchou@puppy.com</t>
  </si>
  <si>
    <t>Rockwall</t>
  </si>
  <si>
    <t>Chou</t>
  </si>
  <si>
    <t>Lim</t>
  </si>
  <si>
    <t>1600 Barbara Lane</t>
  </si>
  <si>
    <t>444444.Dave@aool.com</t>
  </si>
  <si>
    <t>Dave</t>
  </si>
  <si>
    <t>Shan</t>
  </si>
  <si>
    <t>D</t>
  </si>
  <si>
    <t>234 Puppy Circle</t>
  </si>
  <si>
    <t>louann@puppy.com</t>
  </si>
  <si>
    <t>longhorns</t>
  </si>
  <si>
    <t>Feeley</t>
  </si>
  <si>
    <t>Lou Ann</t>
  </si>
  <si>
    <t>K</t>
  </si>
  <si>
    <t>700 S 9th Street W</t>
  </si>
  <si>
    <t>tfreeley@puppy.com</t>
  </si>
  <si>
    <t>puppies</t>
  </si>
  <si>
    <t>Freeley</t>
  </si>
  <si>
    <t>Tesa</t>
  </si>
  <si>
    <t>P</t>
  </si>
  <si>
    <t>4334 Meanview Ave.</t>
  </si>
  <si>
    <t>mgar@puppy.com</t>
  </si>
  <si>
    <t>horses</t>
  </si>
  <si>
    <t>Garcia</t>
  </si>
  <si>
    <t>Margaret</t>
  </si>
  <si>
    <t>594 Puppyview</t>
  </si>
  <si>
    <t>chaley@thug.com</t>
  </si>
  <si>
    <t>mycats</t>
  </si>
  <si>
    <t>Harley</t>
  </si>
  <si>
    <t>Charles</t>
  </si>
  <si>
    <t>E</t>
  </si>
  <si>
    <t>One Ranger Pkwy</t>
  </si>
  <si>
    <t>wjhearniii@umch.edu</t>
  </si>
  <si>
    <t>posicles</t>
  </si>
  <si>
    <t>Hearn</t>
  </si>
  <si>
    <t>John</t>
  </si>
  <si>
    <t>B</t>
  </si>
  <si>
    <t>4445 South First</t>
  </si>
  <si>
    <t>hicks43@puppy.com</t>
  </si>
  <si>
    <t>guac45</t>
  </si>
  <si>
    <t>Hicks</t>
  </si>
  <si>
    <t>Mark</t>
  </si>
  <si>
    <t>J</t>
  </si>
  <si>
    <t>32 NE Mark Ln., Ste 910</t>
  </si>
  <si>
    <t>bradsingram@mall.utexas.edu</t>
  </si>
  <si>
    <t>father</t>
  </si>
  <si>
    <t>Ingram</t>
  </si>
  <si>
    <t>Brad</t>
  </si>
  <si>
    <t>S</t>
  </si>
  <si>
    <t>6548 La Chess St.</t>
  </si>
  <si>
    <t>father.Ingram@aool.com</t>
  </si>
  <si>
    <t>Jacobs</t>
  </si>
  <si>
    <t>Todd</t>
  </si>
  <si>
    <t>4564 Palm St.</t>
  </si>
  <si>
    <t>victoria@puppy.com</t>
  </si>
  <si>
    <t>something</t>
  </si>
  <si>
    <t>Lawrence</t>
  </si>
  <si>
    <t>Victoria</t>
  </si>
  <si>
    <t>M</t>
  </si>
  <si>
    <t>6639 Butterfly Ln.</t>
  </si>
  <si>
    <t>lineback@flush.net</t>
  </si>
  <si>
    <t>treelover</t>
  </si>
  <si>
    <t>Lineback</t>
  </si>
  <si>
    <t>W</t>
  </si>
  <si>
    <t>1300 Pirateland St</t>
  </si>
  <si>
    <t>elowe@netscrape.net</t>
  </si>
  <si>
    <t>headear</t>
  </si>
  <si>
    <t>Lowe</t>
  </si>
  <si>
    <t>Evan</t>
  </si>
  <si>
    <t>3201 Pineapple Drive</t>
  </si>
  <si>
    <t>luce_chuck@puppy.com</t>
  </si>
  <si>
    <t>gooseyloosey</t>
  </si>
  <si>
    <t>Luce</t>
  </si>
  <si>
    <t>Chuck</t>
  </si>
  <si>
    <t>2345 Silent Clouds</t>
  </si>
  <si>
    <t>mackcloud@pimpdaddy.com</t>
  </si>
  <si>
    <t>rainyday</t>
  </si>
  <si>
    <t>MacLeod</t>
  </si>
  <si>
    <t>Jennifer</t>
  </si>
  <si>
    <t>2504 Far East Blvd.</t>
  </si>
  <si>
    <t>liz@puppy.com</t>
  </si>
  <si>
    <t>ember22</t>
  </si>
  <si>
    <t>Markham</t>
  </si>
  <si>
    <t>Elizabeth</t>
  </si>
  <si>
    <t>7861 Chevy Mace Rd</t>
  </si>
  <si>
    <t>mclarence@puppy.com</t>
  </si>
  <si>
    <t>lamemartin</t>
  </si>
  <si>
    <t>Martin</t>
  </si>
  <si>
    <t>Clarence</t>
  </si>
  <si>
    <t>A</t>
  </si>
  <si>
    <t>87 Alcedo St.</t>
  </si>
  <si>
    <t>lamemartin.Martin@aool.com</t>
  </si>
  <si>
    <t>gregory</t>
  </si>
  <si>
    <t>Martinez</t>
  </si>
  <si>
    <t>Gregory</t>
  </si>
  <si>
    <t>R</t>
  </si>
  <si>
    <t>8295 Moon Blvd.</t>
  </si>
  <si>
    <t>cmiller@mapster.com</t>
  </si>
  <si>
    <t>mucky44</t>
  </si>
  <si>
    <t>Miller</t>
  </si>
  <si>
    <t>8962 Side St.</t>
  </si>
  <si>
    <t>nelson.Kelly@puppy.com</t>
  </si>
  <si>
    <t>Tree34</t>
  </si>
  <si>
    <t>Nelson</t>
  </si>
  <si>
    <t>Kelly</t>
  </si>
  <si>
    <t>T</t>
  </si>
  <si>
    <t>2601 Green River</t>
  </si>
  <si>
    <t>jojoe@puppy.com</t>
  </si>
  <si>
    <t>jvb485bg</t>
  </si>
  <si>
    <t>Nguyen</t>
  </si>
  <si>
    <t>Joe</t>
  </si>
  <si>
    <t>C</t>
  </si>
  <si>
    <t>1249 4th NW St.</t>
  </si>
  <si>
    <t>orielly@foxnets.com</t>
  </si>
  <si>
    <t>Bobbygirl</t>
  </si>
  <si>
    <t>O'Reilly</t>
  </si>
  <si>
    <t>Bill</t>
  </si>
  <si>
    <t>8800 Gringo Drive</t>
  </si>
  <si>
    <t>or@puppy.com</t>
  </si>
  <si>
    <t>radioactive</t>
  </si>
  <si>
    <t>Radkovich</t>
  </si>
  <si>
    <t>Anka</t>
  </si>
  <si>
    <t>1300 Freaky</t>
  </si>
  <si>
    <t>megrhodes@freezing.co.uk</t>
  </si>
  <si>
    <t>gopigs</t>
  </si>
  <si>
    <t>Rhodes</t>
  </si>
  <si>
    <t>Megan</t>
  </si>
  <si>
    <t>4587 Rightfield Rd.</t>
  </si>
  <si>
    <t>erynrice@puppy.com</t>
  </si>
  <si>
    <t>iloveme</t>
  </si>
  <si>
    <t>Rice</t>
  </si>
  <si>
    <t>Eryn</t>
  </si>
  <si>
    <t>3405 Rio Small</t>
  </si>
  <si>
    <t>jorge@hootmail.com</t>
  </si>
  <si>
    <t>Rodriguez</t>
  </si>
  <si>
    <t>Jorge</t>
  </si>
  <si>
    <t>6788 Cotten Street</t>
  </si>
  <si>
    <t>ra@aoo.com</t>
  </si>
  <si>
    <t>treeman</t>
  </si>
  <si>
    <t>Rogers</t>
  </si>
  <si>
    <t>Allen</t>
  </si>
  <si>
    <t>4965 Rabbit Hill</t>
  </si>
  <si>
    <t>o_st-jean@home.com</t>
  </si>
  <si>
    <t>55htrq</t>
  </si>
  <si>
    <t>Saint-Jean</t>
  </si>
  <si>
    <t>Olivier</t>
  </si>
  <si>
    <t>255 Slap Dr.</t>
  </si>
  <si>
    <t>ss34@puppy.com</t>
  </si>
  <si>
    <t>leaves</t>
  </si>
  <si>
    <t>Saunders</t>
  </si>
  <si>
    <t>Sarah</t>
  </si>
  <si>
    <t>332 Fish C</t>
  </si>
  <si>
    <t>willsheff@email.com</t>
  </si>
  <si>
    <t>borbj44</t>
  </si>
  <si>
    <t>Sewell</t>
  </si>
  <si>
    <t>William</t>
  </si>
  <si>
    <t>2365 34st St.</t>
  </si>
  <si>
    <t>sheff44@puppy.com</t>
  </si>
  <si>
    <t>ldiul485</t>
  </si>
  <si>
    <t>Sheffield</t>
  </si>
  <si>
    <t>3886 Road A</t>
  </si>
  <si>
    <t>johnsmith187@puppy.com</t>
  </si>
  <si>
    <t>kribv75</t>
  </si>
  <si>
    <t>Smith</t>
  </si>
  <si>
    <t>23 Known Forge Dr.</t>
  </si>
  <si>
    <t>jeff@puppy.com</t>
  </si>
  <si>
    <t>jeffery</t>
  </si>
  <si>
    <t>Stark</t>
  </si>
  <si>
    <t>Jeffrey</t>
  </si>
  <si>
    <t>337 40th St.</t>
  </si>
  <si>
    <t>dustroud@mail.com</t>
  </si>
  <si>
    <t>klavjkb48</t>
  </si>
  <si>
    <t>Stroud</t>
  </si>
  <si>
    <t>Dustin</t>
  </si>
  <si>
    <t>1212 Henrietta Rd</t>
  </si>
  <si>
    <t>eric_stuart@puppy.com</t>
  </si>
  <si>
    <t>vkb451</t>
  </si>
  <si>
    <t>Stuart</t>
  </si>
  <si>
    <t>Eric</t>
  </si>
  <si>
    <t>5576 Big Ring</t>
  </si>
  <si>
    <t>peterstump@hootmail.com</t>
  </si>
  <si>
    <t>kdsiu4</t>
  </si>
  <si>
    <t>Stump</t>
  </si>
  <si>
    <t>Peter</t>
  </si>
  <si>
    <t>1300 Kellen Square</t>
  </si>
  <si>
    <t>tanner@puppy.com</t>
  </si>
  <si>
    <t>klrfbj45</t>
  </si>
  <si>
    <t>Tanner</t>
  </si>
  <si>
    <t>Jeremy</t>
  </si>
  <si>
    <t>4347 Palmstead</t>
  </si>
  <si>
    <t>taylordjay@puppy.com</t>
  </si>
  <si>
    <t>lraggrhb854</t>
  </si>
  <si>
    <t>Taylor</t>
  </si>
  <si>
    <t>Allison</t>
  </si>
  <si>
    <t>467 Nueces St.</t>
  </si>
  <si>
    <t>lraggrhb854.Taylor@aool.com</t>
  </si>
  <si>
    <t>alsuib95</t>
  </si>
  <si>
    <t>Rachel</t>
  </si>
  <si>
    <t>345 Shortview Dr.</t>
  </si>
  <si>
    <t>tee_frank@hootmail.com</t>
  </si>
  <si>
    <t>kd1734</t>
  </si>
  <si>
    <t>Tee</t>
  </si>
  <si>
    <t>Frank</t>
  </si>
  <si>
    <t>5590 Big Dr.</t>
  </si>
  <si>
    <t>tuck33@puppy.com</t>
  </si>
  <si>
    <t>kjdb983</t>
  </si>
  <si>
    <t>Tucker</t>
  </si>
  <si>
    <t>Clent</t>
  </si>
  <si>
    <t>3132 Main St.</t>
  </si>
  <si>
    <t>avelasco@puppy.com</t>
  </si>
  <si>
    <t>odrb02</t>
  </si>
  <si>
    <t>Velasco</t>
  </si>
  <si>
    <t>G</t>
  </si>
  <si>
    <t>634 W. 4th</t>
  </si>
  <si>
    <t>westj@pioneer.net</t>
  </si>
  <si>
    <t>kndl847</t>
  </si>
  <si>
    <t>West</t>
  </si>
  <si>
    <t>Jake</t>
  </si>
  <si>
    <t>RR 3244</t>
  </si>
  <si>
    <t>louielouie@puppy.com</t>
  </si>
  <si>
    <t>lb2394</t>
  </si>
  <si>
    <t>Winthorpe</t>
  </si>
  <si>
    <t>Louis</t>
  </si>
  <si>
    <t>2500 Madre Blvd</t>
  </si>
  <si>
    <t>rwood@voyager.net</t>
  </si>
  <si>
    <t>drai494</t>
  </si>
  <si>
    <t>Wood</t>
  </si>
  <si>
    <t>Reagan</t>
  </si>
  <si>
    <t>447 Westlake Dr.</t>
  </si>
  <si>
    <t>Email</t>
  </si>
  <si>
    <t>SSN</t>
  </si>
  <si>
    <t>Albert</t>
  </si>
  <si>
    <t>F</t>
  </si>
  <si>
    <t>taylor@bevobnb.com</t>
  </si>
  <si>
    <t>TRY563</t>
  </si>
  <si>
    <t>Molly</t>
  </si>
  <si>
    <t>sheffield@bevobnb.com</t>
  </si>
  <si>
    <t>longsnores</t>
  </si>
  <si>
    <t>3886 Avenue A</t>
  </si>
  <si>
    <t>Jenny</t>
  </si>
  <si>
    <t>I</t>
  </si>
  <si>
    <t>macleod@bevobnb.com</t>
  </si>
  <si>
    <t>kittys</t>
  </si>
  <si>
    <t>2504 Far West Blvd.</t>
  </si>
  <si>
    <t>N</t>
  </si>
  <si>
    <t>rhodes@bevobnb.com</t>
  </si>
  <si>
    <t>4587 Enfield Rd.</t>
  </si>
  <si>
    <t>stuart@bevobnb.com</t>
  </si>
  <si>
    <t>coolboi</t>
  </si>
  <si>
    <t>5576 Toro Ring</t>
  </si>
  <si>
    <t>Ron</t>
  </si>
  <si>
    <t>Swanson</t>
  </si>
  <si>
    <t>swanson@bevobnb.com</t>
  </si>
  <si>
    <t>swanbong</t>
  </si>
  <si>
    <t>245 River Rd</t>
  </si>
  <si>
    <t>Jabriel</t>
  </si>
  <si>
    <t>White</t>
  </si>
  <si>
    <t>white@bevobnb.com</t>
  </si>
  <si>
    <t>12 Valley View</t>
  </si>
  <si>
    <t>Washington</t>
  </si>
  <si>
    <t>X</t>
  </si>
  <si>
    <t>Montgomery</t>
  </si>
  <si>
    <t>montgomery@bevobnb.com</t>
  </si>
  <si>
    <t>python4</t>
  </si>
  <si>
    <t>210 Blanco Dr</t>
  </si>
  <si>
    <t>Lisa</t>
  </si>
  <si>
    <t>O</t>
  </si>
  <si>
    <t>Walker</t>
  </si>
  <si>
    <t>walker@bevobnb.com</t>
  </si>
  <si>
    <t>walkameter</t>
  </si>
  <si>
    <t>9 Bison Circle</t>
  </si>
  <si>
    <t>Chang</t>
  </si>
  <si>
    <t>chang@bevobnb.com</t>
  </si>
  <si>
    <t>pupgang</t>
  </si>
  <si>
    <t>9003 Joshua St</t>
  </si>
  <si>
    <t>Derek</t>
  </si>
  <si>
    <t>Dreibrodt</t>
  </si>
  <si>
    <t>derek@bevobnb.com</t>
  </si>
  <si>
    <t>2cool4u</t>
  </si>
  <si>
    <t>4 Privet Dr</t>
  </si>
  <si>
    <t>Amy</t>
  </si>
  <si>
    <t>Rester</t>
  </si>
  <si>
    <t>rester@bevobnb.com</t>
  </si>
  <si>
    <t>KIzGreat</t>
  </si>
  <si>
    <t>2110 Speedway</t>
  </si>
  <si>
    <t>jacobs@yahoo.com</t>
  </si>
  <si>
    <t>tj2245</t>
  </si>
  <si>
    <t>4564 Elm St.</t>
  </si>
  <si>
    <t>rice@yahoo.com</t>
  </si>
  <si>
    <t>ricearoni</t>
  </si>
  <si>
    <t>3405 Rio Grande</t>
  </si>
  <si>
    <t>ingram@gmail.com</t>
  </si>
  <si>
    <t>ingram68</t>
  </si>
  <si>
    <t>6548 La Posada Ct.</t>
  </si>
  <si>
    <t>Paul</t>
  </si>
  <si>
    <t>martinez@aol.com</t>
  </si>
  <si>
    <t>party1</t>
  </si>
  <si>
    <t>8295 Sunset Blvd.</t>
  </si>
  <si>
    <t>Jared</t>
  </si>
  <si>
    <t>tanner@utexas.edu</t>
  </si>
  <si>
    <t>sandman</t>
  </si>
  <si>
    <t>4347 Almstead</t>
  </si>
  <si>
    <t>Lauren</t>
  </si>
  <si>
    <t>Chung</t>
  </si>
  <si>
    <t>chung@yahoo.com</t>
  </si>
  <si>
    <t>listen</t>
  </si>
  <si>
    <t>234 RR 12</t>
  </si>
  <si>
    <t>Wandavison</t>
  </si>
  <si>
    <t>Loter</t>
  </si>
  <si>
    <t>loter@yahoo.com</t>
  </si>
  <si>
    <t>pottery</t>
  </si>
  <si>
    <t>3453 RR 3235</t>
  </si>
  <si>
    <t>Heather</t>
  </si>
  <si>
    <t>Morales</t>
  </si>
  <si>
    <t>morales@aol.com</t>
  </si>
  <si>
    <t>heckin</t>
  </si>
  <si>
    <t>4501 RR 140</t>
  </si>
  <si>
    <t>Rankin</t>
  </si>
  <si>
    <t>rankin@yahoo.com</t>
  </si>
  <si>
    <t>rankmark</t>
  </si>
  <si>
    <t>340 Second St</t>
  </si>
  <si>
    <t>Garth</t>
  </si>
  <si>
    <t>Gonzalez</t>
  </si>
  <si>
    <t>gonzalez@aol.com</t>
  </si>
  <si>
    <t>gg2017</t>
  </si>
  <si>
    <t>103 Manor Rd</t>
  </si>
  <si>
    <t>Category</t>
  </si>
  <si>
    <t>House</t>
  </si>
  <si>
    <t>Cabin</t>
  </si>
  <si>
    <t>Apartment</t>
  </si>
  <si>
    <t>Condo</t>
  </si>
  <si>
    <t>Hotel</t>
  </si>
  <si>
    <t>PropertyNumber</t>
  </si>
  <si>
    <t>State</t>
  </si>
  <si>
    <t>Street</t>
  </si>
  <si>
    <t>City</t>
  </si>
  <si>
    <t>HostEmail</t>
  </si>
  <si>
    <t>WeekendPrice</t>
  </si>
  <si>
    <t>WeekDayPrice</t>
  </si>
  <si>
    <t>PetsAllowed</t>
  </si>
  <si>
    <t>FreeParking</t>
  </si>
  <si>
    <t>CleaningFee</t>
  </si>
  <si>
    <t>Bedrooms</t>
  </si>
  <si>
    <t>Bathrooms</t>
  </si>
  <si>
    <t>GuestsAllowed</t>
  </si>
  <si>
    <t>72227</t>
  </si>
  <si>
    <t>PA</t>
  </si>
  <si>
    <t>8714 Mann Plaza</t>
  </si>
  <si>
    <t>Lisaside</t>
  </si>
  <si>
    <t>No</t>
  </si>
  <si>
    <t>Approved</t>
  </si>
  <si>
    <t>05565</t>
  </si>
  <si>
    <t>FL</t>
  </si>
  <si>
    <t>96593 White View Apt. 094</t>
  </si>
  <si>
    <t>Jonesberg</t>
  </si>
  <si>
    <t>Yes</t>
  </si>
  <si>
    <t>80819</t>
  </si>
  <si>
    <t>MD</t>
  </si>
  <si>
    <t>848 Melissa Springs Suite 947</t>
  </si>
  <si>
    <t>Kellerstad</t>
  </si>
  <si>
    <t>Unapproved</t>
  </si>
  <si>
    <t>79428</t>
  </si>
  <si>
    <t>ND</t>
  </si>
  <si>
    <t>30413 Norton Isle Suite 012</t>
  </si>
  <si>
    <t>North Lisa</t>
  </si>
  <si>
    <t>63315</t>
  </si>
  <si>
    <t>DE</t>
  </si>
  <si>
    <t>39916 Mitchell Crescent</t>
  </si>
  <si>
    <t>New Andrewburgh</t>
  </si>
  <si>
    <t>24135</t>
  </si>
  <si>
    <t>NE</t>
  </si>
  <si>
    <t>086 Mary Cliff</t>
  </si>
  <si>
    <t>North Deborah</t>
  </si>
  <si>
    <t>58475</t>
  </si>
  <si>
    <t>91634 Strong Mountains Apt. 302</t>
  </si>
  <si>
    <t>West Alyssa</t>
  </si>
  <si>
    <t>10865</t>
  </si>
  <si>
    <t>WA</t>
  </si>
  <si>
    <t>6984 Price Shoals</t>
  </si>
  <si>
    <t>Erictown</t>
  </si>
  <si>
    <t>51359</t>
  </si>
  <si>
    <t>ME</t>
  </si>
  <si>
    <t>423 Bell Heights</t>
  </si>
  <si>
    <t>Brittanyberg</t>
  </si>
  <si>
    <t>87296</t>
  </si>
  <si>
    <t>WI</t>
  </si>
  <si>
    <t>93523 Dana Lane</t>
  </si>
  <si>
    <t>Johnsonshire</t>
  </si>
  <si>
    <t>07035</t>
  </si>
  <si>
    <t>NH</t>
  </si>
  <si>
    <t>1427 Odonnell Rapids</t>
  </si>
  <si>
    <t>North Troyport</t>
  </si>
  <si>
    <t>37198</t>
  </si>
  <si>
    <t>81206 Stewart Forest Apt. 089</t>
  </si>
  <si>
    <t>East Davidborough</t>
  </si>
  <si>
    <t>85034</t>
  </si>
  <si>
    <t>SD</t>
  </si>
  <si>
    <t>76104 Marsh Crescent</t>
  </si>
  <si>
    <t>Dennishaven</t>
  </si>
  <si>
    <t>60619</t>
  </si>
  <si>
    <t>0003 Grant Lakes</t>
  </si>
  <si>
    <t>Port Karafort</t>
  </si>
  <si>
    <t>21978</t>
  </si>
  <si>
    <t>KY</t>
  </si>
  <si>
    <t>236 Smith Drive Suite 555</t>
  </si>
  <si>
    <t>West Kimberlyton</t>
  </si>
  <si>
    <t>14742</t>
  </si>
  <si>
    <t>MT</t>
  </si>
  <si>
    <t>6824 Timothy Garden Apt. 428</t>
  </si>
  <si>
    <t>West Richardmouth</t>
  </si>
  <si>
    <t>11894</t>
  </si>
  <si>
    <t>SC</t>
  </si>
  <si>
    <t>5517 Holly Meadow Apt. 452</t>
  </si>
  <si>
    <t>Lake Anne</t>
  </si>
  <si>
    <t>28976</t>
  </si>
  <si>
    <t>TX</t>
  </si>
  <si>
    <t>30601 Hawkins Highway</t>
  </si>
  <si>
    <t>Morashire</t>
  </si>
  <si>
    <t>28798</t>
  </si>
  <si>
    <t>AZ</t>
  </si>
  <si>
    <t>49263 Wilson View Apt. 873</t>
  </si>
  <si>
    <t>South Raymondborough</t>
  </si>
  <si>
    <t>68819</t>
  </si>
  <si>
    <t>76582 Vanessa Oval</t>
  </si>
  <si>
    <t>New Richard</t>
  </si>
  <si>
    <t>50177</t>
  </si>
  <si>
    <t>7389 Alec Squares Suite 508</t>
  </si>
  <si>
    <t>Port Jonathan</t>
  </si>
  <si>
    <t>66355</t>
  </si>
  <si>
    <t>NC</t>
  </si>
  <si>
    <t>18013 Billy Bridge Suite 522</t>
  </si>
  <si>
    <t>Schmitthaven</t>
  </si>
  <si>
    <t>51431</t>
  </si>
  <si>
    <t>NJ</t>
  </si>
  <si>
    <t>891 Bullock Ford</t>
  </si>
  <si>
    <t>Amandachester</t>
  </si>
  <si>
    <t>50853</t>
  </si>
  <si>
    <t>02489 Cook Park</t>
  </si>
  <si>
    <t>Sherriport</t>
  </si>
  <si>
    <t>20341</t>
  </si>
  <si>
    <t>UT</t>
  </si>
  <si>
    <t>23450 Timothy Divide</t>
  </si>
  <si>
    <t>Wuland</t>
  </si>
  <si>
    <t>85565</t>
  </si>
  <si>
    <t>OH</t>
  </si>
  <si>
    <t>0976 Williams Mountains Apt. 009</t>
  </si>
  <si>
    <t>Lake Mario</t>
  </si>
  <si>
    <t>51884</t>
  </si>
  <si>
    <t>WY</t>
  </si>
  <si>
    <t>1097 Santos Springs Suite 264</t>
  </si>
  <si>
    <t>New Michelleborough</t>
  </si>
  <si>
    <t>66353</t>
  </si>
  <si>
    <t>5100 Scott Burg</t>
  </si>
  <si>
    <t>East Clayton</t>
  </si>
  <si>
    <t>57004</t>
  </si>
  <si>
    <t>NV</t>
  </si>
  <si>
    <t>412 Snow Manors Apt. 161</t>
  </si>
  <si>
    <t>South Kimtown</t>
  </si>
  <si>
    <t>48447</t>
  </si>
  <si>
    <t>IN</t>
  </si>
  <si>
    <t>5415 David Square</t>
  </si>
  <si>
    <t>West Michaeltown</t>
  </si>
  <si>
    <t>62982</t>
  </si>
  <si>
    <t>03104 Norris Rapids</t>
  </si>
  <si>
    <t>Port Donald</t>
  </si>
  <si>
    <t>16915</t>
  </si>
  <si>
    <t>03557 Phillips Wells Suite 291</t>
  </si>
  <si>
    <t>New Beverlyburgh</t>
  </si>
  <si>
    <t>39742</t>
  </si>
  <si>
    <t>332 Watson Shore Apt. 290</t>
  </si>
  <si>
    <t>Millerland</t>
  </si>
  <si>
    <t>54060</t>
  </si>
  <si>
    <t>MS</t>
  </si>
  <si>
    <t>645 John Roads</t>
  </si>
  <si>
    <t>Danahaven</t>
  </si>
  <si>
    <t>55774</t>
  </si>
  <si>
    <t>HI</t>
  </si>
  <si>
    <t>3547 Stephanie Underpass Apt. 418</t>
  </si>
  <si>
    <t>Port Jacqueline</t>
  </si>
  <si>
    <t>59363</t>
  </si>
  <si>
    <t>5825 Welch Corners</t>
  </si>
  <si>
    <t>Fischerport</t>
  </si>
  <si>
    <t>71770</t>
  </si>
  <si>
    <t>41489 Roger Terrace</t>
  </si>
  <si>
    <t>Davisfort</t>
  </si>
  <si>
    <t>05147</t>
  </si>
  <si>
    <t>CO</t>
  </si>
  <si>
    <t>014 Aaron Locks Suite 714</t>
  </si>
  <si>
    <t>Justinborough</t>
  </si>
  <si>
    <t>28062</t>
  </si>
  <si>
    <t>8518 Pamela Track Apt. 164</t>
  </si>
  <si>
    <t>Aprilshire</t>
  </si>
  <si>
    <t>88090</t>
  </si>
  <si>
    <t>864 Ramos Port Apt. 211</t>
  </si>
  <si>
    <t>Moralesmouth</t>
  </si>
  <si>
    <t>28775</t>
  </si>
  <si>
    <t>RI</t>
  </si>
  <si>
    <t>637 Neal Island Suite 074</t>
  </si>
  <si>
    <t>Lake Tyler</t>
  </si>
  <si>
    <t>75585</t>
  </si>
  <si>
    <t>WV</t>
  </si>
  <si>
    <t>0811 Smith Canyon Apt. 904</t>
  </si>
  <si>
    <t>Jessicabury</t>
  </si>
  <si>
    <t>17438</t>
  </si>
  <si>
    <t>7562 Fisher Spur</t>
  </si>
  <si>
    <t>Hernandezberg</t>
  </si>
  <si>
    <t>07027</t>
  </si>
  <si>
    <t>VT</t>
  </si>
  <si>
    <t>5667 Blair Underpass</t>
  </si>
  <si>
    <t>South Shelby</t>
  </si>
  <si>
    <t>01008</t>
  </si>
  <si>
    <t>6708 Carpenter Overpass Suite 735</t>
  </si>
  <si>
    <t>Bobbyton</t>
  </si>
  <si>
    <t>60236</t>
  </si>
  <si>
    <t>16396 Shawn Junction</t>
  </si>
  <si>
    <t>New Nicolemouth</t>
  </si>
  <si>
    <t>01707</t>
  </si>
  <si>
    <t>CA</t>
  </si>
  <si>
    <t>4486 Olson Well</t>
  </si>
  <si>
    <t>North Kevin</t>
  </si>
  <si>
    <t>33233</t>
  </si>
  <si>
    <t>67771 Christopher Courts Apt. 637</t>
  </si>
  <si>
    <t>Port Ronaldfurt</t>
  </si>
  <si>
    <t>79756</t>
  </si>
  <si>
    <t>NY</t>
  </si>
  <si>
    <t>5561 Bishop Turnpike</t>
  </si>
  <si>
    <t>Lake Kenneth</t>
  </si>
  <si>
    <t>36216</t>
  </si>
  <si>
    <t>3019 Gerald Mall Apt. 340</t>
  </si>
  <si>
    <t>Trevinoville</t>
  </si>
  <si>
    <t>43477</t>
  </si>
  <si>
    <t>84331 Leonard Fort Suite 749</t>
  </si>
  <si>
    <t>East Lisa</t>
  </si>
  <si>
    <t>17819</t>
  </si>
  <si>
    <t>VA</t>
  </si>
  <si>
    <t>62281 Kathy Tunnel</t>
  </si>
  <si>
    <t>Hudsonborough</t>
  </si>
  <si>
    <t>97149</t>
  </si>
  <si>
    <t>NM</t>
  </si>
  <si>
    <t>9927 Christina Burg Suite 774</t>
  </si>
  <si>
    <t>East Angelaburgh</t>
  </si>
  <si>
    <t>45480</t>
  </si>
  <si>
    <t>IA</t>
  </si>
  <si>
    <t>142 Warner View Suite 460</t>
  </si>
  <si>
    <t>North Leslie</t>
  </si>
  <si>
    <t>03720</t>
  </si>
  <si>
    <t>AR</t>
  </si>
  <si>
    <t>5240 Berry Centers</t>
  </si>
  <si>
    <t>West Andrew</t>
  </si>
  <si>
    <t>85576</t>
  </si>
  <si>
    <t>51056 Patricia Forge</t>
  </si>
  <si>
    <t>Grahamstad</t>
  </si>
  <si>
    <t>92199</t>
  </si>
  <si>
    <t>0648 Malone Port Apt. 662</t>
  </si>
  <si>
    <t>New Devonhaven</t>
  </si>
  <si>
    <t>05261</t>
  </si>
  <si>
    <t>23028 Jennifer Meadow Apt. 972</t>
  </si>
  <si>
    <t>West Matthewfurt</t>
  </si>
  <si>
    <t>72649</t>
  </si>
  <si>
    <t>LA</t>
  </si>
  <si>
    <t>2738 Martin Terrace Suite 547</t>
  </si>
  <si>
    <t>Smithhaven</t>
  </si>
  <si>
    <t>97488</t>
  </si>
  <si>
    <t>984 Stephen Stravenue</t>
  </si>
  <si>
    <t>South Michaelton</t>
  </si>
  <si>
    <t>42837</t>
  </si>
  <si>
    <t>98522 Mathis Viaduct Apt. 909</t>
  </si>
  <si>
    <t>West Michael</t>
  </si>
  <si>
    <t>56059</t>
  </si>
  <si>
    <t>620 Ashley Mills Apt. 507</t>
  </si>
  <si>
    <t>Julieborough</t>
  </si>
  <si>
    <t>02288</t>
  </si>
  <si>
    <t>212 Shelly Roads</t>
  </si>
  <si>
    <t>Fischerview</t>
  </si>
  <si>
    <t>50851</t>
  </si>
  <si>
    <t>OK</t>
  </si>
  <si>
    <t>8885 Lee Tunnel Suite 208</t>
  </si>
  <si>
    <t>Port Donna</t>
  </si>
  <si>
    <t>03009</t>
  </si>
  <si>
    <t>693 Michael Estate</t>
  </si>
  <si>
    <t>Lake Michael</t>
  </si>
  <si>
    <t>92905</t>
  </si>
  <si>
    <t>342 Miller Mission</t>
  </si>
  <si>
    <t>Lake Jennifer</t>
  </si>
  <si>
    <t>65056</t>
  </si>
  <si>
    <t>AK</t>
  </si>
  <si>
    <t>71664 Kim Throughway</t>
  </si>
  <si>
    <t>Chelsealand</t>
  </si>
  <si>
    <t>11181</t>
  </si>
  <si>
    <t>66660 Gomez Port Apt. 945</t>
  </si>
  <si>
    <t>South Thomashaven</t>
  </si>
  <si>
    <t>53480</t>
  </si>
  <si>
    <t>0131 Williams Ville Apt. 562</t>
  </si>
  <si>
    <t>Richardberg</t>
  </si>
  <si>
    <t>11353</t>
  </si>
  <si>
    <t>OR</t>
  </si>
  <si>
    <t>22708 Madison Spurs</t>
  </si>
  <si>
    <t>Herringstad</t>
  </si>
  <si>
    <t>05560</t>
  </si>
  <si>
    <t>3454 Holmes Motorway</t>
  </si>
  <si>
    <t>Port Rachel</t>
  </si>
  <si>
    <t>93500</t>
  </si>
  <si>
    <t>GA</t>
  </si>
  <si>
    <t>805 James Turnpike</t>
  </si>
  <si>
    <t>Carrmouth</t>
  </si>
  <si>
    <t>44515</t>
  </si>
  <si>
    <t>8081 Smith Trail</t>
  </si>
  <si>
    <t>North Ronaldstad</t>
  </si>
  <si>
    <t>07347</t>
  </si>
  <si>
    <t>125 Ian Crossroad Apt. 593</t>
  </si>
  <si>
    <t>South Deannaport</t>
  </si>
  <si>
    <t>54532</t>
  </si>
  <si>
    <t>1607 Munoz River</t>
  </si>
  <si>
    <t>Emilyshire</t>
  </si>
  <si>
    <t>65516</t>
  </si>
  <si>
    <t>3615 David Keys Apt. 269</t>
  </si>
  <si>
    <t>West Stephenside</t>
  </si>
  <si>
    <t>20721</t>
  </si>
  <si>
    <t>640 Mary Common</t>
  </si>
  <si>
    <t>Michaelville</t>
  </si>
  <si>
    <t>43567</t>
  </si>
  <si>
    <t>395 Timothy Road</t>
  </si>
  <si>
    <t>Williamsbury</t>
  </si>
  <si>
    <t>01239</t>
  </si>
  <si>
    <t>3267 Walter Dam</t>
  </si>
  <si>
    <t>Cunninghamtown</t>
  </si>
  <si>
    <t>03966</t>
  </si>
  <si>
    <t>00580 Brandon Creek</t>
  </si>
  <si>
    <t>Port Eric</t>
  </si>
  <si>
    <t>29996</t>
  </si>
  <si>
    <t>325 Amanda Cliffs Apt. 695</t>
  </si>
  <si>
    <t>South Paulabury</t>
  </si>
  <si>
    <t>93980</t>
  </si>
  <si>
    <t>CT</t>
  </si>
  <si>
    <t>40956 Amanda Walk Apt. 260</t>
  </si>
  <si>
    <t>Simonfurt</t>
  </si>
  <si>
    <t>23687</t>
  </si>
  <si>
    <t>KS</t>
  </si>
  <si>
    <t>25762 Gill Creek Suite 525</t>
  </si>
  <si>
    <t>Mccoyton</t>
  </si>
  <si>
    <t>04593</t>
  </si>
  <si>
    <t>6048 Johnson Loop Suite 635</t>
  </si>
  <si>
    <t>East Daniel</t>
  </si>
  <si>
    <t>96954</t>
  </si>
  <si>
    <t>1168 Gary Fords Apt. 308</t>
  </si>
  <si>
    <t>Port Trevor</t>
  </si>
  <si>
    <t>62271</t>
  </si>
  <si>
    <t>164 Matthew Parkway Suite 826</t>
  </si>
  <si>
    <t>Jimmyfurt</t>
  </si>
  <si>
    <t>05222</t>
  </si>
  <si>
    <t>1220 Heidi Rue Apt. 998</t>
  </si>
  <si>
    <t>West Haleyburgh</t>
  </si>
  <si>
    <t>22365</t>
  </si>
  <si>
    <t>751 Wood Square Suite 732</t>
  </si>
  <si>
    <t>Port Melissaburgh</t>
  </si>
  <si>
    <t>53609</t>
  </si>
  <si>
    <t>376 Smith Dale Suite 279</t>
  </si>
  <si>
    <t>South Sarahland</t>
  </si>
  <si>
    <t>09478</t>
  </si>
  <si>
    <t>79148 Pierce Lock Suite 423</t>
  </si>
  <si>
    <t>Erikberg</t>
  </si>
  <si>
    <t>01425</t>
  </si>
  <si>
    <t>ID</t>
  </si>
  <si>
    <t>147 Lisa Hill Apt. 512</t>
  </si>
  <si>
    <t>Port Elizabethshire</t>
  </si>
  <si>
    <t>29941</t>
  </si>
  <si>
    <t>971 Hansen Well Suite 103</t>
  </si>
  <si>
    <t>South Mary</t>
  </si>
  <si>
    <t>47577</t>
  </si>
  <si>
    <t>511 Berry Fork Suite 623</t>
  </si>
  <si>
    <t>Sharonfort</t>
  </si>
  <si>
    <t>94134</t>
  </si>
  <si>
    <t>65873 Chen Knolls</t>
  </si>
  <si>
    <t>Ramirezfurt</t>
  </si>
  <si>
    <t>57039</t>
  </si>
  <si>
    <t>8799 Emma Parkway Suite 735</t>
  </si>
  <si>
    <t>North Thomasfurt</t>
  </si>
  <si>
    <t>23718</t>
  </si>
  <si>
    <t>30068 David View Apt. 173</t>
  </si>
  <si>
    <t>New Peggychester</t>
  </si>
  <si>
    <t>26932</t>
  </si>
  <si>
    <t>298 Johnathan Cove Apt. 402</t>
  </si>
  <si>
    <t>South Jamie</t>
  </si>
  <si>
    <t>74554</t>
  </si>
  <si>
    <t>171 Harrison Motorway</t>
  </si>
  <si>
    <t>Davidview</t>
  </si>
  <si>
    <t>32097</t>
  </si>
  <si>
    <t>3576 Sergio Avenue</t>
  </si>
  <si>
    <t>Benjaminmouth</t>
  </si>
  <si>
    <t>21519</t>
  </si>
  <si>
    <t>37457 Tanya Pike Apt. 348</t>
  </si>
  <si>
    <t>North Ericton</t>
  </si>
  <si>
    <t>76875</t>
  </si>
  <si>
    <t>3673 Peter Turnpike Suite 835</t>
  </si>
  <si>
    <t>New Sandra</t>
  </si>
  <si>
    <t>80451</t>
  </si>
  <si>
    <t>939 Johnson Oval Suite 830</t>
  </si>
  <si>
    <t>North Dennismouth</t>
  </si>
  <si>
    <t>51726</t>
  </si>
  <si>
    <t>645 Jennings Estates</t>
  </si>
  <si>
    <t>Angelastad</t>
  </si>
  <si>
    <t>77240</t>
  </si>
  <si>
    <t>1231 Stephanie Lock Suite 835</t>
  </si>
  <si>
    <t>North Richardland</t>
  </si>
  <si>
    <t>98152</t>
  </si>
  <si>
    <t>302 Parker Plains Apt. 197</t>
  </si>
  <si>
    <t>East Robertstad</t>
  </si>
  <si>
    <t>98277</t>
  </si>
  <si>
    <t>098 Hernandez Green</t>
  </si>
  <si>
    <t>New Sergiobury</t>
  </si>
  <si>
    <t>80082</t>
  </si>
  <si>
    <t>94102 Sims Port Suite 187</t>
  </si>
  <si>
    <t>Florestown</t>
  </si>
  <si>
    <t>71531</t>
  </si>
  <si>
    <t>01630 Baker Crescent</t>
  </si>
  <si>
    <t>Kellyborough</t>
  </si>
  <si>
    <t>14157</t>
  </si>
  <si>
    <t>70452 Forbes Courts</t>
  </si>
  <si>
    <t>Mosesland</t>
  </si>
  <si>
    <t>26899</t>
  </si>
  <si>
    <t>MO</t>
  </si>
  <si>
    <t>0835 Angela Station</t>
  </si>
  <si>
    <t>East Heather</t>
  </si>
  <si>
    <t>42872</t>
  </si>
  <si>
    <t>2458 Jason Village Suite 248</t>
  </si>
  <si>
    <t>North Donnamouth</t>
  </si>
  <si>
    <t>78301</t>
  </si>
  <si>
    <t>1243 Grimes Corners</t>
  </si>
  <si>
    <t>Shawchester</t>
  </si>
  <si>
    <t>34523</t>
  </si>
  <si>
    <t>DC</t>
  </si>
  <si>
    <t>558 Williams Station</t>
  </si>
  <si>
    <t>Port Pamela</t>
  </si>
  <si>
    <t>63064</t>
  </si>
  <si>
    <t>4934 Lozano Place Suite 716</t>
  </si>
  <si>
    <t>Gavinton</t>
  </si>
  <si>
    <t>35700</t>
  </si>
  <si>
    <t>41227 Patricia Lake</t>
  </si>
  <si>
    <t>Martinezbury</t>
  </si>
  <si>
    <t>55206</t>
  </si>
  <si>
    <t>028 Harris Drive Apt. 422</t>
  </si>
  <si>
    <t>Amyburgh</t>
  </si>
  <si>
    <t>98240</t>
  </si>
  <si>
    <t>06268 Lewis Place Suite 121</t>
  </si>
  <si>
    <t>Port Patriciatown</t>
  </si>
  <si>
    <t>87205</t>
  </si>
  <si>
    <t>5641 Brenda Streets Apt. 008</t>
  </si>
  <si>
    <t>Lake Seanmouth</t>
  </si>
  <si>
    <t>58221</t>
  </si>
  <si>
    <t>92555 Shaw Spurs Suite 207</t>
  </si>
  <si>
    <t>New Randy</t>
  </si>
  <si>
    <t>18885</t>
  </si>
  <si>
    <t>559 Foster Locks Suite 933</t>
  </si>
  <si>
    <t>Robinsonhaven</t>
  </si>
  <si>
    <t>00638</t>
  </si>
  <si>
    <t>4647 Kristine Fields Suite 710</t>
  </si>
  <si>
    <t>New Dakota</t>
  </si>
  <si>
    <t>31451</t>
  </si>
  <si>
    <t>92594 Emily Shoals</t>
  </si>
  <si>
    <t>North Cathyburgh</t>
  </si>
  <si>
    <t>26297</t>
  </si>
  <si>
    <t>551 Casey Squares Apt. 209</t>
  </si>
  <si>
    <t>Michaelborough</t>
  </si>
  <si>
    <t>04610</t>
  </si>
  <si>
    <t>2998 Willis Wall</t>
  </si>
  <si>
    <t>North Brian</t>
  </si>
  <si>
    <t>86618</t>
  </si>
  <si>
    <t>164 Schultz Road</t>
  </si>
  <si>
    <t>Lake Bryan</t>
  </si>
  <si>
    <t>80124</t>
  </si>
  <si>
    <t>9541 Brock Estate Apt. 848</t>
  </si>
  <si>
    <t>Franklinchester</t>
  </si>
  <si>
    <t>63590</t>
  </si>
  <si>
    <t>588 Alan Rest</t>
  </si>
  <si>
    <t>Port Stephanieville</t>
  </si>
  <si>
    <t>53548</t>
  </si>
  <si>
    <t>216 Brandon Loop Apt. 096</t>
  </si>
  <si>
    <t>New Jessica</t>
  </si>
  <si>
    <t>35611</t>
  </si>
  <si>
    <t>782 Dawn Radial</t>
  </si>
  <si>
    <t>Port Christopher</t>
  </si>
  <si>
    <t>42879</t>
  </si>
  <si>
    <t>008 Nancy Route Suite 228</t>
  </si>
  <si>
    <t>North Stephanie</t>
  </si>
  <si>
    <t>71569</t>
  </si>
  <si>
    <t>115 Jon Isle Suite 788</t>
  </si>
  <si>
    <t>North Lesliefurt</t>
  </si>
  <si>
    <t>87566</t>
  </si>
  <si>
    <t>132 Poole Pass Suite 212</t>
  </si>
  <si>
    <t>North Patrick</t>
  </si>
  <si>
    <t>67652</t>
  </si>
  <si>
    <t>457 Vargas Island Suite 853</t>
  </si>
  <si>
    <t>Lake Patrickstad</t>
  </si>
  <si>
    <t>45184</t>
  </si>
  <si>
    <t>1569 Amy Path</t>
  </si>
  <si>
    <t>North Ashleyton</t>
  </si>
  <si>
    <t>04078</t>
  </si>
  <si>
    <t>IL</t>
  </si>
  <si>
    <t>0375 Sandra Trace Suite 826</t>
  </si>
  <si>
    <t>Gailshire</t>
  </si>
  <si>
    <t>50437</t>
  </si>
  <si>
    <t>MN</t>
  </si>
  <si>
    <t>759 Good Port</t>
  </si>
  <si>
    <t>New Russell</t>
  </si>
  <si>
    <t>34147</t>
  </si>
  <si>
    <t>3895 Allen Junction</t>
  </si>
  <si>
    <t>West John</t>
  </si>
  <si>
    <t>36340</t>
  </si>
  <si>
    <t>7329 Jacobs Station</t>
  </si>
  <si>
    <t>New Tylerborough</t>
  </si>
  <si>
    <t>88806</t>
  </si>
  <si>
    <t>5003 Cassandra Estates Suite 148</t>
  </si>
  <si>
    <t>Haleychester</t>
  </si>
  <si>
    <t>76853</t>
  </si>
  <si>
    <t>TN</t>
  </si>
  <si>
    <t>10524 Parker Mall Suite 531</t>
  </si>
  <si>
    <t>Port Courtneyhaven</t>
  </si>
  <si>
    <t>93533</t>
  </si>
  <si>
    <t>300 Madison Stream</t>
  </si>
  <si>
    <t>Christophershire</t>
  </si>
  <si>
    <t>96763</t>
  </si>
  <si>
    <t>4229 Derrick Wells</t>
  </si>
  <si>
    <t>West Tyler</t>
  </si>
  <si>
    <t>92174</t>
  </si>
  <si>
    <t>26239 Michael Shoals</t>
  </si>
  <si>
    <t>Gregoryview</t>
  </si>
  <si>
    <t>88294</t>
  </si>
  <si>
    <t>302 Joy Spring Apt. 622</t>
  </si>
  <si>
    <t>Ryanhaven</t>
  </si>
  <si>
    <t>23464</t>
  </si>
  <si>
    <t>734 Craig Overpass Suite 589</t>
  </si>
  <si>
    <t>Jefferyside</t>
  </si>
  <si>
    <t>35243</t>
  </si>
  <si>
    <t>272 Green Street</t>
  </si>
  <si>
    <t>Port Lacey</t>
  </si>
  <si>
    <t>61935</t>
  </si>
  <si>
    <t>8056 Dunn Trail Apt. 049</t>
  </si>
  <si>
    <t>Blackshire</t>
  </si>
  <si>
    <t>72324</t>
  </si>
  <si>
    <t>86187 Antonio Fort</t>
  </si>
  <si>
    <t>North Carmen</t>
  </si>
  <si>
    <t>84393</t>
  </si>
  <si>
    <t>71318 Cassandra Plaza</t>
  </si>
  <si>
    <t>Burkeview</t>
  </si>
  <si>
    <t>62346</t>
  </si>
  <si>
    <t>5303 Lewis Springs</t>
  </si>
  <si>
    <t>Port Adrian</t>
  </si>
  <si>
    <t>02837</t>
  </si>
  <si>
    <t>465 Wiley Corners Apt. 759</t>
  </si>
  <si>
    <t>East Michellechester</t>
  </si>
  <si>
    <t>68847</t>
  </si>
  <si>
    <t>521 Flores Stream</t>
  </si>
  <si>
    <t>West Rebeccaborough</t>
  </si>
  <si>
    <t>35218</t>
  </si>
  <si>
    <t>0271 Soto Drives Apt. 975</t>
  </si>
  <si>
    <t>New Edgar</t>
  </si>
  <si>
    <t>32697</t>
  </si>
  <si>
    <t>27862 Kent Mountains</t>
  </si>
  <si>
    <t>Lake Michaelville</t>
  </si>
  <si>
    <t>95889</t>
  </si>
  <si>
    <t>917 Mclaughlin Glens</t>
  </si>
  <si>
    <t>Martinville</t>
  </si>
  <si>
    <t>82153</t>
  </si>
  <si>
    <t>3032 Michelle Drives</t>
  </si>
  <si>
    <t>North Daniel</t>
  </si>
  <si>
    <t>32202</t>
  </si>
  <si>
    <t>601 Maria Mission Apt. 554</t>
  </si>
  <si>
    <t>Myerstown</t>
  </si>
  <si>
    <t>17431</t>
  </si>
  <si>
    <t>238 Shawn Well</t>
  </si>
  <si>
    <t>Port Johnshire</t>
  </si>
  <si>
    <t>37901</t>
  </si>
  <si>
    <t>41743 Berger Inlet Apt. 527</t>
  </si>
  <si>
    <t>South Tammymouth</t>
  </si>
  <si>
    <t>17895</t>
  </si>
  <si>
    <t>9983 Mary Grove Apt. 643</t>
  </si>
  <si>
    <t>Beardview</t>
  </si>
  <si>
    <t>90576</t>
  </si>
  <si>
    <t>03541 Ryan Islands Apt. 562</t>
  </si>
  <si>
    <t>East Michaelfort</t>
  </si>
  <si>
    <t>94980</t>
  </si>
  <si>
    <t>6591 Angela Mission Apt. 108</t>
  </si>
  <si>
    <t>Penabury</t>
  </si>
  <si>
    <t>44974</t>
  </si>
  <si>
    <t>492 Ramirez Crossing</t>
  </si>
  <si>
    <t>Aaronberg</t>
  </si>
  <si>
    <t>66170</t>
  </si>
  <si>
    <t>35974 Sharon Locks Apt. 101</t>
  </si>
  <si>
    <t>Jennyport</t>
  </si>
  <si>
    <t>22495</t>
  </si>
  <si>
    <t>89403 Gabriella Mills</t>
  </si>
  <si>
    <t>East Steven</t>
  </si>
  <si>
    <t>85059</t>
  </si>
  <si>
    <t>601 Kyle Roads</t>
  </si>
  <si>
    <t>Clarkfurt</t>
  </si>
  <si>
    <t>61092</t>
  </si>
  <si>
    <t>60969 Justin Passage Suite 774</t>
  </si>
  <si>
    <t>Joshuaburgh</t>
  </si>
  <si>
    <t>43986</t>
  </si>
  <si>
    <t>7943 Tina Mount</t>
  </si>
  <si>
    <t>91397</t>
  </si>
  <si>
    <t>6775 James Ford</t>
  </si>
  <si>
    <t>South Victorialand</t>
  </si>
  <si>
    <t>67849</t>
  </si>
  <si>
    <t>431 Johnson Neck Suite 039</t>
  </si>
  <si>
    <t>Mariechester</t>
  </si>
  <si>
    <t>20687</t>
  </si>
  <si>
    <t>15666 Justin Locks</t>
  </si>
  <si>
    <t>Lake Ryanport</t>
  </si>
  <si>
    <t>30222</t>
  </si>
  <si>
    <t>9947 Torres Viaduct Apt. 506</t>
  </si>
  <si>
    <t>Benjaminport</t>
  </si>
  <si>
    <t>21190</t>
  </si>
  <si>
    <t>20866 Keith Mill</t>
  </si>
  <si>
    <t>Susanton</t>
  </si>
  <si>
    <t>04838</t>
  </si>
  <si>
    <t>AL</t>
  </si>
  <si>
    <t>04374 Nicholas Cliff Suite 001</t>
  </si>
  <si>
    <t>Adrianport</t>
  </si>
  <si>
    <t>80130</t>
  </si>
  <si>
    <t>271 Andrew Summit</t>
  </si>
  <si>
    <t>Port Craig</t>
  </si>
  <si>
    <t>96166</t>
  </si>
  <si>
    <t>17611 Robbins Mission</t>
  </si>
  <si>
    <t>New Curtis</t>
  </si>
  <si>
    <t>40702</t>
  </si>
  <si>
    <t>80831 Kemp Pines</t>
  </si>
  <si>
    <t>Annashire</t>
  </si>
  <si>
    <t>86023</t>
  </si>
  <si>
    <t>96545 Smith Alley</t>
  </si>
  <si>
    <t>West Joy</t>
  </si>
  <si>
    <t>70897</t>
  </si>
  <si>
    <t>6146 Johnson Isle</t>
  </si>
  <si>
    <t>South Arthur</t>
  </si>
  <si>
    <t>69154</t>
  </si>
  <si>
    <t>0415 Smith Springs</t>
  </si>
  <si>
    <t>Jeremyburgh</t>
  </si>
  <si>
    <t>53524</t>
  </si>
  <si>
    <t>3999 Ricky Via</t>
  </si>
  <si>
    <t>West Adamburgh</t>
  </si>
  <si>
    <t>24886</t>
  </si>
  <si>
    <t>83787 Stuart Key</t>
  </si>
  <si>
    <t>Davetown</t>
  </si>
  <si>
    <t>56713</t>
  </si>
  <si>
    <t>690 Christina Park</t>
  </si>
  <si>
    <t>Toddburgh</t>
  </si>
  <si>
    <t>Property Number</t>
  </si>
  <si>
    <t>Date</t>
  </si>
  <si>
    <t>Property Address</t>
  </si>
  <si>
    <t>Customer</t>
  </si>
  <si>
    <t>DisputeStatus</t>
  </si>
  <si>
    <t>HostComments</t>
  </si>
  <si>
    <t>Rating</t>
  </si>
  <si>
    <t>ReviewText</t>
  </si>
  <si>
    <t>588 Alan Rest, Port Stephanieville, MS 63590</t>
  </si>
  <si>
    <t>NoDispute</t>
  </si>
  <si>
    <t xml:space="preserve"> </t>
  </si>
  <si>
    <t>1168 Gary Fords Apt. 308, Port Trevor, RI 96954</t>
  </si>
  <si>
    <t>It was meh, ya know? It was really close to the coast, but the beaches were kinda trashed. The apartment was nice, but there wasn't an elevator.</t>
  </si>
  <si>
    <t>03541 Ryan Islands Apt. 562, East Michaelfort, HI 90576</t>
  </si>
  <si>
    <t>The customer did not provide a valid reason for this rating.</t>
  </si>
  <si>
    <t>94102 Sims Port Suite 187, Florestown, NE 80082</t>
  </si>
  <si>
    <t>Nebraska was... interesting</t>
  </si>
  <si>
    <t>It is not my fault there was corn. It was not my corn!</t>
  </si>
  <si>
    <t>There was corn EVERYWHERE! I looked left and BAM, CORN. Looked right, BAM, CORN</t>
  </si>
  <si>
    <t>ValidDispute</t>
  </si>
  <si>
    <t>BevoBnB is the best</t>
  </si>
  <si>
    <t>Worst. Stay. Ever. Never using BevoBnB again</t>
  </si>
  <si>
    <t>693 Michael Estate, Lake Michael, NM 03009</t>
  </si>
  <si>
    <t>457 Vargas Island Suite 853, Lake Patrickstad, WY 67652</t>
  </si>
  <si>
    <t>InvalidDispute</t>
  </si>
  <si>
    <t>The website was coded by students so the owner should not be penalized!</t>
  </si>
  <si>
    <t>It was SO hard to book this place. Who coded this site anyway? ;)</t>
  </si>
  <si>
    <t>71664 Kim Throughway, Chelsealand, AK 65056</t>
  </si>
  <si>
    <t>This place rocked!</t>
  </si>
  <si>
    <t>I do not understand this.</t>
  </si>
  <si>
    <t>There were 1...5...22 roaches? I lost count.</t>
  </si>
  <si>
    <t>1220 Heidi Rue Apt. 998, West Haleyburgh, CO 05222</t>
  </si>
  <si>
    <t>I LOVED the place! Had a nice view of the mountains</t>
  </si>
  <si>
    <t>My stay was amazing! Saved my marriage</t>
  </si>
  <si>
    <t>Why??</t>
  </si>
  <si>
    <t>My wife's attitude was the only thing rougher than the sand at the nearby beaches</t>
  </si>
  <si>
    <t>Start Date</t>
  </si>
  <si>
    <t>End Date</t>
  </si>
  <si>
    <t>DiscountRate</t>
  </si>
  <si>
    <t>Num of Guests</t>
  </si>
  <si>
    <t>ConfirmationNumber</t>
  </si>
  <si>
    <t>ReservationStatus</t>
  </si>
  <si>
    <t>Valid</t>
  </si>
  <si>
    <t>Cancelled</t>
  </si>
  <si>
    <t>Disputed</t>
  </si>
  <si>
    <t>"8/14/1954"</t>
  </si>
  <si>
    <t>"8/27/1986"</t>
  </si>
  <si>
    <t>"8/05/1984"</t>
  </si>
  <si>
    <t>"8/02/1972"</t>
  </si>
  <si>
    <t>"8/17/1984"</t>
  </si>
  <si>
    <t>"8/25/1991"</t>
  </si>
  <si>
    <t>"8/17/1986"</t>
  </si>
  <si>
    <t>"8/04/1961"</t>
  </si>
  <si>
    <t>"8/18/2003"</t>
  </si>
  <si>
    <t>"8/26/1958"</t>
  </si>
  <si>
    <t>"8/01/2001"</t>
  </si>
  <si>
    <t>"8/01/2000"</t>
  </si>
  <si>
    <t>RoleName</t>
  </si>
  <si>
    <t>Admin</t>
  </si>
  <si>
    <t>Host</t>
  </si>
  <si>
    <t>"11/28/1968"</t>
  </si>
  <si>
    <t>"11/07/1999"</t>
  </si>
  <si>
    <t>"10/27/1992"</t>
  </si>
  <si>
    <t>"11/11/1961"</t>
  </si>
  <si>
    <t>"12/19/1972"</t>
  </si>
  <si>
    <t>"11/17/1956"</t>
  </si>
  <si>
    <t>"12/29/1983"</t>
  </si>
  <si>
    <t>"12/09/1975"</t>
  </si>
  <si>
    <t>"10/11/1965"</t>
  </si>
  <si>
    <t>"12/27/1981"</t>
  </si>
  <si>
    <t>"10/26/1952"</t>
  </si>
  <si>
    <t>"11/02/2000"</t>
  </si>
  <si>
    <t>"12/28/1973"</t>
  </si>
  <si>
    <t>"10/24/1988"</t>
  </si>
  <si>
    <t>"12/10/1993"</t>
  </si>
  <si>
    <t>"2/07/1988"</t>
  </si>
  <si>
    <t>"8/01/1958"</t>
  </si>
  <si>
    <t>"7/12/2001"</t>
  </si>
  <si>
    <t>"5/29/1998"</t>
  </si>
  <si>
    <t>"2/16/1989"</t>
  </si>
  <si>
    <t>"5/29/1981"</t>
  </si>
  <si>
    <t>"5/19/1973"</t>
  </si>
  <si>
    <t>"6/07/1993"</t>
  </si>
  <si>
    <t>"6/11/1995"</t>
  </si>
  <si>
    <t>"6/18/1989"</t>
  </si>
  <si>
    <t>"2/06/1956"</t>
  </si>
  <si>
    <t>"6/13/1985"</t>
  </si>
  <si>
    <t>"6/25/1980"</t>
  </si>
  <si>
    <t>"5/16/1961"</t>
  </si>
  <si>
    <t>"1/29/1978"</t>
  </si>
  <si>
    <t>"6/11/2003"</t>
  </si>
  <si>
    <t>"6/25/1969"</t>
  </si>
  <si>
    <t>"6/02/1979"</t>
  </si>
  <si>
    <t>"3/24/1976"</t>
  </si>
  <si>
    <t>"9/23/1966"</t>
  </si>
  <si>
    <t>"1/16/1971"</t>
  </si>
  <si>
    <t>"7/23/1961"</t>
  </si>
  <si>
    <t>"5/05/1987"</t>
  </si>
  <si>
    <t>"8/03/1969"</t>
  </si>
  <si>
    <t>"5/01/1997"</t>
  </si>
  <si>
    <t>"2/10/1951"</t>
  </si>
  <si>
    <t>"7/02/1993"</t>
  </si>
  <si>
    <t>"7/14/1974"</t>
  </si>
  <si>
    <t>"6/17/1968"</t>
  </si>
  <si>
    <t>"7/23/2001"</t>
  </si>
  <si>
    <t>"9/30/1999"</t>
  </si>
  <si>
    <t>"2/24/1956"</t>
  </si>
  <si>
    <t>"1/11/1964"</t>
  </si>
  <si>
    <t>"6/25/1990"</t>
  </si>
  <si>
    <t>"2/13/1966"</t>
  </si>
  <si>
    <t>"2/06/1968"</t>
  </si>
  <si>
    <t>"5/31/1994"</t>
  </si>
  <si>
    <t>"4/28/1984"</t>
  </si>
  <si>
    <t>"3/12/2000"</t>
  </si>
  <si>
    <t>"5/02/1974"</t>
  </si>
  <si>
    <t>"9/18/1958"</t>
  </si>
  <si>
    <t>"3/14/1989"</t>
  </si>
  <si>
    <t>"3/18/1958"</t>
  </si>
  <si>
    <t>"1/01/1979"</t>
  </si>
  <si>
    <t>HostID</t>
  </si>
  <si>
    <t>CategoryID</t>
  </si>
  <si>
    <t>WeekdayPrice</t>
  </si>
  <si>
    <t>AdminApproved</t>
  </si>
  <si>
    <t>MinNightsForDiscount</t>
  </si>
  <si>
    <t>Zip</t>
  </si>
  <si>
    <t>UnavailableDates</t>
  </si>
  <si>
    <t>12/4/2024, 12/5/2024</t>
  </si>
  <si>
    <t>12/30/2024,12/31/2024,1/1/2025</t>
  </si>
  <si>
    <t>12/5/2024,12/6/2024,12/7/2024</t>
  </si>
  <si>
    <t>12/29/2024,12/30/2024,12/31/2024,1/1/2025</t>
  </si>
  <si>
    <t>ImageURL</t>
  </si>
  <si>
    <t>/images/properties/Home1.jpg</t>
  </si>
  <si>
    <t>/images/properties/Home2.jpg</t>
  </si>
  <si>
    <t>/images/properties/Home3.jpg</t>
  </si>
  <si>
    <t>/images/properties/Home4.jpg</t>
  </si>
  <si>
    <t>/images/properties/Home5.jpg</t>
  </si>
  <si>
    <t>/images/properties/Home6.jpg</t>
  </si>
  <si>
    <t>/images/properties/Home7.jpg</t>
  </si>
  <si>
    <t>/images/properties/Home8.jpg</t>
  </si>
  <si>
    <t>/images/properties/Home9.jpg</t>
  </si>
  <si>
    <t>/images/properties/Home10.jpg</t>
  </si>
  <si>
    <t>/images/properties/Home11.jpg</t>
  </si>
  <si>
    <t>/images/properties/Home12.jpg</t>
  </si>
  <si>
    <t>/images/properties/Home18.jpg</t>
  </si>
  <si>
    <t>/images/properties/Home22.jpg</t>
  </si>
  <si>
    <t>/images/properties/Home16.jpg</t>
  </si>
  <si>
    <t>/images/properties/Home17.jpg</t>
  </si>
  <si>
    <t>/images/properties/Home14.jpg</t>
  </si>
  <si>
    <t>/images/properties/Home23.jpg</t>
  </si>
  <si>
    <t>/images/properties/Home21.jpg</t>
  </si>
  <si>
    <t>/images/properties/Home24.jpg</t>
  </si>
  <si>
    <t>/images/properties/Home13.jpg</t>
  </si>
  <si>
    <t>/images/properties/Home19.jpg</t>
  </si>
  <si>
    <t>/images/properties/Home20.jpg</t>
  </si>
  <si>
    <t>/images/properties/Home15.jpg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</si>
</sst>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Arimo"/>
    </font>
    <font>
      <sz val="11"/>
      <color theme="1"/>
      <name val="Calibri"/>
      <scheme val="minor"/>
    </font>
    <font>
      <sz val="11"/>
      <color rgb="FFFF00FF"/>
      <name val="Calibri"/>
    </font>
    <font>
      <sz val="11"/>
      <color rgb="FF2C481F"/>
      <name val="Calibri"/>
    </font>
    <font>
      <sz val="11"/>
      <color rgb="FF9900FF"/>
      <name val="Calibri"/>
    </font>
    <font>
      <sz val="11"/>
      <color rgb="FF0000FF"/>
      <name val="Calibri"/>
    </font>
    <font>
      <sz val="11"/>
      <color rgb="FF2A3243"/>
      <name val="Calibri"/>
    </font>
    <font>
      <sz val="11"/>
      <color rgb="FF4A86E8"/>
      <name val="Calibri"/>
    </font>
    <font>
      <sz val="11"/>
      <color rgb="FF133819"/>
      <name val="Calibri"/>
    </font>
    <font>
      <sz val="11"/>
      <color rgb="FF00FFFF"/>
      <name val="Calibri"/>
    </font>
    <font>
      <sz val="11"/>
      <color rgb="FF00FF00"/>
      <name val="Calibri"/>
    </font>
    <font>
      <sz val="11"/>
      <color rgb="FF3F4170"/>
      <name val="Calibri"/>
    </font>
    <font>
      <sz val="11"/>
      <color rgb="FFFFE599"/>
      <name val="Calibri"/>
    </font>
    <font>
      <sz val="11"/>
      <color rgb="FFFF99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8" fillId="0" borderId="1" xfId="0" applyFont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11" fillId="0" borderId="0" xfId="0" applyFont="1" applyAlignment="1">
      <alignment horizontal="right"/>
    </xf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horizontal="center" vertical="top"/>
    </xf>
    <xf numFmtId="164" fontId="12" fillId="0" borderId="0" xfId="0" applyNumberFormat="1" applyFont="1"/>
    <xf numFmtId="0" fontId="25" fillId="0" borderId="3" xfId="0" applyFont="1" applyBorder="1"/>
    <xf numFmtId="0" fontId="10" fillId="0" borderId="0" xfId="0" applyFont="1"/>
    <xf numFmtId="0" fontId="27" fillId="0" borderId="4" xfId="0" applyFont="1" applyBorder="1" applyAlignment="1">
      <alignment horizontal="center" vertical="top"/>
    </xf>
    <xf numFmtId="0" fontId="6" fillId="0" borderId="0" xfId="0" applyFont="1"/>
    <xf numFmtId="0" fontId="26" fillId="0" borderId="0" xfId="0" applyFont="1"/>
    <xf numFmtId="14" fontId="26" fillId="0" borderId="0" xfId="0" applyNumberFormat="1" applyFont="1"/>
    <xf numFmtId="0" fontId="7" fillId="0" borderId="0" xfId="0" applyFont="1"/>
    <xf numFmtId="0" fontId="5" fillId="0" borderId="0" xfId="0" applyFont="1"/>
    <xf numFmtId="0" fontId="27" fillId="0" borderId="1" xfId="0" applyFont="1" applyBorder="1" applyAlignment="1">
      <alignment horizontal="center" vertical="top"/>
    </xf>
    <xf numFmtId="2" fontId="9" fillId="0" borderId="0" xfId="0" applyNumberFormat="1" applyFont="1" applyAlignment="1">
      <alignment horizontal="right"/>
    </xf>
    <xf numFmtId="2" fontId="0" fillId="0" borderId="0" xfId="0" applyNumberFormat="1"/>
    <xf numFmtId="0" fontId="28" fillId="0" borderId="1" xfId="0" applyFont="1" applyBorder="1"/>
    <xf numFmtId="14" fontId="4" fillId="0" borderId="0" xfId="0" applyNumberFormat="1" applyFont="1"/>
    <xf numFmtId="0" fontId="12" fillId="2" borderId="0" xfId="0" applyFont="1" applyFill="1"/>
    <xf numFmtId="14" fontId="12" fillId="2" borderId="0" xfId="0" applyNumberFormat="1" applyFont="1" applyFill="1"/>
    <xf numFmtId="0" fontId="26" fillId="0" borderId="3" xfId="0" applyFont="1" applyBorder="1" applyAlignment="1">
      <alignment horizontal="center" vertical="top"/>
    </xf>
    <xf numFmtId="14" fontId="26" fillId="0" borderId="3" xfId="0" applyNumberFormat="1" applyFont="1" applyBorder="1" applyAlignment="1">
      <alignment horizontal="center" vertical="top"/>
    </xf>
    <xf numFmtId="0" fontId="4" fillId="0" borderId="0" xfId="0" applyFont="1"/>
    <xf numFmtId="0" fontId="27" fillId="0" borderId="1" xfId="0" applyFont="1" applyBorder="1"/>
    <xf numFmtId="0" fontId="3" fillId="0" borderId="0" xfId="0" applyFont="1"/>
    <xf numFmtId="0" fontId="2" fillId="0" borderId="0" xfId="0" applyFont="1"/>
    <xf numFmtId="0" fontId="2" fillId="0" borderId="3" xfId="0" applyFont="1" applyBorder="1"/>
    <xf numFmtId="9" fontId="1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ksEnterprises\Downloads\SeedingDataBevoBnB%20v2.xlsx" TargetMode="External"/><Relationship Id="rId1" Type="http://schemas.openxmlformats.org/officeDocument/2006/relationships/externalLinkPath" Target="/Users/JeksEnterprises/Downloads/SeedingDataBevoBnB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  <sheetName val="Admins"/>
      <sheetName val="Hosts"/>
      <sheetName val="Categories"/>
      <sheetName val="Properties"/>
      <sheetName val="Unavailability"/>
      <sheetName val="Reviews"/>
      <sheetName val="Reservations"/>
    </sheetNames>
    <sheetDataSet>
      <sheetData sheetId="0"/>
      <sheetData sheetId="1"/>
      <sheetData sheetId="2"/>
      <sheetData sheetId="3"/>
      <sheetData sheetId="4">
        <row r="2">
          <cell r="A2">
            <v>3001</v>
          </cell>
          <cell r="B2" t="str">
            <v>72227</v>
          </cell>
          <cell r="C2" t="str">
            <v>PA</v>
          </cell>
          <cell r="D2" t="str">
            <v>8714 Mann Plaza</v>
          </cell>
          <cell r="E2" t="str">
            <v>Lisaside</v>
          </cell>
          <cell r="F2" t="str">
            <v>gonzalez@aol.com</v>
          </cell>
          <cell r="G2">
            <v>171.57</v>
          </cell>
          <cell r="H2">
            <v>152.68</v>
          </cell>
          <cell r="I2" t="str">
            <v>House</v>
          </cell>
          <cell r="J2" t="str">
            <v>No</v>
          </cell>
          <cell r="K2" t="str">
            <v>No</v>
          </cell>
          <cell r="L2">
            <v>8.8800000000000008</v>
          </cell>
          <cell r="M2">
            <v>5</v>
          </cell>
          <cell r="N2">
            <v>6</v>
          </cell>
          <cell r="O2">
            <v>9</v>
          </cell>
        </row>
        <row r="3">
          <cell r="A3">
            <v>3002</v>
          </cell>
          <cell r="B3" t="str">
            <v>05565</v>
          </cell>
          <cell r="C3" t="str">
            <v>FL</v>
          </cell>
          <cell r="D3" t="str">
            <v>96593 White View Apt. 094</v>
          </cell>
          <cell r="E3" t="str">
            <v>Jonesberg</v>
          </cell>
          <cell r="F3" t="str">
            <v>gonzalez@aol.com</v>
          </cell>
          <cell r="G3">
            <v>148.15</v>
          </cell>
          <cell r="H3">
            <v>120.81</v>
          </cell>
          <cell r="I3" t="str">
            <v>Apartment</v>
          </cell>
          <cell r="J3" t="str">
            <v>No</v>
          </cell>
          <cell r="K3" t="str">
            <v>Yes</v>
          </cell>
          <cell r="L3">
            <v>8.02</v>
          </cell>
          <cell r="M3">
            <v>7</v>
          </cell>
          <cell r="N3">
            <v>8</v>
          </cell>
          <cell r="O3">
            <v>8</v>
          </cell>
          <cell r="P3">
            <v>4</v>
          </cell>
          <cell r="Q3">
            <v>0.13755395258049169</v>
          </cell>
        </row>
        <row r="4">
          <cell r="A4">
            <v>3003</v>
          </cell>
          <cell r="B4" t="str">
            <v>80819</v>
          </cell>
          <cell r="C4" t="str">
            <v>MD</v>
          </cell>
          <cell r="D4" t="str">
            <v>848 Melissa Springs Suite 947</v>
          </cell>
          <cell r="E4" t="str">
            <v>Kellerstad</v>
          </cell>
          <cell r="F4" t="str">
            <v>rankin@yahoo.com</v>
          </cell>
          <cell r="G4">
            <v>132.99</v>
          </cell>
          <cell r="H4">
            <v>127.96</v>
          </cell>
          <cell r="I4" t="str">
            <v>Condo</v>
          </cell>
          <cell r="J4" t="str">
            <v>No</v>
          </cell>
          <cell r="K4" t="str">
            <v>Yes</v>
          </cell>
          <cell r="L4">
            <v>13.37</v>
          </cell>
          <cell r="M4">
            <v>5</v>
          </cell>
          <cell r="N4">
            <v>7</v>
          </cell>
          <cell r="O4">
            <v>8</v>
          </cell>
        </row>
        <row r="5">
          <cell r="A5">
            <v>3004</v>
          </cell>
          <cell r="B5" t="str">
            <v>79428</v>
          </cell>
          <cell r="C5" t="str">
            <v>ND</v>
          </cell>
          <cell r="D5" t="str">
            <v>30413 Norton Isle Suite 012</v>
          </cell>
          <cell r="E5" t="str">
            <v>North Lisa</v>
          </cell>
          <cell r="F5" t="str">
            <v>rankin@yahoo.com</v>
          </cell>
          <cell r="G5">
            <v>185.35</v>
          </cell>
          <cell r="H5">
            <v>80.2</v>
          </cell>
          <cell r="I5" t="str">
            <v>Hotel</v>
          </cell>
          <cell r="J5" t="str">
            <v>Yes</v>
          </cell>
          <cell r="K5" t="str">
            <v>Yes</v>
          </cell>
          <cell r="L5">
            <v>5.57</v>
          </cell>
          <cell r="M5">
            <v>1</v>
          </cell>
          <cell r="N5">
            <v>3</v>
          </cell>
          <cell r="O5">
            <v>14</v>
          </cell>
        </row>
        <row r="6">
          <cell r="A6">
            <v>3005</v>
          </cell>
          <cell r="B6" t="str">
            <v>63315</v>
          </cell>
          <cell r="C6" t="str">
            <v>DE</v>
          </cell>
          <cell r="D6" t="str">
            <v>39916 Mitchell Crescent</v>
          </cell>
          <cell r="E6" t="str">
            <v>New Andrewburgh</v>
          </cell>
          <cell r="F6" t="str">
            <v>loter@yahoo.com</v>
          </cell>
          <cell r="G6">
            <v>100.37</v>
          </cell>
          <cell r="H6">
            <v>170.25</v>
          </cell>
          <cell r="I6" t="str">
            <v>Cabin</v>
          </cell>
          <cell r="J6" t="str">
            <v>Yes</v>
          </cell>
          <cell r="K6" t="str">
            <v>Yes</v>
          </cell>
          <cell r="L6">
            <v>18.64</v>
          </cell>
          <cell r="M6">
            <v>2</v>
          </cell>
          <cell r="N6">
            <v>3</v>
          </cell>
          <cell r="O6">
            <v>12</v>
          </cell>
        </row>
        <row r="7">
          <cell r="A7">
            <v>3006</v>
          </cell>
          <cell r="B7" t="str">
            <v>24135</v>
          </cell>
          <cell r="C7" t="str">
            <v>NE</v>
          </cell>
          <cell r="D7" t="str">
            <v>086 Mary Cliff</v>
          </cell>
          <cell r="E7" t="str">
            <v>North Deborah</v>
          </cell>
          <cell r="F7" t="str">
            <v>rice@yahoo.com</v>
          </cell>
          <cell r="G7">
            <v>162.6</v>
          </cell>
          <cell r="H7">
            <v>220.24</v>
          </cell>
          <cell r="I7" t="str">
            <v>House</v>
          </cell>
          <cell r="J7" t="str">
            <v>No</v>
          </cell>
          <cell r="K7" t="str">
            <v>Yes</v>
          </cell>
          <cell r="L7">
            <v>10.83</v>
          </cell>
          <cell r="M7">
            <v>7</v>
          </cell>
          <cell r="N7">
            <v>9</v>
          </cell>
          <cell r="O7">
            <v>2</v>
          </cell>
          <cell r="P7">
            <v>10</v>
          </cell>
          <cell r="Q7">
            <v>0.23569316449850608</v>
          </cell>
        </row>
        <row r="8">
          <cell r="A8">
            <v>3007</v>
          </cell>
          <cell r="B8" t="str">
            <v>58475</v>
          </cell>
          <cell r="C8" t="str">
            <v>PA</v>
          </cell>
          <cell r="D8" t="str">
            <v>91634 Strong Mountains Apt. 302</v>
          </cell>
          <cell r="E8" t="str">
            <v>West Alyssa</v>
          </cell>
          <cell r="F8" t="str">
            <v>rice@yahoo.com</v>
          </cell>
          <cell r="G8">
            <v>204.87</v>
          </cell>
          <cell r="H8">
            <v>213.37</v>
          </cell>
          <cell r="I8" t="str">
            <v>Apartment</v>
          </cell>
          <cell r="J8" t="str">
            <v>Yes</v>
          </cell>
          <cell r="K8" t="str">
            <v>Yes</v>
          </cell>
          <cell r="L8">
            <v>25.04</v>
          </cell>
          <cell r="M8">
            <v>1</v>
          </cell>
          <cell r="N8">
            <v>2</v>
          </cell>
          <cell r="O8">
            <v>9</v>
          </cell>
        </row>
        <row r="9">
          <cell r="A9">
            <v>3008</v>
          </cell>
          <cell r="B9" t="str">
            <v>10865</v>
          </cell>
          <cell r="C9" t="str">
            <v>WA</v>
          </cell>
          <cell r="D9" t="str">
            <v>6984 Price Shoals</v>
          </cell>
          <cell r="E9" t="str">
            <v>Erictown</v>
          </cell>
          <cell r="F9" t="str">
            <v>tanner@utexas.edu</v>
          </cell>
          <cell r="G9">
            <v>140.88999999999999</v>
          </cell>
          <cell r="H9">
            <v>159.69</v>
          </cell>
          <cell r="I9" t="str">
            <v>Cabin</v>
          </cell>
          <cell r="J9" t="str">
            <v>Yes</v>
          </cell>
          <cell r="K9" t="str">
            <v>Yes</v>
          </cell>
          <cell r="L9">
            <v>27.13</v>
          </cell>
          <cell r="M9">
            <v>2</v>
          </cell>
          <cell r="N9">
            <v>3</v>
          </cell>
          <cell r="O9">
            <v>8</v>
          </cell>
          <cell r="P9">
            <v>7</v>
          </cell>
          <cell r="Q9">
            <v>5.2902566929787058E-2</v>
          </cell>
        </row>
        <row r="10">
          <cell r="A10">
            <v>3009</v>
          </cell>
          <cell r="B10" t="str">
            <v>51359</v>
          </cell>
          <cell r="C10" t="str">
            <v>ME</v>
          </cell>
          <cell r="D10" t="str">
            <v>423 Bell Heights</v>
          </cell>
          <cell r="E10" t="str">
            <v>Brittanyberg</v>
          </cell>
          <cell r="F10" t="str">
            <v>rice@yahoo.com</v>
          </cell>
          <cell r="G10">
            <v>295.39</v>
          </cell>
          <cell r="H10">
            <v>200.73</v>
          </cell>
          <cell r="I10" t="str">
            <v>Cabin</v>
          </cell>
          <cell r="J10" t="str">
            <v>No</v>
          </cell>
          <cell r="K10" t="str">
            <v>Yes</v>
          </cell>
          <cell r="L10">
            <v>14.91</v>
          </cell>
          <cell r="M10">
            <v>3</v>
          </cell>
          <cell r="N10">
            <v>3</v>
          </cell>
          <cell r="O10">
            <v>4</v>
          </cell>
        </row>
        <row r="11">
          <cell r="A11">
            <v>3010</v>
          </cell>
          <cell r="B11" t="str">
            <v>87296</v>
          </cell>
          <cell r="C11" t="str">
            <v>WI</v>
          </cell>
          <cell r="D11" t="str">
            <v>93523 Dana Lane</v>
          </cell>
          <cell r="E11" t="str">
            <v>Johnsonshire</v>
          </cell>
          <cell r="F11" t="str">
            <v>ingram@gmail.com</v>
          </cell>
          <cell r="G11">
            <v>110.8</v>
          </cell>
          <cell r="H11">
            <v>170.39</v>
          </cell>
          <cell r="I11" t="str">
            <v>Cabin</v>
          </cell>
          <cell r="J11" t="str">
            <v>No</v>
          </cell>
          <cell r="K11" t="str">
            <v>No</v>
          </cell>
          <cell r="L11">
            <v>8.67</v>
          </cell>
          <cell r="M11">
            <v>6</v>
          </cell>
          <cell r="N11">
            <v>6</v>
          </cell>
          <cell r="O11">
            <v>3</v>
          </cell>
        </row>
        <row r="12">
          <cell r="A12">
            <v>3011</v>
          </cell>
          <cell r="B12" t="str">
            <v>07035</v>
          </cell>
          <cell r="C12" t="str">
            <v>NH</v>
          </cell>
          <cell r="D12" t="str">
            <v>1427 Odonnell Rapids</v>
          </cell>
          <cell r="E12" t="str">
            <v>North Troyport</v>
          </cell>
          <cell r="F12" t="str">
            <v>jacobs@yahoo.com</v>
          </cell>
          <cell r="G12">
            <v>126.29</v>
          </cell>
          <cell r="H12">
            <v>217.15</v>
          </cell>
          <cell r="I12" t="str">
            <v>Cabin</v>
          </cell>
          <cell r="J12" t="str">
            <v>Yes</v>
          </cell>
          <cell r="K12" t="str">
            <v>Yes</v>
          </cell>
          <cell r="L12">
            <v>26.48</v>
          </cell>
          <cell r="M12">
            <v>3</v>
          </cell>
          <cell r="N12">
            <v>3</v>
          </cell>
          <cell r="O12">
            <v>14</v>
          </cell>
        </row>
        <row r="13">
          <cell r="A13">
            <v>3012</v>
          </cell>
          <cell r="B13" t="str">
            <v>37198</v>
          </cell>
          <cell r="C13" t="str">
            <v>ME</v>
          </cell>
          <cell r="D13" t="str">
            <v>81206 Stewart Forest Apt. 089</v>
          </cell>
          <cell r="E13" t="str">
            <v>East Davidborough</v>
          </cell>
          <cell r="F13" t="str">
            <v>martinez@aol.com</v>
          </cell>
          <cell r="G13">
            <v>293.26</v>
          </cell>
          <cell r="H13">
            <v>205.21</v>
          </cell>
          <cell r="I13" t="str">
            <v>Apartment</v>
          </cell>
          <cell r="J13" t="str">
            <v>Yes</v>
          </cell>
          <cell r="K13" t="str">
            <v>No</v>
          </cell>
          <cell r="L13">
            <v>28.74</v>
          </cell>
          <cell r="M13">
            <v>3</v>
          </cell>
          <cell r="N13">
            <v>5</v>
          </cell>
          <cell r="O13">
            <v>8</v>
          </cell>
        </row>
        <row r="14">
          <cell r="A14">
            <v>3013</v>
          </cell>
          <cell r="B14" t="str">
            <v>85034</v>
          </cell>
          <cell r="C14" t="str">
            <v>SD</v>
          </cell>
          <cell r="D14" t="str">
            <v>76104 Marsh Crescent</v>
          </cell>
          <cell r="E14" t="str">
            <v>Dennishaven</v>
          </cell>
          <cell r="F14" t="str">
            <v>chung@yahoo.com</v>
          </cell>
          <cell r="G14">
            <v>126.99</v>
          </cell>
          <cell r="H14">
            <v>123.13</v>
          </cell>
          <cell r="I14" t="str">
            <v>House</v>
          </cell>
          <cell r="J14" t="str">
            <v>No</v>
          </cell>
          <cell r="K14" t="str">
            <v>Yes</v>
          </cell>
          <cell r="L14">
            <v>18.73</v>
          </cell>
          <cell r="M14">
            <v>7</v>
          </cell>
          <cell r="N14">
            <v>7</v>
          </cell>
          <cell r="O14">
            <v>4</v>
          </cell>
        </row>
        <row r="15">
          <cell r="A15">
            <v>3014</v>
          </cell>
          <cell r="B15" t="str">
            <v>60619</v>
          </cell>
          <cell r="C15" t="str">
            <v>SD</v>
          </cell>
          <cell r="D15" t="str">
            <v>0003 Grant Lakes</v>
          </cell>
          <cell r="E15" t="str">
            <v>Port Karafort</v>
          </cell>
          <cell r="F15" t="str">
            <v>jacobs@yahoo.com</v>
          </cell>
          <cell r="G15">
            <v>188.81</v>
          </cell>
          <cell r="H15">
            <v>89.19</v>
          </cell>
          <cell r="I15" t="str">
            <v>House</v>
          </cell>
          <cell r="J15" t="str">
            <v>No</v>
          </cell>
          <cell r="K15" t="str">
            <v>Yes</v>
          </cell>
          <cell r="L15">
            <v>11.98</v>
          </cell>
          <cell r="M15">
            <v>3</v>
          </cell>
          <cell r="N15">
            <v>5</v>
          </cell>
          <cell r="O15">
            <v>14</v>
          </cell>
        </row>
        <row r="16">
          <cell r="A16">
            <v>3015</v>
          </cell>
          <cell r="B16" t="str">
            <v>21978</v>
          </cell>
          <cell r="C16" t="str">
            <v>KY</v>
          </cell>
          <cell r="D16" t="str">
            <v>236 Smith Drive Suite 555</v>
          </cell>
          <cell r="E16" t="str">
            <v>West Kimberlyton</v>
          </cell>
          <cell r="F16" t="str">
            <v>jacobs@yahoo.com</v>
          </cell>
          <cell r="G16">
            <v>132.96</v>
          </cell>
          <cell r="H16">
            <v>198.3</v>
          </cell>
          <cell r="I16" t="str">
            <v>Condo</v>
          </cell>
          <cell r="J16" t="str">
            <v>Yes</v>
          </cell>
          <cell r="K16" t="str">
            <v>Yes</v>
          </cell>
          <cell r="L16">
            <v>13.96</v>
          </cell>
          <cell r="M16">
            <v>1</v>
          </cell>
          <cell r="N16">
            <v>3</v>
          </cell>
          <cell r="O16">
            <v>11</v>
          </cell>
        </row>
        <row r="17">
          <cell r="A17">
            <v>3016</v>
          </cell>
          <cell r="B17" t="str">
            <v>14742</v>
          </cell>
          <cell r="C17" t="str">
            <v>MT</v>
          </cell>
          <cell r="D17" t="str">
            <v>6824 Timothy Garden Apt. 428</v>
          </cell>
          <cell r="E17" t="str">
            <v>West Richardmouth</v>
          </cell>
          <cell r="F17" t="str">
            <v>rankin@yahoo.com</v>
          </cell>
          <cell r="G17">
            <v>297.31</v>
          </cell>
          <cell r="H17">
            <v>181.5</v>
          </cell>
          <cell r="I17" t="str">
            <v>Apartment</v>
          </cell>
          <cell r="J17" t="str">
            <v>No</v>
          </cell>
          <cell r="K17" t="str">
            <v>No</v>
          </cell>
          <cell r="L17">
            <v>10.09</v>
          </cell>
          <cell r="M17">
            <v>6</v>
          </cell>
          <cell r="N17">
            <v>6</v>
          </cell>
          <cell r="O17">
            <v>10</v>
          </cell>
          <cell r="P17">
            <v>22</v>
          </cell>
          <cell r="Q17">
            <v>0.12839496075567658</v>
          </cell>
        </row>
        <row r="18">
          <cell r="A18">
            <v>3017</v>
          </cell>
          <cell r="B18" t="str">
            <v>11894</v>
          </cell>
          <cell r="C18" t="str">
            <v>SC</v>
          </cell>
          <cell r="D18" t="str">
            <v>5517 Holly Meadow Apt. 452</v>
          </cell>
          <cell r="E18" t="str">
            <v>Lake Anne</v>
          </cell>
          <cell r="F18" t="str">
            <v>gonzalez@aol.com</v>
          </cell>
          <cell r="G18">
            <v>139.22</v>
          </cell>
          <cell r="H18">
            <v>134.09</v>
          </cell>
          <cell r="I18" t="str">
            <v>Apartment</v>
          </cell>
          <cell r="J18" t="str">
            <v>No</v>
          </cell>
          <cell r="K18" t="str">
            <v>No</v>
          </cell>
          <cell r="L18">
            <v>9.75</v>
          </cell>
          <cell r="M18">
            <v>1</v>
          </cell>
          <cell r="N18">
            <v>3</v>
          </cell>
          <cell r="O18">
            <v>1</v>
          </cell>
        </row>
        <row r="19">
          <cell r="A19">
            <v>3018</v>
          </cell>
          <cell r="B19" t="str">
            <v>28976</v>
          </cell>
          <cell r="C19" t="str">
            <v>TX</v>
          </cell>
          <cell r="D19" t="str">
            <v>30601 Hawkins Highway</v>
          </cell>
          <cell r="E19" t="str">
            <v>Morashire</v>
          </cell>
          <cell r="F19" t="str">
            <v>martinez@aol.com</v>
          </cell>
          <cell r="G19">
            <v>160.61000000000001</v>
          </cell>
          <cell r="H19">
            <v>187.65</v>
          </cell>
          <cell r="I19" t="str">
            <v>House</v>
          </cell>
          <cell r="J19" t="str">
            <v>No</v>
          </cell>
          <cell r="K19" t="str">
            <v>No</v>
          </cell>
          <cell r="L19">
            <v>7.5</v>
          </cell>
          <cell r="M19">
            <v>6</v>
          </cell>
          <cell r="N19">
            <v>5</v>
          </cell>
          <cell r="O19">
            <v>9</v>
          </cell>
          <cell r="P19">
            <v>30</v>
          </cell>
          <cell r="Q19">
            <v>0.10807582150363287</v>
          </cell>
        </row>
        <row r="20">
          <cell r="A20">
            <v>3019</v>
          </cell>
          <cell r="B20" t="str">
            <v>28798</v>
          </cell>
          <cell r="C20" t="str">
            <v>AZ</v>
          </cell>
          <cell r="D20" t="str">
            <v>49263 Wilson View Apt. 873</v>
          </cell>
          <cell r="E20" t="str">
            <v>South Raymondborough</v>
          </cell>
          <cell r="F20" t="str">
            <v>loter@yahoo.com</v>
          </cell>
          <cell r="G20">
            <v>133.25</v>
          </cell>
          <cell r="H20">
            <v>206.95</v>
          </cell>
          <cell r="I20" t="str">
            <v>Apartment</v>
          </cell>
          <cell r="J20" t="str">
            <v>No</v>
          </cell>
          <cell r="K20" t="str">
            <v>No</v>
          </cell>
          <cell r="L20">
            <v>14.04</v>
          </cell>
          <cell r="M20">
            <v>1</v>
          </cell>
          <cell r="N20">
            <v>3</v>
          </cell>
          <cell r="O20">
            <v>5</v>
          </cell>
        </row>
        <row r="21">
          <cell r="A21">
            <v>3020</v>
          </cell>
          <cell r="B21" t="str">
            <v>68819</v>
          </cell>
          <cell r="C21" t="str">
            <v>NE</v>
          </cell>
          <cell r="D21" t="str">
            <v>76582 Vanessa Oval</v>
          </cell>
          <cell r="E21" t="str">
            <v>New Richard</v>
          </cell>
          <cell r="F21" t="str">
            <v>chung@yahoo.com</v>
          </cell>
          <cell r="G21">
            <v>242.89</v>
          </cell>
          <cell r="H21">
            <v>99.54</v>
          </cell>
          <cell r="I21" t="str">
            <v>House</v>
          </cell>
          <cell r="J21" t="str">
            <v>Yes</v>
          </cell>
          <cell r="K21" t="str">
            <v>No</v>
          </cell>
          <cell r="L21">
            <v>6.61</v>
          </cell>
          <cell r="M21">
            <v>5</v>
          </cell>
          <cell r="N21">
            <v>4</v>
          </cell>
          <cell r="O21">
            <v>12</v>
          </cell>
        </row>
        <row r="22">
          <cell r="A22">
            <v>3021</v>
          </cell>
          <cell r="B22" t="str">
            <v>50177</v>
          </cell>
          <cell r="C22" t="str">
            <v>FL</v>
          </cell>
          <cell r="D22" t="str">
            <v>7389 Alec Squares Suite 508</v>
          </cell>
          <cell r="E22" t="str">
            <v>Port Jonathan</v>
          </cell>
          <cell r="F22" t="str">
            <v>loter@yahoo.com</v>
          </cell>
          <cell r="G22">
            <v>165.32</v>
          </cell>
          <cell r="H22">
            <v>112.62</v>
          </cell>
          <cell r="I22" t="str">
            <v>Condo</v>
          </cell>
          <cell r="J22" t="str">
            <v>Yes</v>
          </cell>
          <cell r="K22" t="str">
            <v>Yes</v>
          </cell>
          <cell r="L22">
            <v>24.26</v>
          </cell>
          <cell r="M22">
            <v>7</v>
          </cell>
          <cell r="N22">
            <v>7</v>
          </cell>
          <cell r="O22">
            <v>12</v>
          </cell>
        </row>
        <row r="23">
          <cell r="A23">
            <v>3022</v>
          </cell>
          <cell r="B23" t="str">
            <v>66355</v>
          </cell>
          <cell r="C23" t="str">
            <v>NC</v>
          </cell>
          <cell r="D23" t="str">
            <v>18013 Billy Bridge Suite 522</v>
          </cell>
          <cell r="E23" t="str">
            <v>Schmitthaven</v>
          </cell>
          <cell r="F23" t="str">
            <v>martinez@aol.com</v>
          </cell>
          <cell r="G23">
            <v>119.02</v>
          </cell>
          <cell r="H23">
            <v>199.21</v>
          </cell>
          <cell r="I23" t="str">
            <v>Hotel</v>
          </cell>
          <cell r="J23" t="str">
            <v>No</v>
          </cell>
          <cell r="K23" t="str">
            <v>Yes</v>
          </cell>
          <cell r="L23">
            <v>11.63</v>
          </cell>
          <cell r="M23">
            <v>3</v>
          </cell>
          <cell r="N23">
            <v>4</v>
          </cell>
          <cell r="O23">
            <v>2</v>
          </cell>
          <cell r="P23">
            <v>21</v>
          </cell>
          <cell r="Q23">
            <v>0.12510246334246305</v>
          </cell>
        </row>
        <row r="24">
          <cell r="A24">
            <v>3023</v>
          </cell>
          <cell r="B24" t="str">
            <v>51431</v>
          </cell>
          <cell r="C24" t="str">
            <v>NJ</v>
          </cell>
          <cell r="D24" t="str">
            <v>891 Bullock Ford</v>
          </cell>
          <cell r="E24" t="str">
            <v>Amandachester</v>
          </cell>
          <cell r="F24" t="str">
            <v>gonzalez@aol.com</v>
          </cell>
          <cell r="G24">
            <v>244.93</v>
          </cell>
          <cell r="H24">
            <v>179.05</v>
          </cell>
          <cell r="I24" t="str">
            <v>House</v>
          </cell>
          <cell r="J24" t="str">
            <v>No</v>
          </cell>
          <cell r="K24" t="str">
            <v>No</v>
          </cell>
          <cell r="L24">
            <v>21.78</v>
          </cell>
          <cell r="M24">
            <v>5</v>
          </cell>
          <cell r="N24">
            <v>6</v>
          </cell>
          <cell r="O24">
            <v>11</v>
          </cell>
        </row>
        <row r="25">
          <cell r="A25">
            <v>3024</v>
          </cell>
          <cell r="B25" t="str">
            <v>50853</v>
          </cell>
          <cell r="C25" t="str">
            <v>MT</v>
          </cell>
          <cell r="D25" t="str">
            <v>02489 Cook Park</v>
          </cell>
          <cell r="E25" t="str">
            <v>Sherriport</v>
          </cell>
          <cell r="F25" t="str">
            <v>chung@yahoo.com</v>
          </cell>
          <cell r="G25">
            <v>227.35</v>
          </cell>
          <cell r="H25">
            <v>207.24</v>
          </cell>
          <cell r="I25" t="str">
            <v>Cabin</v>
          </cell>
          <cell r="J25" t="str">
            <v>No</v>
          </cell>
          <cell r="K25" t="str">
            <v>Yes</v>
          </cell>
          <cell r="L25">
            <v>5.5</v>
          </cell>
          <cell r="M25">
            <v>4</v>
          </cell>
          <cell r="N25">
            <v>3</v>
          </cell>
          <cell r="O25">
            <v>6</v>
          </cell>
        </row>
        <row r="26">
          <cell r="A26">
            <v>3025</v>
          </cell>
          <cell r="B26" t="str">
            <v>20341</v>
          </cell>
          <cell r="C26" t="str">
            <v>UT</v>
          </cell>
          <cell r="D26" t="str">
            <v>23450 Timothy Divide</v>
          </cell>
          <cell r="E26" t="str">
            <v>Wuland</v>
          </cell>
          <cell r="F26" t="str">
            <v>jacobs@yahoo.com</v>
          </cell>
          <cell r="G26">
            <v>278.36</v>
          </cell>
          <cell r="H26">
            <v>116.01</v>
          </cell>
          <cell r="I26" t="str">
            <v>House</v>
          </cell>
          <cell r="J26" t="str">
            <v>No</v>
          </cell>
          <cell r="K26" t="str">
            <v>Yes</v>
          </cell>
          <cell r="L26">
            <v>24.73</v>
          </cell>
          <cell r="M26">
            <v>3</v>
          </cell>
          <cell r="N26">
            <v>4</v>
          </cell>
          <cell r="O26">
            <v>11</v>
          </cell>
        </row>
        <row r="27">
          <cell r="A27">
            <v>3026</v>
          </cell>
          <cell r="B27" t="str">
            <v>85565</v>
          </cell>
          <cell r="C27" t="str">
            <v>OH</v>
          </cell>
          <cell r="D27" t="str">
            <v>0976 Williams Mountains Apt. 009</v>
          </cell>
          <cell r="E27" t="str">
            <v>Lake Mario</v>
          </cell>
          <cell r="F27" t="str">
            <v>chung@yahoo.com</v>
          </cell>
          <cell r="G27">
            <v>293.42</v>
          </cell>
          <cell r="H27">
            <v>225.14</v>
          </cell>
          <cell r="I27" t="str">
            <v>Apartment</v>
          </cell>
          <cell r="J27" t="str">
            <v>Yes</v>
          </cell>
          <cell r="K27" t="str">
            <v>Yes</v>
          </cell>
          <cell r="L27">
            <v>10.42</v>
          </cell>
          <cell r="M27">
            <v>6</v>
          </cell>
          <cell r="N27">
            <v>7</v>
          </cell>
          <cell r="O27">
            <v>7</v>
          </cell>
          <cell r="P27">
            <v>28</v>
          </cell>
          <cell r="Q27">
            <v>6.1195224251615034E-2</v>
          </cell>
        </row>
        <row r="28">
          <cell r="A28">
            <v>3027</v>
          </cell>
          <cell r="B28" t="str">
            <v>51884</v>
          </cell>
          <cell r="C28" t="str">
            <v>WY</v>
          </cell>
          <cell r="D28" t="str">
            <v>1097 Santos Springs Suite 264</v>
          </cell>
          <cell r="E28" t="str">
            <v>New Michelleborough</v>
          </cell>
          <cell r="F28" t="str">
            <v>loter@yahoo.com</v>
          </cell>
          <cell r="G28">
            <v>126.45</v>
          </cell>
          <cell r="H28">
            <v>70.239999999999995</v>
          </cell>
          <cell r="I28" t="str">
            <v>Hotel</v>
          </cell>
          <cell r="J28" t="str">
            <v>No</v>
          </cell>
          <cell r="K28" t="str">
            <v>Yes</v>
          </cell>
          <cell r="L28">
            <v>18.690000000000001</v>
          </cell>
          <cell r="M28">
            <v>2</v>
          </cell>
          <cell r="N28">
            <v>2</v>
          </cell>
          <cell r="O28">
            <v>4</v>
          </cell>
          <cell r="P28">
            <v>3</v>
          </cell>
          <cell r="Q28">
            <v>7.8328543071037413E-2</v>
          </cell>
        </row>
        <row r="29">
          <cell r="A29">
            <v>3028</v>
          </cell>
          <cell r="B29" t="str">
            <v>66353</v>
          </cell>
          <cell r="C29" t="str">
            <v>SC</v>
          </cell>
          <cell r="D29" t="str">
            <v>5100 Scott Burg</v>
          </cell>
          <cell r="E29" t="str">
            <v>East Clayton</v>
          </cell>
          <cell r="F29" t="str">
            <v>morales@aol.com</v>
          </cell>
          <cell r="G29">
            <v>224.07</v>
          </cell>
          <cell r="H29">
            <v>186.38</v>
          </cell>
          <cell r="I29" t="str">
            <v>Cabin</v>
          </cell>
          <cell r="J29" t="str">
            <v>No</v>
          </cell>
          <cell r="K29" t="str">
            <v>No</v>
          </cell>
          <cell r="L29">
            <v>28.24</v>
          </cell>
          <cell r="M29">
            <v>4</v>
          </cell>
          <cell r="N29">
            <v>3</v>
          </cell>
          <cell r="O29">
            <v>3</v>
          </cell>
          <cell r="P29">
            <v>20</v>
          </cell>
          <cell r="Q29">
            <v>5.5568162308632776E-2</v>
          </cell>
        </row>
        <row r="30">
          <cell r="A30">
            <v>3029</v>
          </cell>
          <cell r="B30" t="str">
            <v>57004</v>
          </cell>
          <cell r="C30" t="str">
            <v>NV</v>
          </cell>
          <cell r="D30" t="str">
            <v>412 Snow Manors Apt. 161</v>
          </cell>
          <cell r="E30" t="str">
            <v>South Kimtown</v>
          </cell>
          <cell r="F30" t="str">
            <v>morales@aol.com</v>
          </cell>
          <cell r="G30">
            <v>120.93</v>
          </cell>
          <cell r="H30">
            <v>112.47</v>
          </cell>
          <cell r="I30" t="str">
            <v>Apartment</v>
          </cell>
          <cell r="J30" t="str">
            <v>Yes</v>
          </cell>
          <cell r="K30" t="str">
            <v>No</v>
          </cell>
          <cell r="L30">
            <v>23.28</v>
          </cell>
          <cell r="M30">
            <v>5</v>
          </cell>
          <cell r="N30">
            <v>7</v>
          </cell>
          <cell r="O30">
            <v>9</v>
          </cell>
        </row>
        <row r="31">
          <cell r="A31">
            <v>3030</v>
          </cell>
          <cell r="B31" t="str">
            <v>48447</v>
          </cell>
          <cell r="C31" t="str">
            <v>IN</v>
          </cell>
          <cell r="D31" t="str">
            <v>5415 David Square</v>
          </cell>
          <cell r="E31" t="str">
            <v>West Michaeltown</v>
          </cell>
          <cell r="F31" t="str">
            <v>gonzalez@aol.com</v>
          </cell>
          <cell r="G31">
            <v>100.02</v>
          </cell>
          <cell r="H31">
            <v>214.81</v>
          </cell>
          <cell r="I31" t="str">
            <v>House</v>
          </cell>
          <cell r="J31" t="str">
            <v>No</v>
          </cell>
          <cell r="K31" t="str">
            <v>No</v>
          </cell>
          <cell r="L31">
            <v>17.78</v>
          </cell>
          <cell r="M31">
            <v>7</v>
          </cell>
          <cell r="N31">
            <v>9</v>
          </cell>
          <cell r="O31">
            <v>1</v>
          </cell>
        </row>
        <row r="32">
          <cell r="A32">
            <v>3031</v>
          </cell>
          <cell r="B32" t="str">
            <v>62982</v>
          </cell>
          <cell r="C32" t="str">
            <v>DE</v>
          </cell>
          <cell r="D32" t="str">
            <v>03104 Norris Rapids</v>
          </cell>
          <cell r="E32" t="str">
            <v>Port Donald</v>
          </cell>
          <cell r="F32" t="str">
            <v>loter@yahoo.com</v>
          </cell>
          <cell r="G32">
            <v>161.6</v>
          </cell>
          <cell r="H32">
            <v>159.87</v>
          </cell>
          <cell r="I32" t="str">
            <v>House</v>
          </cell>
          <cell r="J32" t="str">
            <v>Yes</v>
          </cell>
          <cell r="K32" t="str">
            <v>Yes</v>
          </cell>
          <cell r="L32">
            <v>10.34</v>
          </cell>
          <cell r="M32">
            <v>1</v>
          </cell>
          <cell r="N32">
            <v>2</v>
          </cell>
          <cell r="O32">
            <v>11</v>
          </cell>
        </row>
        <row r="33">
          <cell r="A33">
            <v>3032</v>
          </cell>
          <cell r="B33" t="str">
            <v>16915</v>
          </cell>
          <cell r="C33" t="str">
            <v>FL</v>
          </cell>
          <cell r="D33" t="str">
            <v>03557 Phillips Wells Suite 291</v>
          </cell>
          <cell r="E33" t="str">
            <v>New Beverlyburgh</v>
          </cell>
          <cell r="F33" t="str">
            <v>loter@yahoo.com</v>
          </cell>
          <cell r="G33">
            <v>203.6</v>
          </cell>
          <cell r="H33">
            <v>70.55</v>
          </cell>
          <cell r="I33" t="str">
            <v>Condo</v>
          </cell>
          <cell r="J33" t="str">
            <v>No</v>
          </cell>
          <cell r="K33" t="str">
            <v>Yes</v>
          </cell>
          <cell r="L33">
            <v>5.09</v>
          </cell>
          <cell r="M33">
            <v>7</v>
          </cell>
          <cell r="N33">
            <v>6</v>
          </cell>
          <cell r="O33">
            <v>4</v>
          </cell>
          <cell r="P33">
            <v>30</v>
          </cell>
          <cell r="Q33">
            <v>0.23449968152149903</v>
          </cell>
        </row>
        <row r="34">
          <cell r="A34">
            <v>3033</v>
          </cell>
          <cell r="B34" t="str">
            <v>39742</v>
          </cell>
          <cell r="C34" t="str">
            <v>MT</v>
          </cell>
          <cell r="D34" t="str">
            <v>332 Watson Shore Apt. 290</v>
          </cell>
          <cell r="E34" t="str">
            <v>Millerland</v>
          </cell>
          <cell r="F34" t="str">
            <v>rice@yahoo.com</v>
          </cell>
          <cell r="G34">
            <v>299.33999999999997</v>
          </cell>
          <cell r="H34">
            <v>176.37</v>
          </cell>
          <cell r="I34" t="str">
            <v>Apartment</v>
          </cell>
          <cell r="J34" t="str">
            <v>No</v>
          </cell>
          <cell r="K34" t="str">
            <v>Yes</v>
          </cell>
          <cell r="L34">
            <v>17.38</v>
          </cell>
          <cell r="M34">
            <v>3</v>
          </cell>
          <cell r="N34">
            <v>3</v>
          </cell>
          <cell r="O34">
            <v>2</v>
          </cell>
        </row>
        <row r="35">
          <cell r="A35">
            <v>3034</v>
          </cell>
          <cell r="B35" t="str">
            <v>54060</v>
          </cell>
          <cell r="C35" t="str">
            <v>MS</v>
          </cell>
          <cell r="D35" t="str">
            <v>645 John Roads</v>
          </cell>
          <cell r="E35" t="str">
            <v>Danahaven</v>
          </cell>
          <cell r="F35" t="str">
            <v>morales@aol.com</v>
          </cell>
          <cell r="G35">
            <v>229.98</v>
          </cell>
          <cell r="H35">
            <v>172.83</v>
          </cell>
          <cell r="I35" t="str">
            <v>House</v>
          </cell>
          <cell r="J35" t="str">
            <v>No</v>
          </cell>
          <cell r="K35" t="str">
            <v>No</v>
          </cell>
          <cell r="L35">
            <v>23.55</v>
          </cell>
          <cell r="M35">
            <v>7</v>
          </cell>
          <cell r="N35">
            <v>6</v>
          </cell>
          <cell r="O35">
            <v>14</v>
          </cell>
        </row>
        <row r="36">
          <cell r="A36">
            <v>3035</v>
          </cell>
          <cell r="B36" t="str">
            <v>55774</v>
          </cell>
          <cell r="C36" t="str">
            <v>HI</v>
          </cell>
          <cell r="D36" t="str">
            <v>3547 Stephanie Underpass Apt. 418</v>
          </cell>
          <cell r="E36" t="str">
            <v>Port Jacqueline</v>
          </cell>
          <cell r="F36" t="str">
            <v>tanner@utexas.edu</v>
          </cell>
          <cell r="G36">
            <v>143.71</v>
          </cell>
          <cell r="H36">
            <v>177.08</v>
          </cell>
          <cell r="I36" t="str">
            <v>Apartment</v>
          </cell>
          <cell r="J36" t="str">
            <v>Yes</v>
          </cell>
          <cell r="K36" t="str">
            <v>Yes</v>
          </cell>
          <cell r="L36">
            <v>19.21</v>
          </cell>
          <cell r="M36">
            <v>1</v>
          </cell>
          <cell r="N36">
            <v>1</v>
          </cell>
          <cell r="O36">
            <v>5</v>
          </cell>
          <cell r="P36">
            <v>42</v>
          </cell>
          <cell r="Q36">
            <v>0.13216511725638552</v>
          </cell>
        </row>
        <row r="37">
          <cell r="A37">
            <v>3036</v>
          </cell>
          <cell r="B37" t="str">
            <v>59363</v>
          </cell>
          <cell r="C37" t="str">
            <v>UT</v>
          </cell>
          <cell r="D37" t="str">
            <v>5825 Welch Corners</v>
          </cell>
          <cell r="E37" t="str">
            <v>Fischerport</v>
          </cell>
          <cell r="F37" t="str">
            <v>jacobs@yahoo.com</v>
          </cell>
          <cell r="G37">
            <v>113.86</v>
          </cell>
          <cell r="H37">
            <v>76.66</v>
          </cell>
          <cell r="I37" t="str">
            <v>House</v>
          </cell>
          <cell r="J37" t="str">
            <v>Yes</v>
          </cell>
          <cell r="K37" t="str">
            <v>No</v>
          </cell>
          <cell r="L37">
            <v>27.87</v>
          </cell>
          <cell r="M37">
            <v>3</v>
          </cell>
          <cell r="N37">
            <v>4</v>
          </cell>
          <cell r="O37">
            <v>10</v>
          </cell>
          <cell r="P37">
            <v>7</v>
          </cell>
          <cell r="Q37">
            <v>0.11378216453826158</v>
          </cell>
        </row>
        <row r="38">
          <cell r="A38">
            <v>3037</v>
          </cell>
          <cell r="B38" t="str">
            <v>71770</v>
          </cell>
          <cell r="C38" t="str">
            <v>IN</v>
          </cell>
          <cell r="D38" t="str">
            <v>41489 Roger Terrace</v>
          </cell>
          <cell r="E38" t="str">
            <v>Davisfort</v>
          </cell>
          <cell r="F38" t="str">
            <v>jacobs@yahoo.com</v>
          </cell>
          <cell r="G38">
            <v>299.08999999999997</v>
          </cell>
          <cell r="H38">
            <v>177.37</v>
          </cell>
          <cell r="I38" t="str">
            <v>Cabin</v>
          </cell>
          <cell r="J38" t="str">
            <v>Yes</v>
          </cell>
          <cell r="K38" t="str">
            <v>Yes</v>
          </cell>
          <cell r="L38">
            <v>23.78</v>
          </cell>
          <cell r="M38">
            <v>6</v>
          </cell>
          <cell r="N38">
            <v>8</v>
          </cell>
          <cell r="O38">
            <v>6</v>
          </cell>
          <cell r="P38">
            <v>19</v>
          </cell>
          <cell r="Q38">
            <v>9.4467332093035178E-2</v>
          </cell>
        </row>
        <row r="39">
          <cell r="A39">
            <v>3038</v>
          </cell>
          <cell r="B39" t="str">
            <v>05147</v>
          </cell>
          <cell r="C39" t="str">
            <v>CO</v>
          </cell>
          <cell r="D39" t="str">
            <v>014 Aaron Locks Suite 714</v>
          </cell>
          <cell r="E39" t="str">
            <v>Justinborough</v>
          </cell>
          <cell r="F39" t="str">
            <v>rankin@yahoo.com</v>
          </cell>
          <cell r="G39">
            <v>158.41999999999999</v>
          </cell>
          <cell r="H39">
            <v>104.05</v>
          </cell>
          <cell r="I39" t="str">
            <v>Condo</v>
          </cell>
          <cell r="J39" t="str">
            <v>Yes</v>
          </cell>
          <cell r="K39" t="str">
            <v>No</v>
          </cell>
          <cell r="L39">
            <v>5.36</v>
          </cell>
          <cell r="M39">
            <v>2</v>
          </cell>
          <cell r="N39">
            <v>2</v>
          </cell>
          <cell r="O39">
            <v>5</v>
          </cell>
          <cell r="P39">
            <v>30</v>
          </cell>
          <cell r="Q39">
            <v>0.22717037959754555</v>
          </cell>
        </row>
        <row r="40">
          <cell r="A40">
            <v>3039</v>
          </cell>
          <cell r="B40" t="str">
            <v>28062</v>
          </cell>
          <cell r="C40" t="str">
            <v>SC</v>
          </cell>
          <cell r="D40" t="str">
            <v>8518 Pamela Track Apt. 164</v>
          </cell>
          <cell r="E40" t="str">
            <v>Aprilshire</v>
          </cell>
          <cell r="F40" t="str">
            <v>chung@yahoo.com</v>
          </cell>
          <cell r="G40">
            <v>210.59</v>
          </cell>
          <cell r="H40">
            <v>199.37</v>
          </cell>
          <cell r="I40" t="str">
            <v>Apartment</v>
          </cell>
          <cell r="J40" t="str">
            <v>No</v>
          </cell>
          <cell r="K40" t="str">
            <v>Yes</v>
          </cell>
          <cell r="L40">
            <v>8.83</v>
          </cell>
          <cell r="M40">
            <v>3</v>
          </cell>
          <cell r="N40">
            <v>2</v>
          </cell>
          <cell r="O40">
            <v>1</v>
          </cell>
        </row>
        <row r="41">
          <cell r="A41">
            <v>3040</v>
          </cell>
          <cell r="B41" t="str">
            <v>88090</v>
          </cell>
          <cell r="C41" t="str">
            <v>OH</v>
          </cell>
          <cell r="D41" t="str">
            <v>864 Ramos Port Apt. 211</v>
          </cell>
          <cell r="E41" t="str">
            <v>Moralesmouth</v>
          </cell>
          <cell r="F41" t="str">
            <v>tanner@utexas.edu</v>
          </cell>
          <cell r="G41">
            <v>153.69</v>
          </cell>
          <cell r="H41">
            <v>94.48</v>
          </cell>
          <cell r="I41" t="str">
            <v>Apartment</v>
          </cell>
          <cell r="J41" t="str">
            <v>Yes</v>
          </cell>
          <cell r="K41" t="str">
            <v>Yes</v>
          </cell>
          <cell r="L41">
            <v>16.850000000000001</v>
          </cell>
          <cell r="M41">
            <v>3</v>
          </cell>
          <cell r="N41">
            <v>5</v>
          </cell>
          <cell r="O41">
            <v>9</v>
          </cell>
        </row>
        <row r="42">
          <cell r="A42">
            <v>3041</v>
          </cell>
          <cell r="B42" t="str">
            <v>28775</v>
          </cell>
          <cell r="C42" t="str">
            <v>RI</v>
          </cell>
          <cell r="D42" t="str">
            <v>637 Neal Island Suite 074</v>
          </cell>
          <cell r="E42" t="str">
            <v>Lake Tyler</v>
          </cell>
          <cell r="F42" t="str">
            <v>ingram@gmail.com</v>
          </cell>
          <cell r="G42">
            <v>196.14</v>
          </cell>
          <cell r="H42">
            <v>88.82</v>
          </cell>
          <cell r="I42" t="str">
            <v>Condo</v>
          </cell>
          <cell r="J42" t="str">
            <v>Yes</v>
          </cell>
          <cell r="K42" t="str">
            <v>No</v>
          </cell>
          <cell r="L42">
            <v>6.97</v>
          </cell>
          <cell r="M42">
            <v>3</v>
          </cell>
          <cell r="N42">
            <v>3</v>
          </cell>
          <cell r="O42">
            <v>14</v>
          </cell>
        </row>
        <row r="43">
          <cell r="A43">
            <v>3042</v>
          </cell>
          <cell r="B43" t="str">
            <v>75585</v>
          </cell>
          <cell r="C43" t="str">
            <v>WV</v>
          </cell>
          <cell r="D43" t="str">
            <v>0811 Smith Canyon Apt. 904</v>
          </cell>
          <cell r="E43" t="str">
            <v>Jessicabury</v>
          </cell>
          <cell r="F43" t="str">
            <v>rankin@yahoo.com</v>
          </cell>
          <cell r="G43">
            <v>123.22</v>
          </cell>
          <cell r="H43">
            <v>119.58</v>
          </cell>
          <cell r="I43" t="str">
            <v>Apartment</v>
          </cell>
          <cell r="J43" t="str">
            <v>No</v>
          </cell>
          <cell r="K43" t="str">
            <v>Yes</v>
          </cell>
          <cell r="L43">
            <v>18.45</v>
          </cell>
          <cell r="M43">
            <v>3</v>
          </cell>
          <cell r="N43">
            <v>5</v>
          </cell>
          <cell r="O43">
            <v>2</v>
          </cell>
        </row>
        <row r="44">
          <cell r="A44">
            <v>3043</v>
          </cell>
          <cell r="B44" t="str">
            <v>17438</v>
          </cell>
          <cell r="C44" t="str">
            <v>MD</v>
          </cell>
          <cell r="D44" t="str">
            <v>7562 Fisher Spur</v>
          </cell>
          <cell r="E44" t="str">
            <v>Hernandezberg</v>
          </cell>
          <cell r="F44" t="str">
            <v>rice@yahoo.com</v>
          </cell>
          <cell r="G44">
            <v>283.77</v>
          </cell>
          <cell r="H44">
            <v>218.87</v>
          </cell>
          <cell r="I44" t="str">
            <v>Cabin</v>
          </cell>
          <cell r="J44" t="str">
            <v>No</v>
          </cell>
          <cell r="K44" t="str">
            <v>No</v>
          </cell>
          <cell r="L44">
            <v>19.07</v>
          </cell>
          <cell r="M44">
            <v>1</v>
          </cell>
          <cell r="N44">
            <v>2</v>
          </cell>
          <cell r="O44">
            <v>2</v>
          </cell>
          <cell r="P44">
            <v>4</v>
          </cell>
          <cell r="Q44">
            <v>8.8910646896061082E-2</v>
          </cell>
        </row>
        <row r="45">
          <cell r="A45">
            <v>3044</v>
          </cell>
          <cell r="B45" t="str">
            <v>07027</v>
          </cell>
          <cell r="C45" t="str">
            <v>VT</v>
          </cell>
          <cell r="D45" t="str">
            <v>5667 Blair Underpass</v>
          </cell>
          <cell r="E45" t="str">
            <v>South Shelby</v>
          </cell>
          <cell r="F45" t="str">
            <v>morales@aol.com</v>
          </cell>
          <cell r="G45">
            <v>239.76</v>
          </cell>
          <cell r="H45">
            <v>76.19</v>
          </cell>
          <cell r="I45" t="str">
            <v>Cabin</v>
          </cell>
          <cell r="J45" t="str">
            <v>No</v>
          </cell>
          <cell r="K45" t="str">
            <v>Yes</v>
          </cell>
          <cell r="L45">
            <v>11.37</v>
          </cell>
          <cell r="M45">
            <v>2</v>
          </cell>
          <cell r="N45">
            <v>4</v>
          </cell>
          <cell r="O45">
            <v>13</v>
          </cell>
        </row>
        <row r="46">
          <cell r="A46">
            <v>3045</v>
          </cell>
          <cell r="B46" t="str">
            <v>01008</v>
          </cell>
          <cell r="C46" t="str">
            <v>MI</v>
          </cell>
          <cell r="D46" t="str">
            <v>6708 Carpenter Overpass Suite 735</v>
          </cell>
          <cell r="E46" t="str">
            <v>Bobbyton</v>
          </cell>
          <cell r="F46" t="str">
            <v>rice@yahoo.com</v>
          </cell>
          <cell r="G46">
            <v>229.04</v>
          </cell>
          <cell r="H46">
            <v>161.16999999999999</v>
          </cell>
          <cell r="I46" t="str">
            <v>Hotel</v>
          </cell>
          <cell r="J46" t="str">
            <v>No</v>
          </cell>
          <cell r="K46" t="str">
            <v>No</v>
          </cell>
          <cell r="L46">
            <v>25.01</v>
          </cell>
          <cell r="M46">
            <v>7</v>
          </cell>
          <cell r="N46">
            <v>7</v>
          </cell>
          <cell r="O46">
            <v>7</v>
          </cell>
        </row>
        <row r="47">
          <cell r="A47">
            <v>3046</v>
          </cell>
          <cell r="B47" t="str">
            <v>60236</v>
          </cell>
          <cell r="C47" t="str">
            <v>ND</v>
          </cell>
          <cell r="D47" t="str">
            <v>16396 Shawn Junction</v>
          </cell>
          <cell r="E47" t="str">
            <v>New Nicolemouth</v>
          </cell>
          <cell r="F47" t="str">
            <v>rice@yahoo.com</v>
          </cell>
          <cell r="G47">
            <v>220.69</v>
          </cell>
          <cell r="H47">
            <v>106.06</v>
          </cell>
          <cell r="I47" t="str">
            <v>Cabin</v>
          </cell>
          <cell r="J47" t="str">
            <v>Yes</v>
          </cell>
          <cell r="K47" t="str">
            <v>Yes</v>
          </cell>
          <cell r="L47">
            <v>11.82</v>
          </cell>
          <cell r="M47">
            <v>4</v>
          </cell>
          <cell r="N47">
            <v>4</v>
          </cell>
          <cell r="O47">
            <v>6</v>
          </cell>
        </row>
        <row r="48">
          <cell r="A48">
            <v>3047</v>
          </cell>
          <cell r="B48" t="str">
            <v>01707</v>
          </cell>
          <cell r="C48" t="str">
            <v>CA</v>
          </cell>
          <cell r="D48" t="str">
            <v>4486 Olson Well</v>
          </cell>
          <cell r="E48" t="str">
            <v>North Kevin</v>
          </cell>
          <cell r="F48" t="str">
            <v>martinez@aol.com</v>
          </cell>
          <cell r="G48">
            <v>138.96</v>
          </cell>
          <cell r="H48">
            <v>151.44</v>
          </cell>
          <cell r="I48" t="str">
            <v>Cabin</v>
          </cell>
          <cell r="J48" t="str">
            <v>No</v>
          </cell>
          <cell r="K48" t="str">
            <v>No</v>
          </cell>
          <cell r="L48">
            <v>6.72</v>
          </cell>
          <cell r="M48">
            <v>7</v>
          </cell>
          <cell r="N48">
            <v>7</v>
          </cell>
          <cell r="O48">
            <v>10</v>
          </cell>
          <cell r="P48">
            <v>2</v>
          </cell>
          <cell r="Q48">
            <v>0.17657169617380053</v>
          </cell>
        </row>
        <row r="49">
          <cell r="A49">
            <v>3048</v>
          </cell>
          <cell r="B49" t="str">
            <v>33233</v>
          </cell>
          <cell r="C49" t="str">
            <v>HI</v>
          </cell>
          <cell r="D49" t="str">
            <v>67771 Christopher Courts Apt. 637</v>
          </cell>
          <cell r="E49" t="str">
            <v>Port Ronaldfurt</v>
          </cell>
          <cell r="F49" t="str">
            <v>ingram@gmail.com</v>
          </cell>
          <cell r="G49">
            <v>134.28</v>
          </cell>
          <cell r="H49">
            <v>102.43</v>
          </cell>
          <cell r="I49" t="str">
            <v>Apartment</v>
          </cell>
          <cell r="J49" t="str">
            <v>No</v>
          </cell>
          <cell r="K49" t="str">
            <v>No</v>
          </cell>
          <cell r="L49">
            <v>19.809999999999999</v>
          </cell>
          <cell r="M49">
            <v>5</v>
          </cell>
          <cell r="N49">
            <v>5</v>
          </cell>
          <cell r="O49">
            <v>2</v>
          </cell>
          <cell r="P49">
            <v>1</v>
          </cell>
          <cell r="Q49">
            <v>0.15404810385089485</v>
          </cell>
        </row>
        <row r="50">
          <cell r="A50">
            <v>3049</v>
          </cell>
          <cell r="B50" t="str">
            <v>79756</v>
          </cell>
          <cell r="C50" t="str">
            <v>NY</v>
          </cell>
          <cell r="D50" t="str">
            <v>5561 Bishop Turnpike</v>
          </cell>
          <cell r="E50" t="str">
            <v>Lake Kenneth</v>
          </cell>
          <cell r="F50" t="str">
            <v>gonzalez@aol.com</v>
          </cell>
          <cell r="G50">
            <v>259.87</v>
          </cell>
          <cell r="H50">
            <v>94.31</v>
          </cell>
          <cell r="I50" t="str">
            <v>Cabin</v>
          </cell>
          <cell r="J50" t="str">
            <v>Yes</v>
          </cell>
          <cell r="K50" t="str">
            <v>Yes</v>
          </cell>
          <cell r="L50">
            <v>22.33</v>
          </cell>
          <cell r="M50">
            <v>5</v>
          </cell>
          <cell r="N50">
            <v>7</v>
          </cell>
          <cell r="O50">
            <v>11</v>
          </cell>
        </row>
        <row r="51">
          <cell r="A51">
            <v>3050</v>
          </cell>
          <cell r="B51" t="str">
            <v>36216</v>
          </cell>
          <cell r="C51" t="str">
            <v>SD</v>
          </cell>
          <cell r="D51" t="str">
            <v>3019 Gerald Mall Apt. 340</v>
          </cell>
          <cell r="E51" t="str">
            <v>Trevinoville</v>
          </cell>
          <cell r="F51" t="str">
            <v>chung@yahoo.com</v>
          </cell>
          <cell r="G51">
            <v>263.32</v>
          </cell>
          <cell r="H51">
            <v>151.69</v>
          </cell>
          <cell r="I51" t="str">
            <v>Apartment</v>
          </cell>
          <cell r="J51" t="str">
            <v>Yes</v>
          </cell>
          <cell r="K51" t="str">
            <v>Yes</v>
          </cell>
          <cell r="L51">
            <v>13.27</v>
          </cell>
          <cell r="M51">
            <v>5</v>
          </cell>
          <cell r="N51">
            <v>5</v>
          </cell>
          <cell r="O51">
            <v>1</v>
          </cell>
        </row>
        <row r="52">
          <cell r="A52">
            <v>3051</v>
          </cell>
          <cell r="B52" t="str">
            <v>43477</v>
          </cell>
          <cell r="C52" t="str">
            <v>NY</v>
          </cell>
          <cell r="D52" t="str">
            <v>84331 Leonard Fort Suite 749</v>
          </cell>
          <cell r="E52" t="str">
            <v>East Lisa</v>
          </cell>
          <cell r="F52" t="str">
            <v>chung@yahoo.com</v>
          </cell>
          <cell r="G52">
            <v>204.28</v>
          </cell>
          <cell r="H52">
            <v>204.04</v>
          </cell>
          <cell r="I52" t="str">
            <v>Condo</v>
          </cell>
          <cell r="J52" t="str">
            <v>No</v>
          </cell>
          <cell r="K52" t="str">
            <v>Yes</v>
          </cell>
          <cell r="L52">
            <v>11.07</v>
          </cell>
          <cell r="M52">
            <v>7</v>
          </cell>
          <cell r="N52">
            <v>8</v>
          </cell>
          <cell r="O52">
            <v>10</v>
          </cell>
        </row>
        <row r="53">
          <cell r="A53">
            <v>3052</v>
          </cell>
          <cell r="B53" t="str">
            <v>17819</v>
          </cell>
          <cell r="C53" t="str">
            <v>VA</v>
          </cell>
          <cell r="D53" t="str">
            <v>62281 Kathy Tunnel</v>
          </cell>
          <cell r="E53" t="str">
            <v>Hudsonborough</v>
          </cell>
          <cell r="F53" t="str">
            <v>ingram@gmail.com</v>
          </cell>
          <cell r="G53">
            <v>224.19</v>
          </cell>
          <cell r="H53">
            <v>165.51</v>
          </cell>
          <cell r="I53" t="str">
            <v>Cabin</v>
          </cell>
          <cell r="J53" t="str">
            <v>Yes</v>
          </cell>
          <cell r="K53" t="str">
            <v>Yes</v>
          </cell>
          <cell r="L53">
            <v>24.26</v>
          </cell>
          <cell r="M53">
            <v>1</v>
          </cell>
          <cell r="N53">
            <v>1</v>
          </cell>
          <cell r="O53">
            <v>9</v>
          </cell>
          <cell r="P53">
            <v>5</v>
          </cell>
          <cell r="Q53">
            <v>0.12004037534627748</v>
          </cell>
        </row>
        <row r="54">
          <cell r="A54">
            <v>3053</v>
          </cell>
          <cell r="B54" t="str">
            <v>97149</v>
          </cell>
          <cell r="C54" t="str">
            <v>NM</v>
          </cell>
          <cell r="D54" t="str">
            <v>9927 Christina Burg Suite 774</v>
          </cell>
          <cell r="E54" t="str">
            <v>East Angelaburgh</v>
          </cell>
          <cell r="F54" t="str">
            <v>jacobs@yahoo.com</v>
          </cell>
          <cell r="G54">
            <v>121.74</v>
          </cell>
          <cell r="H54">
            <v>106.87</v>
          </cell>
          <cell r="I54" t="str">
            <v>Condo</v>
          </cell>
          <cell r="J54" t="str">
            <v>No</v>
          </cell>
          <cell r="K54" t="str">
            <v>No</v>
          </cell>
          <cell r="L54">
            <v>5.62</v>
          </cell>
          <cell r="M54">
            <v>7</v>
          </cell>
          <cell r="N54">
            <v>9</v>
          </cell>
          <cell r="O54">
            <v>6</v>
          </cell>
          <cell r="P54">
            <v>5</v>
          </cell>
          <cell r="Q54">
            <v>5.8409227655741816E-2</v>
          </cell>
        </row>
        <row r="55">
          <cell r="A55">
            <v>3054</v>
          </cell>
          <cell r="B55" t="str">
            <v>45480</v>
          </cell>
          <cell r="C55" t="str">
            <v>IA</v>
          </cell>
          <cell r="D55" t="str">
            <v>142 Warner View Suite 460</v>
          </cell>
          <cell r="E55" t="str">
            <v>North Leslie</v>
          </cell>
          <cell r="F55" t="str">
            <v>ingram@gmail.com</v>
          </cell>
          <cell r="G55">
            <v>148.76</v>
          </cell>
          <cell r="H55">
            <v>212.32</v>
          </cell>
          <cell r="I55" t="str">
            <v>Hotel</v>
          </cell>
          <cell r="J55" t="str">
            <v>No</v>
          </cell>
          <cell r="K55" t="str">
            <v>Yes</v>
          </cell>
          <cell r="L55">
            <v>20.2</v>
          </cell>
          <cell r="M55">
            <v>5</v>
          </cell>
          <cell r="N55">
            <v>7</v>
          </cell>
          <cell r="O55">
            <v>9</v>
          </cell>
          <cell r="P55">
            <v>41</v>
          </cell>
          <cell r="Q55">
            <v>0.12268524609653164</v>
          </cell>
        </row>
        <row r="56">
          <cell r="A56">
            <v>3055</v>
          </cell>
          <cell r="B56" t="str">
            <v>03720</v>
          </cell>
          <cell r="C56" t="str">
            <v>AR</v>
          </cell>
          <cell r="D56" t="str">
            <v>5240 Berry Centers</v>
          </cell>
          <cell r="E56" t="str">
            <v>West Andrew</v>
          </cell>
          <cell r="F56" t="str">
            <v>rankin@yahoo.com</v>
          </cell>
          <cell r="G56">
            <v>111.01</v>
          </cell>
          <cell r="H56">
            <v>164.02</v>
          </cell>
          <cell r="I56" t="str">
            <v>House</v>
          </cell>
          <cell r="J56" t="str">
            <v>Yes</v>
          </cell>
          <cell r="K56" t="str">
            <v>Yes</v>
          </cell>
          <cell r="L56">
            <v>26.21</v>
          </cell>
          <cell r="M56">
            <v>7</v>
          </cell>
          <cell r="N56">
            <v>6</v>
          </cell>
          <cell r="O56">
            <v>12</v>
          </cell>
        </row>
        <row r="57">
          <cell r="A57">
            <v>3056</v>
          </cell>
          <cell r="B57" t="str">
            <v>85576</v>
          </cell>
          <cell r="C57" t="str">
            <v>HI</v>
          </cell>
          <cell r="D57" t="str">
            <v>51056 Patricia Forge</v>
          </cell>
          <cell r="E57" t="str">
            <v>Grahamstad</v>
          </cell>
          <cell r="F57" t="str">
            <v>loter@yahoo.com</v>
          </cell>
          <cell r="G57">
            <v>167.53</v>
          </cell>
          <cell r="H57">
            <v>117.45</v>
          </cell>
          <cell r="I57" t="str">
            <v>Cabin</v>
          </cell>
          <cell r="J57" t="str">
            <v>Yes</v>
          </cell>
          <cell r="K57" t="str">
            <v>Yes</v>
          </cell>
          <cell r="L57">
            <v>24.75</v>
          </cell>
          <cell r="M57">
            <v>7</v>
          </cell>
          <cell r="N57">
            <v>9</v>
          </cell>
          <cell r="O57">
            <v>10</v>
          </cell>
          <cell r="P57">
            <v>8</v>
          </cell>
          <cell r="Q57">
            <v>0.16765499120781757</v>
          </cell>
        </row>
        <row r="58">
          <cell r="A58">
            <v>3057</v>
          </cell>
          <cell r="B58" t="str">
            <v>92199</v>
          </cell>
          <cell r="C58" t="str">
            <v>VA</v>
          </cell>
          <cell r="D58" t="str">
            <v>0648 Malone Port Apt. 662</v>
          </cell>
          <cell r="E58" t="str">
            <v>New Devonhaven</v>
          </cell>
          <cell r="F58" t="str">
            <v>gonzalez@aol.com</v>
          </cell>
          <cell r="G58">
            <v>176.53</v>
          </cell>
          <cell r="H58">
            <v>209.47</v>
          </cell>
          <cell r="I58" t="str">
            <v>Apartment</v>
          </cell>
          <cell r="J58" t="str">
            <v>Yes</v>
          </cell>
          <cell r="K58" t="str">
            <v>Yes</v>
          </cell>
          <cell r="L58">
            <v>5.83</v>
          </cell>
          <cell r="M58">
            <v>6</v>
          </cell>
          <cell r="N58">
            <v>5</v>
          </cell>
          <cell r="O58">
            <v>12</v>
          </cell>
          <cell r="P58">
            <v>3</v>
          </cell>
          <cell r="Q58">
            <v>5.3099040240354528E-2</v>
          </cell>
        </row>
        <row r="59">
          <cell r="A59">
            <v>3058</v>
          </cell>
          <cell r="B59" t="str">
            <v>05261</v>
          </cell>
          <cell r="C59" t="str">
            <v>SC</v>
          </cell>
          <cell r="D59" t="str">
            <v>23028 Jennifer Meadow Apt. 972</v>
          </cell>
          <cell r="E59" t="str">
            <v>West Matthewfurt</v>
          </cell>
          <cell r="F59" t="str">
            <v>ingram@gmail.com</v>
          </cell>
          <cell r="G59">
            <v>199.1</v>
          </cell>
          <cell r="H59">
            <v>153.04</v>
          </cell>
          <cell r="I59" t="str">
            <v>Apartment</v>
          </cell>
          <cell r="J59" t="str">
            <v>Yes</v>
          </cell>
          <cell r="K59" t="str">
            <v>No</v>
          </cell>
          <cell r="L59">
            <v>18.62</v>
          </cell>
          <cell r="M59">
            <v>1</v>
          </cell>
          <cell r="N59">
            <v>2</v>
          </cell>
          <cell r="O59">
            <v>14</v>
          </cell>
          <cell r="P59">
            <v>19</v>
          </cell>
          <cell r="Q59">
            <v>0.13343591241152564</v>
          </cell>
        </row>
        <row r="60">
          <cell r="A60">
            <v>3059</v>
          </cell>
          <cell r="B60" t="str">
            <v>72649</v>
          </cell>
          <cell r="C60" t="str">
            <v>LA</v>
          </cell>
          <cell r="D60" t="str">
            <v>2738 Martin Terrace Suite 547</v>
          </cell>
          <cell r="E60" t="str">
            <v>Smithhaven</v>
          </cell>
          <cell r="F60" t="str">
            <v>tanner@utexas.edu</v>
          </cell>
          <cell r="G60">
            <v>199.22</v>
          </cell>
          <cell r="H60">
            <v>196.56</v>
          </cell>
          <cell r="I60" t="str">
            <v>Condo</v>
          </cell>
          <cell r="J60" t="str">
            <v>No</v>
          </cell>
          <cell r="K60" t="str">
            <v>Yes</v>
          </cell>
          <cell r="L60">
            <v>20.71</v>
          </cell>
          <cell r="M60">
            <v>1</v>
          </cell>
          <cell r="N60">
            <v>1</v>
          </cell>
          <cell r="O60">
            <v>11</v>
          </cell>
          <cell r="P60">
            <v>4</v>
          </cell>
          <cell r="Q60">
            <v>0.14369838422641984</v>
          </cell>
        </row>
        <row r="61">
          <cell r="A61">
            <v>3060</v>
          </cell>
          <cell r="B61" t="str">
            <v>97488</v>
          </cell>
          <cell r="C61" t="str">
            <v>KY</v>
          </cell>
          <cell r="D61" t="str">
            <v>984 Stephen Stravenue</v>
          </cell>
          <cell r="E61" t="str">
            <v>South Michaelton</v>
          </cell>
          <cell r="F61" t="str">
            <v>ingram@gmail.com</v>
          </cell>
          <cell r="G61">
            <v>178.29</v>
          </cell>
          <cell r="H61">
            <v>117.03</v>
          </cell>
          <cell r="I61" t="str">
            <v>Cabin</v>
          </cell>
          <cell r="J61" t="str">
            <v>No</v>
          </cell>
          <cell r="K61" t="str">
            <v>Yes</v>
          </cell>
          <cell r="L61">
            <v>6.47</v>
          </cell>
          <cell r="M61">
            <v>4</v>
          </cell>
          <cell r="N61">
            <v>6</v>
          </cell>
          <cell r="O61">
            <v>3</v>
          </cell>
          <cell r="P61">
            <v>4</v>
          </cell>
          <cell r="Q61">
            <v>5.2754874934872388E-2</v>
          </cell>
        </row>
        <row r="62">
          <cell r="A62">
            <v>3061</v>
          </cell>
          <cell r="B62" t="str">
            <v>42837</v>
          </cell>
          <cell r="C62" t="str">
            <v>LA</v>
          </cell>
          <cell r="D62" t="str">
            <v>98522 Mathis Viaduct Apt. 909</v>
          </cell>
          <cell r="E62" t="str">
            <v>West Michael</v>
          </cell>
          <cell r="F62" t="str">
            <v>jacobs@yahoo.com</v>
          </cell>
          <cell r="G62">
            <v>252.79</v>
          </cell>
          <cell r="H62">
            <v>133.35</v>
          </cell>
          <cell r="I62" t="str">
            <v>Apartment</v>
          </cell>
          <cell r="J62" t="str">
            <v>No</v>
          </cell>
          <cell r="K62" t="str">
            <v>No</v>
          </cell>
          <cell r="L62">
            <v>9.15</v>
          </cell>
          <cell r="M62">
            <v>4</v>
          </cell>
          <cell r="N62">
            <v>4</v>
          </cell>
          <cell r="O62">
            <v>1</v>
          </cell>
        </row>
        <row r="63">
          <cell r="A63">
            <v>3062</v>
          </cell>
          <cell r="B63" t="str">
            <v>56059</v>
          </cell>
          <cell r="C63" t="str">
            <v>OH</v>
          </cell>
          <cell r="D63" t="str">
            <v>620 Ashley Mills Apt. 507</v>
          </cell>
          <cell r="E63" t="str">
            <v>Julieborough</v>
          </cell>
          <cell r="F63" t="str">
            <v>jacobs@yahoo.com</v>
          </cell>
          <cell r="G63">
            <v>296.05</v>
          </cell>
          <cell r="H63">
            <v>171.15</v>
          </cell>
          <cell r="I63" t="str">
            <v>Apartment</v>
          </cell>
          <cell r="J63" t="str">
            <v>No</v>
          </cell>
          <cell r="K63" t="str">
            <v>Yes</v>
          </cell>
          <cell r="L63">
            <v>18.260000000000002</v>
          </cell>
          <cell r="M63">
            <v>1</v>
          </cell>
          <cell r="N63">
            <v>3</v>
          </cell>
          <cell r="O63">
            <v>9</v>
          </cell>
          <cell r="P63">
            <v>4</v>
          </cell>
          <cell r="Q63">
            <v>0.21409296167321878</v>
          </cell>
        </row>
        <row r="64">
          <cell r="A64">
            <v>3063</v>
          </cell>
          <cell r="B64" t="str">
            <v>02288</v>
          </cell>
          <cell r="C64" t="str">
            <v>LA</v>
          </cell>
          <cell r="D64" t="str">
            <v>212 Shelly Roads</v>
          </cell>
          <cell r="E64" t="str">
            <v>Fischerview</v>
          </cell>
          <cell r="F64" t="str">
            <v>chung@yahoo.com</v>
          </cell>
          <cell r="G64">
            <v>163.88</v>
          </cell>
          <cell r="H64">
            <v>132.81</v>
          </cell>
          <cell r="I64" t="str">
            <v>Cabin</v>
          </cell>
          <cell r="J64" t="str">
            <v>No</v>
          </cell>
          <cell r="K64" t="str">
            <v>Yes</v>
          </cell>
          <cell r="L64">
            <v>7.46</v>
          </cell>
          <cell r="M64">
            <v>5</v>
          </cell>
          <cell r="N64">
            <v>7</v>
          </cell>
          <cell r="O64">
            <v>10</v>
          </cell>
          <cell r="P64">
            <v>6</v>
          </cell>
          <cell r="Q64">
            <v>0.16862893130527024</v>
          </cell>
        </row>
        <row r="65">
          <cell r="A65">
            <v>3064</v>
          </cell>
          <cell r="B65" t="str">
            <v>50851</v>
          </cell>
          <cell r="C65" t="str">
            <v>OK</v>
          </cell>
          <cell r="D65" t="str">
            <v>8885 Lee Tunnel Suite 208</v>
          </cell>
          <cell r="E65" t="str">
            <v>Port Donna</v>
          </cell>
          <cell r="F65" t="str">
            <v>chung@yahoo.com</v>
          </cell>
          <cell r="G65">
            <v>140.72999999999999</v>
          </cell>
          <cell r="H65">
            <v>228.84</v>
          </cell>
          <cell r="I65" t="str">
            <v>Hotel</v>
          </cell>
          <cell r="J65" t="str">
            <v>Yes</v>
          </cell>
          <cell r="K65" t="str">
            <v>Yes</v>
          </cell>
          <cell r="L65">
            <v>17.13</v>
          </cell>
          <cell r="M65">
            <v>7</v>
          </cell>
          <cell r="N65">
            <v>7</v>
          </cell>
          <cell r="O65">
            <v>7</v>
          </cell>
          <cell r="P65">
            <v>22</v>
          </cell>
          <cell r="Q65">
            <v>0.23033974253308476</v>
          </cell>
        </row>
        <row r="66">
          <cell r="A66">
            <v>3065</v>
          </cell>
          <cell r="B66" t="str">
            <v>03009</v>
          </cell>
          <cell r="C66" t="str">
            <v>NM</v>
          </cell>
          <cell r="D66" t="str">
            <v>693 Michael Estate</v>
          </cell>
          <cell r="E66" t="str">
            <v>Lake Michael</v>
          </cell>
          <cell r="F66" t="str">
            <v>tanner@utexas.edu</v>
          </cell>
          <cell r="G66">
            <v>139.83000000000001</v>
          </cell>
          <cell r="H66">
            <v>155.03</v>
          </cell>
          <cell r="I66" t="str">
            <v>House</v>
          </cell>
          <cell r="J66" t="str">
            <v>No</v>
          </cell>
          <cell r="K66" t="str">
            <v>Yes</v>
          </cell>
          <cell r="L66">
            <v>21.05</v>
          </cell>
          <cell r="M66">
            <v>4</v>
          </cell>
          <cell r="N66">
            <v>5</v>
          </cell>
          <cell r="O66">
            <v>13</v>
          </cell>
          <cell r="P66">
            <v>21</v>
          </cell>
          <cell r="Q66">
            <v>9.4956172037010664E-2</v>
          </cell>
        </row>
        <row r="67">
          <cell r="A67">
            <v>3066</v>
          </cell>
          <cell r="B67" t="str">
            <v>92905</v>
          </cell>
          <cell r="C67" t="str">
            <v>NY</v>
          </cell>
          <cell r="D67" t="str">
            <v>342 Miller Mission</v>
          </cell>
          <cell r="E67" t="str">
            <v>Lake Jennifer</v>
          </cell>
          <cell r="F67" t="str">
            <v>martinez@aol.com</v>
          </cell>
          <cell r="G67">
            <v>249.24</v>
          </cell>
          <cell r="H67">
            <v>128.41</v>
          </cell>
          <cell r="I67" t="str">
            <v>House</v>
          </cell>
          <cell r="J67" t="str">
            <v>Yes</v>
          </cell>
          <cell r="K67" t="str">
            <v>No</v>
          </cell>
          <cell r="L67">
            <v>6.63</v>
          </cell>
          <cell r="M67">
            <v>4</v>
          </cell>
          <cell r="N67">
            <v>5</v>
          </cell>
          <cell r="O67">
            <v>1</v>
          </cell>
          <cell r="P67">
            <v>8</v>
          </cell>
          <cell r="Q67">
            <v>7.4381128492263582E-2</v>
          </cell>
        </row>
        <row r="68">
          <cell r="A68">
            <v>3067</v>
          </cell>
          <cell r="B68" t="str">
            <v>65056</v>
          </cell>
          <cell r="C68" t="str">
            <v>AK</v>
          </cell>
          <cell r="D68" t="str">
            <v>71664 Kim Throughway</v>
          </cell>
          <cell r="E68" t="str">
            <v>Chelsealand</v>
          </cell>
          <cell r="F68" t="str">
            <v>rankin@yahoo.com</v>
          </cell>
          <cell r="G68">
            <v>286.52999999999997</v>
          </cell>
          <cell r="H68">
            <v>163.68</v>
          </cell>
          <cell r="I68" t="str">
            <v>House</v>
          </cell>
          <cell r="J68" t="str">
            <v>No</v>
          </cell>
          <cell r="K68" t="str">
            <v>No</v>
          </cell>
          <cell r="L68">
            <v>25.57</v>
          </cell>
          <cell r="M68">
            <v>6</v>
          </cell>
          <cell r="N68">
            <v>8</v>
          </cell>
          <cell r="O68">
            <v>9</v>
          </cell>
        </row>
        <row r="69">
          <cell r="A69">
            <v>3068</v>
          </cell>
          <cell r="B69" t="str">
            <v>11181</v>
          </cell>
          <cell r="C69" t="str">
            <v>AZ</v>
          </cell>
          <cell r="D69" t="str">
            <v>66660 Gomez Port Apt. 945</v>
          </cell>
          <cell r="E69" t="str">
            <v>South Thomashaven</v>
          </cell>
          <cell r="F69" t="str">
            <v>tanner@utexas.edu</v>
          </cell>
          <cell r="G69">
            <v>137.16999999999999</v>
          </cell>
          <cell r="H69">
            <v>93.86</v>
          </cell>
          <cell r="I69" t="str">
            <v>Apartment</v>
          </cell>
          <cell r="J69" t="str">
            <v>No</v>
          </cell>
          <cell r="K69" t="str">
            <v>Yes</v>
          </cell>
          <cell r="L69">
            <v>28.18</v>
          </cell>
          <cell r="M69">
            <v>4</v>
          </cell>
          <cell r="N69">
            <v>3</v>
          </cell>
          <cell r="O69">
            <v>2</v>
          </cell>
        </row>
        <row r="70">
          <cell r="A70">
            <v>3069</v>
          </cell>
          <cell r="B70" t="str">
            <v>53480</v>
          </cell>
          <cell r="C70" t="str">
            <v>FL</v>
          </cell>
          <cell r="D70" t="str">
            <v>0131 Williams Ville Apt. 562</v>
          </cell>
          <cell r="E70" t="str">
            <v>Richardberg</v>
          </cell>
          <cell r="F70" t="str">
            <v>loter@yahoo.com</v>
          </cell>
          <cell r="G70">
            <v>120.61</v>
          </cell>
          <cell r="H70">
            <v>86.25</v>
          </cell>
          <cell r="I70" t="str">
            <v>Apartment</v>
          </cell>
          <cell r="J70" t="str">
            <v>No</v>
          </cell>
          <cell r="K70" t="str">
            <v>Yes</v>
          </cell>
          <cell r="L70">
            <v>11.39</v>
          </cell>
          <cell r="M70">
            <v>6</v>
          </cell>
          <cell r="N70">
            <v>5</v>
          </cell>
          <cell r="O70">
            <v>13</v>
          </cell>
          <cell r="P70">
            <v>10</v>
          </cell>
          <cell r="Q70">
            <v>0.17002019985211597</v>
          </cell>
        </row>
        <row r="71">
          <cell r="A71">
            <v>3070</v>
          </cell>
          <cell r="B71" t="str">
            <v>11353</v>
          </cell>
          <cell r="C71" t="str">
            <v>OR</v>
          </cell>
          <cell r="D71" t="str">
            <v>22708 Madison Spurs</v>
          </cell>
          <cell r="E71" t="str">
            <v>Herringstad</v>
          </cell>
          <cell r="F71" t="str">
            <v>morales@aol.com</v>
          </cell>
          <cell r="G71">
            <v>241.25</v>
          </cell>
          <cell r="H71">
            <v>182.46</v>
          </cell>
          <cell r="I71" t="str">
            <v>Cabin</v>
          </cell>
          <cell r="J71" t="str">
            <v>No</v>
          </cell>
          <cell r="K71" t="str">
            <v>No</v>
          </cell>
          <cell r="L71">
            <v>18.29</v>
          </cell>
          <cell r="M71">
            <v>6</v>
          </cell>
          <cell r="N71">
            <v>7</v>
          </cell>
          <cell r="O71">
            <v>2</v>
          </cell>
        </row>
        <row r="72">
          <cell r="A72">
            <v>3071</v>
          </cell>
          <cell r="B72" t="str">
            <v>05560</v>
          </cell>
          <cell r="C72" t="str">
            <v>FL</v>
          </cell>
          <cell r="D72" t="str">
            <v>3454 Holmes Motorway</v>
          </cell>
          <cell r="E72" t="str">
            <v>Port Rachel</v>
          </cell>
          <cell r="F72" t="str">
            <v>chung@yahoo.com</v>
          </cell>
          <cell r="G72">
            <v>123.04</v>
          </cell>
          <cell r="H72">
            <v>89.88</v>
          </cell>
          <cell r="I72" t="str">
            <v>Cabin</v>
          </cell>
          <cell r="J72" t="str">
            <v>Yes</v>
          </cell>
          <cell r="K72" t="str">
            <v>No</v>
          </cell>
          <cell r="L72">
            <v>19.14</v>
          </cell>
          <cell r="M72">
            <v>3</v>
          </cell>
          <cell r="N72">
            <v>3</v>
          </cell>
          <cell r="O72">
            <v>1</v>
          </cell>
        </row>
        <row r="73">
          <cell r="A73">
            <v>3072</v>
          </cell>
          <cell r="B73" t="str">
            <v>93500</v>
          </cell>
          <cell r="C73" t="str">
            <v>GA</v>
          </cell>
          <cell r="D73" t="str">
            <v>805 James Turnpike</v>
          </cell>
          <cell r="E73" t="str">
            <v>Carrmouth</v>
          </cell>
          <cell r="F73" t="str">
            <v>martinez@aol.com</v>
          </cell>
          <cell r="G73">
            <v>219.86</v>
          </cell>
          <cell r="H73">
            <v>81.55</v>
          </cell>
          <cell r="I73" t="str">
            <v>House</v>
          </cell>
          <cell r="J73" t="str">
            <v>No</v>
          </cell>
          <cell r="K73" t="str">
            <v>No</v>
          </cell>
          <cell r="L73">
            <v>13.38</v>
          </cell>
          <cell r="M73">
            <v>6</v>
          </cell>
          <cell r="N73">
            <v>5</v>
          </cell>
          <cell r="O73">
            <v>12</v>
          </cell>
          <cell r="P73">
            <v>2</v>
          </cell>
          <cell r="Q73">
            <v>0.22311713227926505</v>
          </cell>
        </row>
        <row r="74">
          <cell r="A74">
            <v>3073</v>
          </cell>
          <cell r="B74" t="str">
            <v>44515</v>
          </cell>
          <cell r="C74" t="str">
            <v>NV</v>
          </cell>
          <cell r="D74" t="str">
            <v>8081 Smith Trail</v>
          </cell>
          <cell r="E74" t="str">
            <v>North Ronaldstad</v>
          </cell>
          <cell r="F74" t="str">
            <v>jacobs@yahoo.com</v>
          </cell>
          <cell r="G74">
            <v>196.09</v>
          </cell>
          <cell r="H74">
            <v>130.47</v>
          </cell>
          <cell r="I74" t="str">
            <v>House</v>
          </cell>
          <cell r="J74" t="str">
            <v>Yes</v>
          </cell>
          <cell r="K74" t="str">
            <v>Yes</v>
          </cell>
          <cell r="L74">
            <v>14.53</v>
          </cell>
          <cell r="M74">
            <v>7</v>
          </cell>
          <cell r="N74">
            <v>7</v>
          </cell>
          <cell r="O74">
            <v>3</v>
          </cell>
        </row>
        <row r="75">
          <cell r="A75">
            <v>3074</v>
          </cell>
          <cell r="B75" t="str">
            <v>07347</v>
          </cell>
          <cell r="C75" t="str">
            <v>MS</v>
          </cell>
          <cell r="D75" t="str">
            <v>125 Ian Crossroad Apt. 593</v>
          </cell>
          <cell r="E75" t="str">
            <v>South Deannaport</v>
          </cell>
          <cell r="F75" t="str">
            <v>morales@aol.com</v>
          </cell>
          <cell r="G75">
            <v>136.82</v>
          </cell>
          <cell r="H75">
            <v>148.1</v>
          </cell>
          <cell r="I75" t="str">
            <v>Apartment</v>
          </cell>
          <cell r="J75" t="str">
            <v>No</v>
          </cell>
          <cell r="K75" t="str">
            <v>Yes</v>
          </cell>
          <cell r="L75">
            <v>15.57</v>
          </cell>
          <cell r="M75">
            <v>2</v>
          </cell>
          <cell r="N75">
            <v>1</v>
          </cell>
          <cell r="O75">
            <v>4</v>
          </cell>
          <cell r="P75">
            <v>22</v>
          </cell>
          <cell r="Q75">
            <v>0.22460326202234226</v>
          </cell>
        </row>
        <row r="76">
          <cell r="A76">
            <v>3075</v>
          </cell>
          <cell r="B76" t="str">
            <v>54532</v>
          </cell>
          <cell r="C76" t="str">
            <v>NH</v>
          </cell>
          <cell r="D76" t="str">
            <v>1607 Munoz River</v>
          </cell>
          <cell r="E76" t="str">
            <v>Emilyshire</v>
          </cell>
          <cell r="F76" t="str">
            <v>chung@yahoo.com</v>
          </cell>
          <cell r="G76">
            <v>209.77</v>
          </cell>
          <cell r="H76">
            <v>147.55000000000001</v>
          </cell>
          <cell r="I76" t="str">
            <v>Cabin</v>
          </cell>
          <cell r="J76" t="str">
            <v>No</v>
          </cell>
          <cell r="K76" t="str">
            <v>Yes</v>
          </cell>
          <cell r="L76">
            <v>27.65</v>
          </cell>
          <cell r="M76">
            <v>6</v>
          </cell>
          <cell r="N76">
            <v>7</v>
          </cell>
          <cell r="O76">
            <v>3</v>
          </cell>
          <cell r="P76">
            <v>6</v>
          </cell>
          <cell r="Q76">
            <v>8.7890398442729001E-2</v>
          </cell>
        </row>
        <row r="77">
          <cell r="A77">
            <v>3076</v>
          </cell>
          <cell r="B77" t="str">
            <v>65516</v>
          </cell>
          <cell r="C77" t="str">
            <v>UT</v>
          </cell>
          <cell r="D77" t="str">
            <v>3615 David Keys Apt. 269</v>
          </cell>
          <cell r="E77" t="str">
            <v>West Stephenside</v>
          </cell>
          <cell r="F77" t="str">
            <v>gonzalez@aol.com</v>
          </cell>
          <cell r="G77">
            <v>126.47</v>
          </cell>
          <cell r="H77">
            <v>86.8</v>
          </cell>
          <cell r="I77" t="str">
            <v>Apartment</v>
          </cell>
          <cell r="J77" t="str">
            <v>Yes</v>
          </cell>
          <cell r="K77" t="str">
            <v>Yes</v>
          </cell>
          <cell r="L77">
            <v>17.600000000000001</v>
          </cell>
          <cell r="M77">
            <v>2</v>
          </cell>
          <cell r="N77">
            <v>4</v>
          </cell>
          <cell r="O77">
            <v>3</v>
          </cell>
          <cell r="P77">
            <v>21</v>
          </cell>
          <cell r="Q77">
            <v>5.5073369471372959E-2</v>
          </cell>
        </row>
        <row r="78">
          <cell r="A78">
            <v>3077</v>
          </cell>
          <cell r="B78" t="str">
            <v>20721</v>
          </cell>
          <cell r="C78" t="str">
            <v>AZ</v>
          </cell>
          <cell r="D78" t="str">
            <v>640 Mary Common</v>
          </cell>
          <cell r="E78" t="str">
            <v>Michaelville</v>
          </cell>
          <cell r="F78" t="str">
            <v>ingram@gmail.com</v>
          </cell>
          <cell r="G78">
            <v>173.01</v>
          </cell>
          <cell r="H78">
            <v>121.75</v>
          </cell>
          <cell r="I78" t="str">
            <v>House</v>
          </cell>
          <cell r="J78" t="str">
            <v>No</v>
          </cell>
          <cell r="K78" t="str">
            <v>Yes</v>
          </cell>
          <cell r="L78">
            <v>12.53</v>
          </cell>
          <cell r="M78">
            <v>3</v>
          </cell>
          <cell r="N78">
            <v>4</v>
          </cell>
          <cell r="O78">
            <v>7</v>
          </cell>
        </row>
        <row r="79">
          <cell r="A79">
            <v>3078</v>
          </cell>
          <cell r="B79" t="str">
            <v>43567</v>
          </cell>
          <cell r="C79" t="str">
            <v>LA</v>
          </cell>
          <cell r="D79" t="str">
            <v>395 Timothy Road</v>
          </cell>
          <cell r="E79" t="str">
            <v>Williamsbury</v>
          </cell>
          <cell r="F79" t="str">
            <v>loter@yahoo.com</v>
          </cell>
          <cell r="G79">
            <v>198.1</v>
          </cell>
          <cell r="H79">
            <v>160.22999999999999</v>
          </cell>
          <cell r="I79" t="str">
            <v>Cabin</v>
          </cell>
          <cell r="J79" t="str">
            <v>Yes</v>
          </cell>
          <cell r="K79" t="str">
            <v>Yes</v>
          </cell>
          <cell r="L79">
            <v>10.82</v>
          </cell>
          <cell r="M79">
            <v>5</v>
          </cell>
          <cell r="N79">
            <v>7</v>
          </cell>
          <cell r="O79">
            <v>5</v>
          </cell>
        </row>
        <row r="80">
          <cell r="A80">
            <v>3079</v>
          </cell>
          <cell r="B80" t="str">
            <v>01239</v>
          </cell>
          <cell r="C80" t="str">
            <v>OR</v>
          </cell>
          <cell r="D80" t="str">
            <v>3267 Walter Dam</v>
          </cell>
          <cell r="E80" t="str">
            <v>Cunninghamtown</v>
          </cell>
          <cell r="F80" t="str">
            <v>chung@yahoo.com</v>
          </cell>
          <cell r="G80">
            <v>127.7</v>
          </cell>
          <cell r="H80">
            <v>110.64</v>
          </cell>
          <cell r="I80" t="str">
            <v>Cabin</v>
          </cell>
          <cell r="J80" t="str">
            <v>Yes</v>
          </cell>
          <cell r="K80" t="str">
            <v>No</v>
          </cell>
          <cell r="L80">
            <v>26.67</v>
          </cell>
          <cell r="M80">
            <v>1</v>
          </cell>
          <cell r="N80">
            <v>2</v>
          </cell>
          <cell r="O80">
            <v>7</v>
          </cell>
        </row>
        <row r="81">
          <cell r="A81">
            <v>3080</v>
          </cell>
          <cell r="B81" t="str">
            <v>03966</v>
          </cell>
          <cell r="C81" t="str">
            <v>MS</v>
          </cell>
          <cell r="D81" t="str">
            <v>00580 Brandon Creek</v>
          </cell>
          <cell r="E81" t="str">
            <v>Port Eric</v>
          </cell>
          <cell r="F81" t="str">
            <v>jacobs@yahoo.com</v>
          </cell>
          <cell r="G81">
            <v>236.71</v>
          </cell>
          <cell r="H81">
            <v>227.6</v>
          </cell>
          <cell r="I81" t="str">
            <v>Cabin</v>
          </cell>
          <cell r="J81" t="str">
            <v>No</v>
          </cell>
          <cell r="K81" t="str">
            <v>No</v>
          </cell>
          <cell r="L81">
            <v>20.22</v>
          </cell>
          <cell r="M81">
            <v>3</v>
          </cell>
          <cell r="N81">
            <v>5</v>
          </cell>
          <cell r="O81">
            <v>2</v>
          </cell>
        </row>
        <row r="82">
          <cell r="A82">
            <v>3081</v>
          </cell>
          <cell r="B82" t="str">
            <v>29996</v>
          </cell>
          <cell r="C82" t="str">
            <v>MS</v>
          </cell>
          <cell r="D82" t="str">
            <v>325 Amanda Cliffs Apt. 695</v>
          </cell>
          <cell r="E82" t="str">
            <v>South Paulabury</v>
          </cell>
          <cell r="F82" t="str">
            <v>ingram@gmail.com</v>
          </cell>
          <cell r="G82">
            <v>135.59</v>
          </cell>
          <cell r="H82">
            <v>115.37</v>
          </cell>
          <cell r="I82" t="str">
            <v>Apartment</v>
          </cell>
          <cell r="J82" t="str">
            <v>No</v>
          </cell>
          <cell r="K82" t="str">
            <v>Yes</v>
          </cell>
          <cell r="L82">
            <v>29.8</v>
          </cell>
          <cell r="M82">
            <v>6</v>
          </cell>
          <cell r="N82">
            <v>6</v>
          </cell>
          <cell r="O82">
            <v>13</v>
          </cell>
        </row>
        <row r="83">
          <cell r="A83">
            <v>3082</v>
          </cell>
          <cell r="B83" t="str">
            <v>93980</v>
          </cell>
          <cell r="C83" t="str">
            <v>CT</v>
          </cell>
          <cell r="D83" t="str">
            <v>40956 Amanda Walk Apt. 260</v>
          </cell>
          <cell r="E83" t="str">
            <v>Simonfurt</v>
          </cell>
          <cell r="F83" t="str">
            <v>chung@yahoo.com</v>
          </cell>
          <cell r="G83">
            <v>271.49</v>
          </cell>
          <cell r="H83">
            <v>93.35</v>
          </cell>
          <cell r="I83" t="str">
            <v>Apartment</v>
          </cell>
          <cell r="J83" t="str">
            <v>No</v>
          </cell>
          <cell r="K83" t="str">
            <v>No</v>
          </cell>
          <cell r="L83">
            <v>8.5399999999999991</v>
          </cell>
          <cell r="M83">
            <v>4</v>
          </cell>
          <cell r="N83">
            <v>4</v>
          </cell>
          <cell r="O83">
            <v>5</v>
          </cell>
          <cell r="P83">
            <v>6</v>
          </cell>
          <cell r="Q83">
            <v>0.17515031842671308</v>
          </cell>
        </row>
        <row r="84">
          <cell r="A84">
            <v>3083</v>
          </cell>
          <cell r="B84" t="str">
            <v>23687</v>
          </cell>
          <cell r="C84" t="str">
            <v>KS</v>
          </cell>
          <cell r="D84" t="str">
            <v>25762 Gill Creek Suite 525</v>
          </cell>
          <cell r="E84" t="str">
            <v>Mccoyton</v>
          </cell>
          <cell r="F84" t="str">
            <v>jacobs@yahoo.com</v>
          </cell>
          <cell r="G84">
            <v>247.15</v>
          </cell>
          <cell r="H84">
            <v>171.37</v>
          </cell>
          <cell r="I84" t="str">
            <v>Condo</v>
          </cell>
          <cell r="J84" t="str">
            <v>No</v>
          </cell>
          <cell r="K84" t="str">
            <v>No</v>
          </cell>
          <cell r="L84">
            <v>17.22</v>
          </cell>
          <cell r="M84">
            <v>1</v>
          </cell>
          <cell r="N84">
            <v>3</v>
          </cell>
          <cell r="O84">
            <v>5</v>
          </cell>
          <cell r="P84">
            <v>8</v>
          </cell>
          <cell r="Q84">
            <v>0.21075787528867063</v>
          </cell>
        </row>
        <row r="85">
          <cell r="A85">
            <v>3084</v>
          </cell>
          <cell r="B85" t="str">
            <v>04593</v>
          </cell>
          <cell r="C85" t="str">
            <v>GA</v>
          </cell>
          <cell r="D85" t="str">
            <v>6048 Johnson Loop Suite 635</v>
          </cell>
          <cell r="E85" t="str">
            <v>East Daniel</v>
          </cell>
          <cell r="F85" t="str">
            <v>rankin@yahoo.com</v>
          </cell>
          <cell r="G85">
            <v>299.60000000000002</v>
          </cell>
          <cell r="H85">
            <v>95.59</v>
          </cell>
          <cell r="I85" t="str">
            <v>Condo</v>
          </cell>
          <cell r="J85" t="str">
            <v>Yes</v>
          </cell>
          <cell r="K85" t="str">
            <v>Yes</v>
          </cell>
          <cell r="L85">
            <v>24.3</v>
          </cell>
          <cell r="M85">
            <v>1</v>
          </cell>
          <cell r="N85">
            <v>3</v>
          </cell>
          <cell r="O85">
            <v>8</v>
          </cell>
        </row>
        <row r="86">
          <cell r="A86">
            <v>3085</v>
          </cell>
          <cell r="B86" t="str">
            <v>96954</v>
          </cell>
          <cell r="C86" t="str">
            <v>RI</v>
          </cell>
          <cell r="D86" t="str">
            <v>1168 Gary Fords Apt. 308</v>
          </cell>
          <cell r="E86" t="str">
            <v>Port Trevor</v>
          </cell>
          <cell r="F86" t="str">
            <v>martinez@aol.com</v>
          </cell>
          <cell r="G86">
            <v>278.17</v>
          </cell>
          <cell r="H86">
            <v>194.84</v>
          </cell>
          <cell r="I86" t="str">
            <v>Apartment</v>
          </cell>
          <cell r="J86" t="str">
            <v>No</v>
          </cell>
          <cell r="K86" t="str">
            <v>No</v>
          </cell>
          <cell r="L86">
            <v>5.88</v>
          </cell>
          <cell r="M86">
            <v>1</v>
          </cell>
          <cell r="N86">
            <v>2</v>
          </cell>
          <cell r="O86">
            <v>11</v>
          </cell>
        </row>
        <row r="87">
          <cell r="A87">
            <v>3086</v>
          </cell>
          <cell r="B87" t="str">
            <v>62271</v>
          </cell>
          <cell r="C87" t="str">
            <v>MS</v>
          </cell>
          <cell r="D87" t="str">
            <v>164 Matthew Parkway Suite 826</v>
          </cell>
          <cell r="E87" t="str">
            <v>Jimmyfurt</v>
          </cell>
          <cell r="F87" t="str">
            <v>jacobs@yahoo.com</v>
          </cell>
          <cell r="G87">
            <v>100.08</v>
          </cell>
          <cell r="H87">
            <v>112.03</v>
          </cell>
          <cell r="I87" t="str">
            <v>Condo</v>
          </cell>
          <cell r="J87" t="str">
            <v>Yes</v>
          </cell>
          <cell r="K87" t="str">
            <v>Yes</v>
          </cell>
          <cell r="L87">
            <v>28.82</v>
          </cell>
          <cell r="M87">
            <v>6</v>
          </cell>
          <cell r="N87">
            <v>8</v>
          </cell>
          <cell r="O87">
            <v>8</v>
          </cell>
        </row>
        <row r="88">
          <cell r="A88">
            <v>3087</v>
          </cell>
          <cell r="B88" t="str">
            <v>05222</v>
          </cell>
          <cell r="C88" t="str">
            <v>CO</v>
          </cell>
          <cell r="D88" t="str">
            <v>1220 Heidi Rue Apt. 998</v>
          </cell>
          <cell r="E88" t="str">
            <v>West Haleyburgh</v>
          </cell>
          <cell r="F88" t="str">
            <v>rice@yahoo.com</v>
          </cell>
          <cell r="G88">
            <v>182.77</v>
          </cell>
          <cell r="H88">
            <v>127.97</v>
          </cell>
          <cell r="I88" t="str">
            <v>Apartment</v>
          </cell>
          <cell r="J88" t="str">
            <v>No</v>
          </cell>
          <cell r="K88" t="str">
            <v>Yes</v>
          </cell>
          <cell r="L88">
            <v>13.02</v>
          </cell>
          <cell r="M88">
            <v>5</v>
          </cell>
          <cell r="N88">
            <v>4</v>
          </cell>
          <cell r="O88">
            <v>1</v>
          </cell>
          <cell r="P88">
            <v>37</v>
          </cell>
          <cell r="Q88">
            <v>0.17221234967106303</v>
          </cell>
        </row>
        <row r="89">
          <cell r="A89">
            <v>3088</v>
          </cell>
          <cell r="B89" t="str">
            <v>22365</v>
          </cell>
          <cell r="C89" t="str">
            <v>SD</v>
          </cell>
          <cell r="D89" t="str">
            <v>751 Wood Square Suite 732</v>
          </cell>
          <cell r="E89" t="str">
            <v>Port Melissaburgh</v>
          </cell>
          <cell r="F89" t="str">
            <v>rice@yahoo.com</v>
          </cell>
          <cell r="G89">
            <v>186.01</v>
          </cell>
          <cell r="H89">
            <v>120.07</v>
          </cell>
          <cell r="I89" t="str">
            <v>Hotel</v>
          </cell>
          <cell r="J89" t="str">
            <v>No</v>
          </cell>
          <cell r="K89" t="str">
            <v>No</v>
          </cell>
          <cell r="L89">
            <v>26.71</v>
          </cell>
          <cell r="M89">
            <v>7</v>
          </cell>
          <cell r="N89">
            <v>7</v>
          </cell>
          <cell r="O89">
            <v>13</v>
          </cell>
        </row>
        <row r="90">
          <cell r="A90">
            <v>3089</v>
          </cell>
          <cell r="B90" t="str">
            <v>53609</v>
          </cell>
          <cell r="C90" t="str">
            <v>OR</v>
          </cell>
          <cell r="D90" t="str">
            <v>376 Smith Dale Suite 279</v>
          </cell>
          <cell r="E90" t="str">
            <v>South Sarahland</v>
          </cell>
          <cell r="F90" t="str">
            <v>ingram@gmail.com</v>
          </cell>
          <cell r="G90">
            <v>122.31</v>
          </cell>
          <cell r="H90">
            <v>137.96</v>
          </cell>
          <cell r="I90" t="str">
            <v>Hotel</v>
          </cell>
          <cell r="J90" t="str">
            <v>No</v>
          </cell>
          <cell r="K90" t="str">
            <v>No</v>
          </cell>
          <cell r="L90">
            <v>26.29</v>
          </cell>
          <cell r="M90">
            <v>2</v>
          </cell>
          <cell r="N90">
            <v>2</v>
          </cell>
          <cell r="O90">
            <v>9</v>
          </cell>
          <cell r="P90">
            <v>29</v>
          </cell>
          <cell r="Q90">
            <v>9.5929262305830459E-2</v>
          </cell>
        </row>
        <row r="91">
          <cell r="A91">
            <v>3090</v>
          </cell>
          <cell r="B91" t="str">
            <v>09478</v>
          </cell>
          <cell r="C91" t="str">
            <v>CA</v>
          </cell>
          <cell r="D91" t="str">
            <v>79148 Pierce Lock Suite 423</v>
          </cell>
          <cell r="E91" t="str">
            <v>Erikberg</v>
          </cell>
          <cell r="F91" t="str">
            <v>rice@yahoo.com</v>
          </cell>
          <cell r="G91">
            <v>234.61</v>
          </cell>
          <cell r="H91">
            <v>226.57</v>
          </cell>
          <cell r="I91" t="str">
            <v>Hotel</v>
          </cell>
          <cell r="J91" t="str">
            <v>Yes</v>
          </cell>
          <cell r="K91" t="str">
            <v>No</v>
          </cell>
          <cell r="L91">
            <v>16.41</v>
          </cell>
          <cell r="M91">
            <v>3</v>
          </cell>
          <cell r="N91">
            <v>5</v>
          </cell>
          <cell r="O91">
            <v>6</v>
          </cell>
        </row>
        <row r="92">
          <cell r="A92">
            <v>3091</v>
          </cell>
          <cell r="B92" t="str">
            <v>01425</v>
          </cell>
          <cell r="C92" t="str">
            <v>ID</v>
          </cell>
          <cell r="D92" t="str">
            <v>147 Lisa Hill Apt. 512</v>
          </cell>
          <cell r="E92" t="str">
            <v>Port Elizabethshire</v>
          </cell>
          <cell r="F92" t="str">
            <v>gonzalez@aol.com</v>
          </cell>
          <cell r="G92">
            <v>145.15</v>
          </cell>
          <cell r="H92">
            <v>95.73</v>
          </cell>
          <cell r="I92" t="str">
            <v>Apartment</v>
          </cell>
          <cell r="J92" t="str">
            <v>No</v>
          </cell>
          <cell r="K92" t="str">
            <v>Yes</v>
          </cell>
          <cell r="L92">
            <v>9.93</v>
          </cell>
          <cell r="M92">
            <v>4</v>
          </cell>
          <cell r="N92">
            <v>6</v>
          </cell>
          <cell r="O92">
            <v>10</v>
          </cell>
        </row>
        <row r="93">
          <cell r="A93">
            <v>3092</v>
          </cell>
          <cell r="B93" t="str">
            <v>29941</v>
          </cell>
          <cell r="C93" t="str">
            <v>KY</v>
          </cell>
          <cell r="D93" t="str">
            <v>971 Hansen Well Suite 103</v>
          </cell>
          <cell r="E93" t="str">
            <v>South Mary</v>
          </cell>
          <cell r="F93" t="str">
            <v>morales@aol.com</v>
          </cell>
          <cell r="G93">
            <v>145.72</v>
          </cell>
          <cell r="H93">
            <v>161.68</v>
          </cell>
          <cell r="I93" t="str">
            <v>Hotel</v>
          </cell>
          <cell r="J93" t="str">
            <v>No</v>
          </cell>
          <cell r="K93" t="str">
            <v>No</v>
          </cell>
          <cell r="L93">
            <v>24.36</v>
          </cell>
          <cell r="M93">
            <v>6</v>
          </cell>
          <cell r="N93">
            <v>8</v>
          </cell>
          <cell r="O93">
            <v>4</v>
          </cell>
        </row>
        <row r="94">
          <cell r="A94">
            <v>3093</v>
          </cell>
          <cell r="B94" t="str">
            <v>47577</v>
          </cell>
          <cell r="C94" t="str">
            <v>WY</v>
          </cell>
          <cell r="D94" t="str">
            <v>511 Berry Fork Suite 623</v>
          </cell>
          <cell r="E94" t="str">
            <v>Sharonfort</v>
          </cell>
          <cell r="F94" t="str">
            <v>morales@aol.com</v>
          </cell>
          <cell r="G94">
            <v>260.18</v>
          </cell>
          <cell r="H94">
            <v>183.81</v>
          </cell>
          <cell r="I94" t="str">
            <v>Hotel</v>
          </cell>
          <cell r="J94" t="str">
            <v>No</v>
          </cell>
          <cell r="K94" t="str">
            <v>No</v>
          </cell>
          <cell r="L94">
            <v>7.46</v>
          </cell>
          <cell r="M94">
            <v>4</v>
          </cell>
          <cell r="N94">
            <v>5</v>
          </cell>
          <cell r="O94">
            <v>3</v>
          </cell>
        </row>
        <row r="95">
          <cell r="A95">
            <v>3094</v>
          </cell>
          <cell r="B95" t="str">
            <v>94134</v>
          </cell>
          <cell r="C95" t="str">
            <v>WI</v>
          </cell>
          <cell r="D95" t="str">
            <v>65873 Chen Knolls</v>
          </cell>
          <cell r="E95" t="str">
            <v>Ramirezfurt</v>
          </cell>
          <cell r="F95" t="str">
            <v>morales@aol.com</v>
          </cell>
          <cell r="G95">
            <v>117.17</v>
          </cell>
          <cell r="H95">
            <v>215.38</v>
          </cell>
          <cell r="I95" t="str">
            <v>House</v>
          </cell>
          <cell r="J95" t="str">
            <v>No</v>
          </cell>
          <cell r="K95" t="str">
            <v>No</v>
          </cell>
          <cell r="L95">
            <v>24.31</v>
          </cell>
          <cell r="M95">
            <v>4</v>
          </cell>
          <cell r="N95">
            <v>3</v>
          </cell>
          <cell r="O95">
            <v>14</v>
          </cell>
        </row>
        <row r="96">
          <cell r="A96">
            <v>3095</v>
          </cell>
          <cell r="B96" t="str">
            <v>57039</v>
          </cell>
          <cell r="C96" t="str">
            <v>IN</v>
          </cell>
          <cell r="D96" t="str">
            <v>8799 Emma Parkway Suite 735</v>
          </cell>
          <cell r="E96" t="str">
            <v>North Thomasfurt</v>
          </cell>
          <cell r="F96" t="str">
            <v>rice@yahoo.com</v>
          </cell>
          <cell r="G96">
            <v>242.21</v>
          </cell>
          <cell r="H96">
            <v>145.51</v>
          </cell>
          <cell r="I96" t="str">
            <v>Hotel</v>
          </cell>
          <cell r="J96" t="str">
            <v>No</v>
          </cell>
          <cell r="K96" t="str">
            <v>No</v>
          </cell>
          <cell r="L96">
            <v>11.89</v>
          </cell>
          <cell r="M96">
            <v>3</v>
          </cell>
          <cell r="N96">
            <v>5</v>
          </cell>
          <cell r="O96">
            <v>11</v>
          </cell>
          <cell r="P96">
            <v>41</v>
          </cell>
          <cell r="Q96">
            <v>9.9007041505844121E-2</v>
          </cell>
        </row>
        <row r="97">
          <cell r="A97">
            <v>3096</v>
          </cell>
          <cell r="B97" t="str">
            <v>23718</v>
          </cell>
          <cell r="C97" t="str">
            <v>ND</v>
          </cell>
          <cell r="D97" t="str">
            <v>30068 David View Apt. 173</v>
          </cell>
          <cell r="E97" t="str">
            <v>New Peggychester</v>
          </cell>
          <cell r="F97" t="str">
            <v>martinez@aol.com</v>
          </cell>
          <cell r="G97">
            <v>161.21</v>
          </cell>
          <cell r="H97">
            <v>142.76</v>
          </cell>
          <cell r="I97" t="str">
            <v>Apartment</v>
          </cell>
          <cell r="J97" t="str">
            <v>No</v>
          </cell>
          <cell r="K97" t="str">
            <v>Yes</v>
          </cell>
          <cell r="L97">
            <v>20.92</v>
          </cell>
          <cell r="M97">
            <v>4</v>
          </cell>
          <cell r="N97">
            <v>6</v>
          </cell>
          <cell r="O97">
            <v>7</v>
          </cell>
        </row>
        <row r="98">
          <cell r="A98">
            <v>3097</v>
          </cell>
          <cell r="B98" t="str">
            <v>26932</v>
          </cell>
          <cell r="C98" t="str">
            <v>MD</v>
          </cell>
          <cell r="D98" t="str">
            <v>298 Johnathan Cove Apt. 402</v>
          </cell>
          <cell r="E98" t="str">
            <v>South Jamie</v>
          </cell>
          <cell r="F98" t="str">
            <v>ingram@gmail.com</v>
          </cell>
          <cell r="G98">
            <v>176.37</v>
          </cell>
          <cell r="H98">
            <v>170.07</v>
          </cell>
          <cell r="I98" t="str">
            <v>Apartment</v>
          </cell>
          <cell r="J98" t="str">
            <v>No</v>
          </cell>
          <cell r="K98" t="str">
            <v>Yes</v>
          </cell>
          <cell r="L98">
            <v>8.5399999999999991</v>
          </cell>
          <cell r="M98">
            <v>6</v>
          </cell>
          <cell r="N98">
            <v>7</v>
          </cell>
          <cell r="O98">
            <v>13</v>
          </cell>
          <cell r="P98">
            <v>17</v>
          </cell>
          <cell r="Q98">
            <v>9.0923177642016323E-2</v>
          </cell>
        </row>
        <row r="99">
          <cell r="A99">
            <v>3098</v>
          </cell>
          <cell r="B99" t="str">
            <v>74554</v>
          </cell>
          <cell r="C99" t="str">
            <v>CO</v>
          </cell>
          <cell r="D99" t="str">
            <v>171 Harrison Motorway</v>
          </cell>
          <cell r="E99" t="str">
            <v>Davidview</v>
          </cell>
          <cell r="F99" t="str">
            <v>chung@yahoo.com</v>
          </cell>
          <cell r="G99">
            <v>234.81</v>
          </cell>
          <cell r="H99">
            <v>145.08000000000001</v>
          </cell>
          <cell r="I99" t="str">
            <v>House</v>
          </cell>
          <cell r="J99" t="str">
            <v>Yes</v>
          </cell>
          <cell r="K99" t="str">
            <v>Yes</v>
          </cell>
          <cell r="L99">
            <v>26.14</v>
          </cell>
          <cell r="M99">
            <v>6</v>
          </cell>
          <cell r="N99">
            <v>8</v>
          </cell>
          <cell r="O99">
            <v>10</v>
          </cell>
        </row>
        <row r="100">
          <cell r="A100">
            <v>3099</v>
          </cell>
          <cell r="B100" t="str">
            <v>32097</v>
          </cell>
          <cell r="C100" t="str">
            <v>NE</v>
          </cell>
          <cell r="D100" t="str">
            <v>3576 Sergio Avenue</v>
          </cell>
          <cell r="E100" t="str">
            <v>Benjaminmouth</v>
          </cell>
          <cell r="F100" t="str">
            <v>morales@aol.com</v>
          </cell>
          <cell r="G100">
            <v>260.62</v>
          </cell>
          <cell r="H100">
            <v>111.73</v>
          </cell>
          <cell r="I100" t="str">
            <v>Cabin</v>
          </cell>
          <cell r="J100" t="str">
            <v>No</v>
          </cell>
          <cell r="K100" t="str">
            <v>No</v>
          </cell>
          <cell r="L100">
            <v>15.89</v>
          </cell>
          <cell r="M100">
            <v>1</v>
          </cell>
          <cell r="N100">
            <v>1</v>
          </cell>
          <cell r="O100">
            <v>1</v>
          </cell>
          <cell r="P100">
            <v>9</v>
          </cell>
          <cell r="Q100">
            <v>0.24471219336460792</v>
          </cell>
        </row>
        <row r="101">
          <cell r="A101">
            <v>3100</v>
          </cell>
          <cell r="B101" t="str">
            <v>21519</v>
          </cell>
          <cell r="C101" t="str">
            <v>RI</v>
          </cell>
          <cell r="D101" t="str">
            <v>37457 Tanya Pike Apt. 348</v>
          </cell>
          <cell r="E101" t="str">
            <v>North Ericton</v>
          </cell>
          <cell r="F101" t="str">
            <v>ingram@gmail.com</v>
          </cell>
          <cell r="G101">
            <v>214.62</v>
          </cell>
          <cell r="H101">
            <v>70.63</v>
          </cell>
          <cell r="I101" t="str">
            <v>Apartment</v>
          </cell>
          <cell r="J101" t="str">
            <v>No</v>
          </cell>
          <cell r="K101" t="str">
            <v>Yes</v>
          </cell>
          <cell r="L101">
            <v>5.29</v>
          </cell>
          <cell r="M101">
            <v>2</v>
          </cell>
          <cell r="N101">
            <v>1</v>
          </cell>
          <cell r="O101">
            <v>13</v>
          </cell>
        </row>
        <row r="102">
          <cell r="A102">
            <v>3101</v>
          </cell>
          <cell r="B102" t="str">
            <v>76875</v>
          </cell>
          <cell r="C102" t="str">
            <v>PA</v>
          </cell>
          <cell r="D102" t="str">
            <v>3673 Peter Turnpike Suite 835</v>
          </cell>
          <cell r="E102" t="str">
            <v>New Sandra</v>
          </cell>
          <cell r="F102" t="str">
            <v>loter@yahoo.com</v>
          </cell>
          <cell r="G102">
            <v>172.79</v>
          </cell>
          <cell r="H102">
            <v>229.03</v>
          </cell>
          <cell r="I102" t="str">
            <v>Hotel</v>
          </cell>
          <cell r="J102" t="str">
            <v>No</v>
          </cell>
          <cell r="K102" t="str">
            <v>Yes</v>
          </cell>
          <cell r="L102">
            <v>14.05</v>
          </cell>
          <cell r="M102">
            <v>4</v>
          </cell>
          <cell r="N102">
            <v>4</v>
          </cell>
          <cell r="O102">
            <v>6</v>
          </cell>
          <cell r="P102">
            <v>12</v>
          </cell>
          <cell r="Q102">
            <v>0.14014265639174467</v>
          </cell>
        </row>
        <row r="103">
          <cell r="A103">
            <v>3102</v>
          </cell>
          <cell r="B103" t="str">
            <v>80451</v>
          </cell>
          <cell r="C103" t="str">
            <v>TX</v>
          </cell>
          <cell r="D103" t="str">
            <v>939 Johnson Oval Suite 830</v>
          </cell>
          <cell r="E103" t="str">
            <v>North Dennismouth</v>
          </cell>
          <cell r="F103" t="str">
            <v>gonzalez@aol.com</v>
          </cell>
          <cell r="G103">
            <v>133.53</v>
          </cell>
          <cell r="H103">
            <v>169.34</v>
          </cell>
          <cell r="I103" t="str">
            <v>Hotel</v>
          </cell>
          <cell r="J103" t="str">
            <v>No</v>
          </cell>
          <cell r="K103" t="str">
            <v>Yes</v>
          </cell>
          <cell r="L103">
            <v>18.059999999999999</v>
          </cell>
          <cell r="M103">
            <v>3</v>
          </cell>
          <cell r="N103">
            <v>5</v>
          </cell>
          <cell r="O103">
            <v>6</v>
          </cell>
          <cell r="P103">
            <v>28</v>
          </cell>
          <cell r="Q103">
            <v>0.2496258783096228</v>
          </cell>
        </row>
        <row r="104">
          <cell r="A104">
            <v>3103</v>
          </cell>
          <cell r="B104" t="str">
            <v>51726</v>
          </cell>
          <cell r="C104" t="str">
            <v>NV</v>
          </cell>
          <cell r="D104" t="str">
            <v>645 Jennings Estates</v>
          </cell>
          <cell r="E104" t="str">
            <v>Angelastad</v>
          </cell>
          <cell r="F104" t="str">
            <v>tanner@utexas.edu</v>
          </cell>
          <cell r="G104">
            <v>109.44</v>
          </cell>
          <cell r="H104">
            <v>155.52000000000001</v>
          </cell>
          <cell r="I104" t="str">
            <v>House</v>
          </cell>
          <cell r="J104" t="str">
            <v>No</v>
          </cell>
          <cell r="K104" t="str">
            <v>No</v>
          </cell>
          <cell r="L104">
            <v>8.2799999999999994</v>
          </cell>
          <cell r="M104">
            <v>2</v>
          </cell>
          <cell r="N104">
            <v>3</v>
          </cell>
          <cell r="O104">
            <v>4</v>
          </cell>
        </row>
        <row r="105">
          <cell r="A105">
            <v>3104</v>
          </cell>
          <cell r="B105" t="str">
            <v>77240</v>
          </cell>
          <cell r="C105" t="str">
            <v>MT</v>
          </cell>
          <cell r="D105" t="str">
            <v>1231 Stephanie Lock Suite 835</v>
          </cell>
          <cell r="E105" t="str">
            <v>North Richardland</v>
          </cell>
          <cell r="F105" t="str">
            <v>martinez@aol.com</v>
          </cell>
          <cell r="G105">
            <v>182.33</v>
          </cell>
          <cell r="H105">
            <v>180.2</v>
          </cell>
          <cell r="I105" t="str">
            <v>Hotel</v>
          </cell>
          <cell r="J105" t="str">
            <v>Yes</v>
          </cell>
          <cell r="K105" t="str">
            <v>No</v>
          </cell>
          <cell r="L105">
            <v>17.78</v>
          </cell>
          <cell r="M105">
            <v>5</v>
          </cell>
          <cell r="N105">
            <v>7</v>
          </cell>
          <cell r="O105">
            <v>5</v>
          </cell>
          <cell r="P105">
            <v>13</v>
          </cell>
          <cell r="Q105">
            <v>0.12692838987932381</v>
          </cell>
        </row>
        <row r="106">
          <cell r="A106">
            <v>3105</v>
          </cell>
          <cell r="B106" t="str">
            <v>98152</v>
          </cell>
          <cell r="C106" t="str">
            <v>CO</v>
          </cell>
          <cell r="D106" t="str">
            <v>302 Parker Plains Apt. 197</v>
          </cell>
          <cell r="E106" t="str">
            <v>East Robertstad</v>
          </cell>
          <cell r="F106" t="str">
            <v>morales@aol.com</v>
          </cell>
          <cell r="G106">
            <v>212.7</v>
          </cell>
          <cell r="H106">
            <v>212.86</v>
          </cell>
          <cell r="I106" t="str">
            <v>Apartment</v>
          </cell>
          <cell r="J106" t="str">
            <v>Yes</v>
          </cell>
          <cell r="K106" t="str">
            <v>No</v>
          </cell>
          <cell r="L106">
            <v>6.82</v>
          </cell>
          <cell r="M106">
            <v>3</v>
          </cell>
          <cell r="N106">
            <v>2</v>
          </cell>
          <cell r="O106">
            <v>1</v>
          </cell>
        </row>
        <row r="107">
          <cell r="A107">
            <v>3106</v>
          </cell>
          <cell r="B107" t="str">
            <v>98277</v>
          </cell>
          <cell r="C107" t="str">
            <v>MS</v>
          </cell>
          <cell r="D107" t="str">
            <v>098 Hernandez Green</v>
          </cell>
          <cell r="E107" t="str">
            <v>New Sergiobury</v>
          </cell>
          <cell r="F107" t="str">
            <v>morales@aol.com</v>
          </cell>
          <cell r="G107">
            <v>262.3</v>
          </cell>
          <cell r="H107">
            <v>188.71</v>
          </cell>
          <cell r="I107" t="str">
            <v>Cabin</v>
          </cell>
          <cell r="J107" t="str">
            <v>No</v>
          </cell>
          <cell r="K107" t="str">
            <v>Yes</v>
          </cell>
          <cell r="L107">
            <v>21.88</v>
          </cell>
          <cell r="M107">
            <v>4</v>
          </cell>
          <cell r="N107">
            <v>6</v>
          </cell>
          <cell r="O107">
            <v>8</v>
          </cell>
        </row>
        <row r="108">
          <cell r="A108">
            <v>3107</v>
          </cell>
          <cell r="B108" t="str">
            <v>80082</v>
          </cell>
          <cell r="C108" t="str">
            <v>NE</v>
          </cell>
          <cell r="D108" t="str">
            <v>94102 Sims Port Suite 187</v>
          </cell>
          <cell r="E108" t="str">
            <v>Florestown</v>
          </cell>
          <cell r="F108" t="str">
            <v>rice@yahoo.com</v>
          </cell>
          <cell r="G108">
            <v>128.05000000000001</v>
          </cell>
          <cell r="H108">
            <v>83.34</v>
          </cell>
          <cell r="I108" t="str">
            <v>Condo</v>
          </cell>
          <cell r="J108" t="str">
            <v>No</v>
          </cell>
          <cell r="K108" t="str">
            <v>Yes</v>
          </cell>
          <cell r="L108">
            <v>11.29</v>
          </cell>
          <cell r="M108">
            <v>4</v>
          </cell>
          <cell r="N108">
            <v>4</v>
          </cell>
          <cell r="O108">
            <v>8</v>
          </cell>
          <cell r="P108">
            <v>8</v>
          </cell>
          <cell r="Q108">
            <v>0.20579577371388896</v>
          </cell>
        </row>
        <row r="109">
          <cell r="A109">
            <v>3108</v>
          </cell>
          <cell r="B109" t="str">
            <v>71531</v>
          </cell>
          <cell r="C109" t="str">
            <v>ND</v>
          </cell>
          <cell r="D109" t="str">
            <v>01630 Baker Crescent</v>
          </cell>
          <cell r="E109" t="str">
            <v>Kellyborough</v>
          </cell>
          <cell r="F109" t="str">
            <v>gonzalez@aol.com</v>
          </cell>
          <cell r="G109">
            <v>125.27</v>
          </cell>
          <cell r="H109">
            <v>204.02</v>
          </cell>
          <cell r="I109" t="str">
            <v>Cabin</v>
          </cell>
          <cell r="J109" t="str">
            <v>Yes</v>
          </cell>
          <cell r="K109" t="str">
            <v>Yes</v>
          </cell>
          <cell r="L109">
            <v>21.15</v>
          </cell>
          <cell r="M109">
            <v>1</v>
          </cell>
          <cell r="N109">
            <v>1</v>
          </cell>
          <cell r="O109">
            <v>4</v>
          </cell>
        </row>
        <row r="110">
          <cell r="A110">
            <v>3109</v>
          </cell>
          <cell r="B110" t="str">
            <v>14157</v>
          </cell>
          <cell r="C110" t="str">
            <v>OK</v>
          </cell>
          <cell r="D110" t="str">
            <v>70452 Forbes Courts</v>
          </cell>
          <cell r="E110" t="str">
            <v>Mosesland</v>
          </cell>
          <cell r="F110" t="str">
            <v>morales@aol.com</v>
          </cell>
          <cell r="G110">
            <v>172.1</v>
          </cell>
          <cell r="H110">
            <v>90.98</v>
          </cell>
          <cell r="I110" t="str">
            <v>Cabin</v>
          </cell>
          <cell r="J110" t="str">
            <v>Yes</v>
          </cell>
          <cell r="K110" t="str">
            <v>No</v>
          </cell>
          <cell r="L110">
            <v>18.09</v>
          </cell>
          <cell r="M110">
            <v>4</v>
          </cell>
          <cell r="N110">
            <v>3</v>
          </cell>
          <cell r="O110">
            <v>9</v>
          </cell>
          <cell r="P110">
            <v>11</v>
          </cell>
          <cell r="Q110">
            <v>0.22101220348627648</v>
          </cell>
        </row>
        <row r="111">
          <cell r="A111">
            <v>3110</v>
          </cell>
          <cell r="B111" t="str">
            <v>26899</v>
          </cell>
          <cell r="C111" t="str">
            <v>MO</v>
          </cell>
          <cell r="D111" t="str">
            <v>0835 Angela Station</v>
          </cell>
          <cell r="E111" t="str">
            <v>East Heather</v>
          </cell>
          <cell r="F111" t="str">
            <v>tanner@utexas.edu</v>
          </cell>
          <cell r="G111">
            <v>299.91000000000003</v>
          </cell>
          <cell r="H111">
            <v>158.63999999999999</v>
          </cell>
          <cell r="I111" t="str">
            <v>House</v>
          </cell>
          <cell r="J111" t="str">
            <v>Yes</v>
          </cell>
          <cell r="K111" t="str">
            <v>No</v>
          </cell>
          <cell r="L111">
            <v>23.09</v>
          </cell>
          <cell r="M111">
            <v>5</v>
          </cell>
          <cell r="N111">
            <v>7</v>
          </cell>
          <cell r="O111">
            <v>9</v>
          </cell>
          <cell r="P111">
            <v>22</v>
          </cell>
          <cell r="Q111">
            <v>0.11834612347098904</v>
          </cell>
        </row>
        <row r="112">
          <cell r="A112">
            <v>3111</v>
          </cell>
          <cell r="B112" t="str">
            <v>42872</v>
          </cell>
          <cell r="C112" t="str">
            <v>VT</v>
          </cell>
          <cell r="D112" t="str">
            <v>2458 Jason Village Suite 248</v>
          </cell>
          <cell r="E112" t="str">
            <v>North Donnamouth</v>
          </cell>
          <cell r="F112" t="str">
            <v>tanner@utexas.edu</v>
          </cell>
          <cell r="G112">
            <v>189.3</v>
          </cell>
          <cell r="H112">
            <v>107.97</v>
          </cell>
          <cell r="I112" t="str">
            <v>Condo</v>
          </cell>
          <cell r="J112" t="str">
            <v>No</v>
          </cell>
          <cell r="K112" t="str">
            <v>Yes</v>
          </cell>
          <cell r="L112">
            <v>9.0500000000000007</v>
          </cell>
          <cell r="M112">
            <v>2</v>
          </cell>
          <cell r="N112">
            <v>4</v>
          </cell>
          <cell r="O112">
            <v>4</v>
          </cell>
        </row>
        <row r="113">
          <cell r="A113">
            <v>3112</v>
          </cell>
          <cell r="B113" t="str">
            <v>78301</v>
          </cell>
          <cell r="C113" t="str">
            <v>CO</v>
          </cell>
          <cell r="D113" t="str">
            <v>1243 Grimes Corners</v>
          </cell>
          <cell r="E113" t="str">
            <v>Shawchester</v>
          </cell>
          <cell r="F113" t="str">
            <v>martinez@aol.com</v>
          </cell>
          <cell r="G113">
            <v>193.24</v>
          </cell>
          <cell r="H113">
            <v>214.14</v>
          </cell>
          <cell r="I113" t="str">
            <v>House</v>
          </cell>
          <cell r="J113" t="str">
            <v>Yes</v>
          </cell>
          <cell r="K113" t="str">
            <v>Yes</v>
          </cell>
          <cell r="L113">
            <v>26.1</v>
          </cell>
          <cell r="M113">
            <v>4</v>
          </cell>
          <cell r="N113">
            <v>3</v>
          </cell>
          <cell r="O113">
            <v>2</v>
          </cell>
          <cell r="P113">
            <v>21</v>
          </cell>
          <cell r="Q113">
            <v>5.6492214817701926E-2</v>
          </cell>
        </row>
        <row r="114">
          <cell r="A114">
            <v>3113</v>
          </cell>
          <cell r="B114" t="str">
            <v>34523</v>
          </cell>
          <cell r="C114" t="str">
            <v>DC</v>
          </cell>
          <cell r="D114" t="str">
            <v>558 Williams Station</v>
          </cell>
          <cell r="E114" t="str">
            <v>Port Pamela</v>
          </cell>
          <cell r="F114" t="str">
            <v>rankin@yahoo.com</v>
          </cell>
          <cell r="G114">
            <v>192.46</v>
          </cell>
          <cell r="H114">
            <v>106.3</v>
          </cell>
          <cell r="I114" t="str">
            <v>House</v>
          </cell>
          <cell r="J114" t="str">
            <v>No</v>
          </cell>
          <cell r="K114" t="str">
            <v>Yes</v>
          </cell>
          <cell r="L114">
            <v>17.59</v>
          </cell>
          <cell r="M114">
            <v>6</v>
          </cell>
          <cell r="N114">
            <v>7</v>
          </cell>
          <cell r="O114">
            <v>4</v>
          </cell>
        </row>
        <row r="115">
          <cell r="A115">
            <v>3114</v>
          </cell>
          <cell r="B115" t="str">
            <v>63064</v>
          </cell>
          <cell r="C115" t="str">
            <v>VT</v>
          </cell>
          <cell r="D115" t="str">
            <v>4934 Lozano Place Suite 716</v>
          </cell>
          <cell r="E115" t="str">
            <v>Gavinton</v>
          </cell>
          <cell r="F115" t="str">
            <v>chung@yahoo.com</v>
          </cell>
          <cell r="G115">
            <v>257.37</v>
          </cell>
          <cell r="H115">
            <v>116.99</v>
          </cell>
          <cell r="I115" t="str">
            <v>Hotel</v>
          </cell>
          <cell r="J115" t="str">
            <v>No</v>
          </cell>
          <cell r="K115" t="str">
            <v>No</v>
          </cell>
          <cell r="L115">
            <v>5.63</v>
          </cell>
          <cell r="M115">
            <v>5</v>
          </cell>
          <cell r="N115">
            <v>6</v>
          </cell>
          <cell r="O115">
            <v>6</v>
          </cell>
        </row>
        <row r="116">
          <cell r="A116">
            <v>3115</v>
          </cell>
          <cell r="B116" t="str">
            <v>35700</v>
          </cell>
          <cell r="C116" t="str">
            <v>LA</v>
          </cell>
          <cell r="D116" t="str">
            <v>41227 Patricia Lake</v>
          </cell>
          <cell r="E116" t="str">
            <v>Martinezbury</v>
          </cell>
          <cell r="F116" t="str">
            <v>gonzalez@aol.com</v>
          </cell>
          <cell r="G116">
            <v>108.28</v>
          </cell>
          <cell r="H116">
            <v>203.03</v>
          </cell>
          <cell r="I116" t="str">
            <v>House</v>
          </cell>
          <cell r="J116" t="str">
            <v>Yes</v>
          </cell>
          <cell r="K116" t="str">
            <v>No</v>
          </cell>
          <cell r="L116">
            <v>11.35</v>
          </cell>
          <cell r="M116">
            <v>2</v>
          </cell>
          <cell r="N116">
            <v>1</v>
          </cell>
          <cell r="O116">
            <v>3</v>
          </cell>
          <cell r="P116">
            <v>4</v>
          </cell>
          <cell r="Q116">
            <v>9.8513044563602881E-2</v>
          </cell>
        </row>
        <row r="117">
          <cell r="A117">
            <v>3116</v>
          </cell>
          <cell r="B117" t="str">
            <v>55206</v>
          </cell>
          <cell r="C117" t="str">
            <v>VA</v>
          </cell>
          <cell r="D117" t="str">
            <v>028 Harris Drive Apt. 422</v>
          </cell>
          <cell r="E117" t="str">
            <v>Amyburgh</v>
          </cell>
          <cell r="F117" t="str">
            <v>martinez@aol.com</v>
          </cell>
          <cell r="G117">
            <v>262.77</v>
          </cell>
          <cell r="H117">
            <v>163.30000000000001</v>
          </cell>
          <cell r="I117" t="str">
            <v>Apartment</v>
          </cell>
          <cell r="J117" t="str">
            <v>Yes</v>
          </cell>
          <cell r="K117" t="str">
            <v>Yes</v>
          </cell>
          <cell r="L117">
            <v>13.74</v>
          </cell>
          <cell r="M117">
            <v>2</v>
          </cell>
          <cell r="N117">
            <v>2</v>
          </cell>
          <cell r="O117">
            <v>14</v>
          </cell>
          <cell r="P117">
            <v>12</v>
          </cell>
          <cell r="Q117">
            <v>0.15783334197277493</v>
          </cell>
        </row>
        <row r="118">
          <cell r="A118">
            <v>3117</v>
          </cell>
          <cell r="B118" t="str">
            <v>98240</v>
          </cell>
          <cell r="C118" t="str">
            <v>IA</v>
          </cell>
          <cell r="D118" t="str">
            <v>06268 Lewis Place Suite 121</v>
          </cell>
          <cell r="E118" t="str">
            <v>Port Patriciatown</v>
          </cell>
          <cell r="F118" t="str">
            <v>gonzalez@aol.com</v>
          </cell>
          <cell r="G118">
            <v>108.52</v>
          </cell>
          <cell r="H118">
            <v>156.25</v>
          </cell>
          <cell r="I118" t="str">
            <v>Hotel</v>
          </cell>
          <cell r="J118" t="str">
            <v>No</v>
          </cell>
          <cell r="K118" t="str">
            <v>No</v>
          </cell>
          <cell r="L118">
            <v>23.66</v>
          </cell>
          <cell r="M118">
            <v>3</v>
          </cell>
          <cell r="N118">
            <v>2</v>
          </cell>
          <cell r="O118">
            <v>4</v>
          </cell>
        </row>
        <row r="119">
          <cell r="A119">
            <v>3118</v>
          </cell>
          <cell r="B119" t="str">
            <v>87205</v>
          </cell>
          <cell r="C119" t="str">
            <v>WI</v>
          </cell>
          <cell r="D119" t="str">
            <v>5641 Brenda Streets Apt. 008</v>
          </cell>
          <cell r="E119" t="str">
            <v>Lake Seanmouth</v>
          </cell>
          <cell r="F119" t="str">
            <v>rankin@yahoo.com</v>
          </cell>
          <cell r="G119">
            <v>153.41999999999999</v>
          </cell>
          <cell r="H119">
            <v>178.27</v>
          </cell>
          <cell r="I119" t="str">
            <v>Apartment</v>
          </cell>
          <cell r="J119" t="str">
            <v>Yes</v>
          </cell>
          <cell r="K119" t="str">
            <v>No</v>
          </cell>
          <cell r="L119">
            <v>24.69</v>
          </cell>
          <cell r="M119">
            <v>5</v>
          </cell>
          <cell r="N119">
            <v>6</v>
          </cell>
          <cell r="O119">
            <v>12</v>
          </cell>
          <cell r="P119">
            <v>23</v>
          </cell>
          <cell r="Q119">
            <v>6.4198313003311872E-2</v>
          </cell>
        </row>
        <row r="120">
          <cell r="A120">
            <v>3119</v>
          </cell>
          <cell r="B120" t="str">
            <v>58221</v>
          </cell>
          <cell r="C120" t="str">
            <v>ME</v>
          </cell>
          <cell r="D120" t="str">
            <v>92555 Shaw Spurs Suite 207</v>
          </cell>
          <cell r="E120" t="str">
            <v>New Randy</v>
          </cell>
          <cell r="F120" t="str">
            <v>rice@yahoo.com</v>
          </cell>
          <cell r="G120">
            <v>184.92</v>
          </cell>
          <cell r="H120">
            <v>92.51</v>
          </cell>
          <cell r="I120" t="str">
            <v>Hotel</v>
          </cell>
          <cell r="J120" t="str">
            <v>No</v>
          </cell>
          <cell r="K120" t="str">
            <v>Yes</v>
          </cell>
          <cell r="L120">
            <v>12.82</v>
          </cell>
          <cell r="M120">
            <v>7</v>
          </cell>
          <cell r="N120">
            <v>8</v>
          </cell>
          <cell r="O120">
            <v>13</v>
          </cell>
          <cell r="P120">
            <v>3</v>
          </cell>
          <cell r="Q120">
            <v>0.1196430951990988</v>
          </cell>
        </row>
        <row r="121">
          <cell r="A121">
            <v>3120</v>
          </cell>
          <cell r="B121" t="str">
            <v>18885</v>
          </cell>
          <cell r="C121" t="str">
            <v>NY</v>
          </cell>
          <cell r="D121" t="str">
            <v>559 Foster Locks Suite 933</v>
          </cell>
          <cell r="E121" t="str">
            <v>Robinsonhaven</v>
          </cell>
          <cell r="F121" t="str">
            <v>tanner@utexas.edu</v>
          </cell>
          <cell r="G121">
            <v>225.85</v>
          </cell>
          <cell r="H121">
            <v>224.62</v>
          </cell>
          <cell r="I121" t="str">
            <v>Condo</v>
          </cell>
          <cell r="J121" t="str">
            <v>No</v>
          </cell>
          <cell r="K121" t="str">
            <v>No</v>
          </cell>
          <cell r="L121">
            <v>17.899999999999999</v>
          </cell>
          <cell r="M121">
            <v>6</v>
          </cell>
          <cell r="N121">
            <v>6</v>
          </cell>
          <cell r="O121">
            <v>6</v>
          </cell>
        </row>
        <row r="122">
          <cell r="A122">
            <v>3121</v>
          </cell>
          <cell r="B122" t="str">
            <v>00638</v>
          </cell>
          <cell r="C122" t="str">
            <v>WY</v>
          </cell>
          <cell r="D122" t="str">
            <v>4647 Kristine Fields Suite 710</v>
          </cell>
          <cell r="E122" t="str">
            <v>New Dakota</v>
          </cell>
          <cell r="F122" t="str">
            <v>morales@aol.com</v>
          </cell>
          <cell r="G122">
            <v>174.02</v>
          </cell>
          <cell r="H122">
            <v>112.61</v>
          </cell>
          <cell r="I122" t="str">
            <v>Condo</v>
          </cell>
          <cell r="J122" t="str">
            <v>Yes</v>
          </cell>
          <cell r="K122" t="str">
            <v>No</v>
          </cell>
          <cell r="L122">
            <v>17.48</v>
          </cell>
          <cell r="M122">
            <v>1</v>
          </cell>
          <cell r="N122">
            <v>2</v>
          </cell>
          <cell r="O122">
            <v>10</v>
          </cell>
          <cell r="P122">
            <v>5</v>
          </cell>
          <cell r="Q122">
            <v>8.2083390177939933E-2</v>
          </cell>
        </row>
        <row r="123">
          <cell r="A123">
            <v>3122</v>
          </cell>
          <cell r="B123" t="str">
            <v>31451</v>
          </cell>
          <cell r="C123" t="str">
            <v>ME</v>
          </cell>
          <cell r="D123" t="str">
            <v>92594 Emily Shoals</v>
          </cell>
          <cell r="E123" t="str">
            <v>North Cathyburgh</v>
          </cell>
          <cell r="F123" t="str">
            <v>rankin@yahoo.com</v>
          </cell>
          <cell r="G123">
            <v>119.06</v>
          </cell>
          <cell r="H123">
            <v>189.98</v>
          </cell>
          <cell r="I123" t="str">
            <v>House</v>
          </cell>
          <cell r="J123" t="str">
            <v>No</v>
          </cell>
          <cell r="K123" t="str">
            <v>No</v>
          </cell>
          <cell r="L123">
            <v>25.11</v>
          </cell>
          <cell r="M123">
            <v>6</v>
          </cell>
          <cell r="N123">
            <v>5</v>
          </cell>
          <cell r="O123">
            <v>1</v>
          </cell>
        </row>
        <row r="124">
          <cell r="A124">
            <v>3123</v>
          </cell>
          <cell r="B124" t="str">
            <v>26297</v>
          </cell>
          <cell r="C124" t="str">
            <v>MS</v>
          </cell>
          <cell r="D124" t="str">
            <v>551 Casey Squares Apt. 209</v>
          </cell>
          <cell r="E124" t="str">
            <v>Michaelborough</v>
          </cell>
          <cell r="F124" t="str">
            <v>martinez@aol.com</v>
          </cell>
          <cell r="G124">
            <v>114.73</v>
          </cell>
          <cell r="H124">
            <v>72.03</v>
          </cell>
          <cell r="I124" t="str">
            <v>Apartment</v>
          </cell>
          <cell r="J124" t="str">
            <v>No</v>
          </cell>
          <cell r="K124" t="str">
            <v>Yes</v>
          </cell>
          <cell r="L124">
            <v>18.38</v>
          </cell>
          <cell r="M124">
            <v>1</v>
          </cell>
          <cell r="N124">
            <v>1</v>
          </cell>
          <cell r="O124">
            <v>6</v>
          </cell>
        </row>
        <row r="125">
          <cell r="A125">
            <v>3124</v>
          </cell>
          <cell r="B125" t="str">
            <v>04610</v>
          </cell>
          <cell r="C125" t="str">
            <v>PA</v>
          </cell>
          <cell r="D125" t="str">
            <v>2998 Willis Wall</v>
          </cell>
          <cell r="E125" t="str">
            <v>North Brian</v>
          </cell>
          <cell r="F125" t="str">
            <v>loter@yahoo.com</v>
          </cell>
          <cell r="G125">
            <v>144.51</v>
          </cell>
          <cell r="H125">
            <v>216.21</v>
          </cell>
          <cell r="I125" t="str">
            <v>House</v>
          </cell>
          <cell r="J125" t="str">
            <v>No</v>
          </cell>
          <cell r="K125" t="str">
            <v>No</v>
          </cell>
          <cell r="L125">
            <v>10.81</v>
          </cell>
          <cell r="M125">
            <v>3</v>
          </cell>
          <cell r="N125">
            <v>4</v>
          </cell>
          <cell r="O125">
            <v>3</v>
          </cell>
        </row>
        <row r="126">
          <cell r="A126">
            <v>3125</v>
          </cell>
          <cell r="B126" t="str">
            <v>86618</v>
          </cell>
          <cell r="C126" t="str">
            <v>MD</v>
          </cell>
          <cell r="D126" t="str">
            <v>164 Schultz Road</v>
          </cell>
          <cell r="E126" t="str">
            <v>Lake Bryan</v>
          </cell>
          <cell r="F126" t="str">
            <v>chung@yahoo.com</v>
          </cell>
          <cell r="G126">
            <v>233.9</v>
          </cell>
          <cell r="H126">
            <v>132.69</v>
          </cell>
          <cell r="I126" t="str">
            <v>House</v>
          </cell>
          <cell r="J126" t="str">
            <v>No</v>
          </cell>
          <cell r="K126" t="str">
            <v>Yes</v>
          </cell>
          <cell r="L126">
            <v>15.8</v>
          </cell>
          <cell r="M126">
            <v>5</v>
          </cell>
          <cell r="N126">
            <v>7</v>
          </cell>
          <cell r="O126">
            <v>13</v>
          </cell>
        </row>
        <row r="127">
          <cell r="A127">
            <v>3126</v>
          </cell>
          <cell r="B127" t="str">
            <v>80124</v>
          </cell>
          <cell r="C127" t="str">
            <v>GA</v>
          </cell>
          <cell r="D127" t="str">
            <v>9541 Brock Estate Apt. 848</v>
          </cell>
          <cell r="E127" t="str">
            <v>Franklinchester</v>
          </cell>
          <cell r="F127" t="str">
            <v>jacobs@yahoo.com</v>
          </cell>
          <cell r="G127">
            <v>285.05</v>
          </cell>
          <cell r="H127">
            <v>220.97</v>
          </cell>
          <cell r="I127" t="str">
            <v>Apartment</v>
          </cell>
          <cell r="J127" t="str">
            <v>No</v>
          </cell>
          <cell r="K127" t="str">
            <v>No</v>
          </cell>
          <cell r="L127">
            <v>20.98</v>
          </cell>
          <cell r="M127">
            <v>2</v>
          </cell>
          <cell r="N127">
            <v>1</v>
          </cell>
          <cell r="O127">
            <v>9</v>
          </cell>
        </row>
        <row r="128">
          <cell r="A128">
            <v>3127</v>
          </cell>
          <cell r="B128" t="str">
            <v>63590</v>
          </cell>
          <cell r="C128" t="str">
            <v>MS</v>
          </cell>
          <cell r="D128" t="str">
            <v>588 Alan Rest</v>
          </cell>
          <cell r="E128" t="str">
            <v>Port Stephanieville</v>
          </cell>
          <cell r="F128" t="str">
            <v>ingram@gmail.com</v>
          </cell>
          <cell r="G128">
            <v>180.86</v>
          </cell>
          <cell r="H128">
            <v>224.98</v>
          </cell>
          <cell r="I128" t="str">
            <v>House</v>
          </cell>
          <cell r="J128" t="str">
            <v>Yes</v>
          </cell>
          <cell r="K128" t="str">
            <v>Yes</v>
          </cell>
          <cell r="L128">
            <v>11.91</v>
          </cell>
          <cell r="M128">
            <v>6</v>
          </cell>
          <cell r="N128">
            <v>6</v>
          </cell>
          <cell r="O128">
            <v>12</v>
          </cell>
        </row>
        <row r="129">
          <cell r="A129">
            <v>3128</v>
          </cell>
          <cell r="B129" t="str">
            <v>53548</v>
          </cell>
          <cell r="C129" t="str">
            <v>MT</v>
          </cell>
          <cell r="D129" t="str">
            <v>216 Brandon Loop Apt. 096</v>
          </cell>
          <cell r="E129" t="str">
            <v>New Jessica</v>
          </cell>
          <cell r="F129" t="str">
            <v>rice@yahoo.com</v>
          </cell>
          <cell r="G129">
            <v>239.97</v>
          </cell>
          <cell r="H129">
            <v>221.98</v>
          </cell>
          <cell r="I129" t="str">
            <v>Apartment</v>
          </cell>
          <cell r="J129" t="str">
            <v>Yes</v>
          </cell>
          <cell r="K129" t="str">
            <v>Yes</v>
          </cell>
          <cell r="L129">
            <v>9.24</v>
          </cell>
          <cell r="M129">
            <v>5</v>
          </cell>
          <cell r="N129">
            <v>7</v>
          </cell>
          <cell r="O129">
            <v>12</v>
          </cell>
        </row>
        <row r="130">
          <cell r="A130">
            <v>3129</v>
          </cell>
          <cell r="B130" t="str">
            <v>35611</v>
          </cell>
          <cell r="C130" t="str">
            <v>LA</v>
          </cell>
          <cell r="D130" t="str">
            <v>782 Dawn Radial</v>
          </cell>
          <cell r="E130" t="str">
            <v>Port Christopher</v>
          </cell>
          <cell r="F130" t="str">
            <v>ingram@gmail.com</v>
          </cell>
          <cell r="G130">
            <v>297.25</v>
          </cell>
          <cell r="H130">
            <v>76.56</v>
          </cell>
          <cell r="I130" t="str">
            <v>Cabin</v>
          </cell>
          <cell r="J130" t="str">
            <v>No</v>
          </cell>
          <cell r="K130" t="str">
            <v>Yes</v>
          </cell>
          <cell r="L130">
            <v>20.420000000000002</v>
          </cell>
          <cell r="M130">
            <v>1</v>
          </cell>
          <cell r="N130">
            <v>3</v>
          </cell>
          <cell r="O130">
            <v>1</v>
          </cell>
        </row>
        <row r="131">
          <cell r="A131">
            <v>3130</v>
          </cell>
          <cell r="B131" t="str">
            <v>42879</v>
          </cell>
          <cell r="C131" t="str">
            <v>WA</v>
          </cell>
          <cell r="D131" t="str">
            <v>008 Nancy Route Suite 228</v>
          </cell>
          <cell r="E131" t="str">
            <v>North Stephanie</v>
          </cell>
          <cell r="F131" t="str">
            <v>morales@aol.com</v>
          </cell>
          <cell r="G131">
            <v>129.36000000000001</v>
          </cell>
          <cell r="H131">
            <v>128.71</v>
          </cell>
          <cell r="I131" t="str">
            <v>Condo</v>
          </cell>
          <cell r="J131" t="str">
            <v>Yes</v>
          </cell>
          <cell r="K131" t="str">
            <v>No</v>
          </cell>
          <cell r="L131">
            <v>23.76</v>
          </cell>
          <cell r="M131">
            <v>2</v>
          </cell>
          <cell r="N131">
            <v>3</v>
          </cell>
          <cell r="O131">
            <v>3</v>
          </cell>
          <cell r="P131">
            <v>3</v>
          </cell>
          <cell r="Q131">
            <v>7.6448741251397612E-2</v>
          </cell>
        </row>
        <row r="132">
          <cell r="A132">
            <v>3131</v>
          </cell>
          <cell r="B132" t="str">
            <v>71569</v>
          </cell>
          <cell r="C132" t="str">
            <v>MO</v>
          </cell>
          <cell r="D132" t="str">
            <v>115 Jon Isle Suite 788</v>
          </cell>
          <cell r="E132" t="str">
            <v>North Lesliefurt</v>
          </cell>
          <cell r="F132" t="str">
            <v>loter@yahoo.com</v>
          </cell>
          <cell r="G132">
            <v>210.63</v>
          </cell>
          <cell r="H132">
            <v>114.21</v>
          </cell>
          <cell r="I132" t="str">
            <v>Hotel</v>
          </cell>
          <cell r="J132" t="str">
            <v>No</v>
          </cell>
          <cell r="K132" t="str">
            <v>Yes</v>
          </cell>
          <cell r="L132">
            <v>21.08</v>
          </cell>
          <cell r="M132">
            <v>1</v>
          </cell>
          <cell r="N132">
            <v>2</v>
          </cell>
          <cell r="O132">
            <v>9</v>
          </cell>
          <cell r="P132">
            <v>42</v>
          </cell>
          <cell r="Q132">
            <v>0.2095433005227601</v>
          </cell>
        </row>
        <row r="133">
          <cell r="A133">
            <v>3132</v>
          </cell>
          <cell r="B133" t="str">
            <v>87566</v>
          </cell>
          <cell r="C133" t="str">
            <v>DE</v>
          </cell>
          <cell r="D133" t="str">
            <v>132 Poole Pass Suite 212</v>
          </cell>
          <cell r="E133" t="str">
            <v>North Patrick</v>
          </cell>
          <cell r="F133" t="str">
            <v>tanner@utexas.edu</v>
          </cell>
          <cell r="G133">
            <v>280.37</v>
          </cell>
          <cell r="H133">
            <v>146.82</v>
          </cell>
          <cell r="I133" t="str">
            <v>Hotel</v>
          </cell>
          <cell r="J133" t="str">
            <v>No</v>
          </cell>
          <cell r="K133" t="str">
            <v>Yes</v>
          </cell>
          <cell r="L133">
            <v>26.78</v>
          </cell>
          <cell r="M133">
            <v>5</v>
          </cell>
          <cell r="N133">
            <v>6</v>
          </cell>
          <cell r="O133">
            <v>11</v>
          </cell>
        </row>
        <row r="134">
          <cell r="A134">
            <v>3133</v>
          </cell>
          <cell r="B134" t="str">
            <v>67652</v>
          </cell>
          <cell r="C134" t="str">
            <v>WY</v>
          </cell>
          <cell r="D134" t="str">
            <v>457 Vargas Island Suite 853</v>
          </cell>
          <cell r="E134" t="str">
            <v>Lake Patrickstad</v>
          </cell>
          <cell r="F134" t="str">
            <v>jacobs@yahoo.com</v>
          </cell>
          <cell r="G134">
            <v>249.39</v>
          </cell>
          <cell r="H134">
            <v>134.72</v>
          </cell>
          <cell r="I134" t="str">
            <v>Hotel</v>
          </cell>
          <cell r="J134" t="str">
            <v>No</v>
          </cell>
          <cell r="K134" t="str">
            <v>No</v>
          </cell>
          <cell r="L134">
            <v>19.190000000000001</v>
          </cell>
          <cell r="M134">
            <v>4</v>
          </cell>
          <cell r="N134">
            <v>3</v>
          </cell>
          <cell r="O134">
            <v>1</v>
          </cell>
        </row>
        <row r="135">
          <cell r="A135">
            <v>3134</v>
          </cell>
          <cell r="B135" t="str">
            <v>45184</v>
          </cell>
          <cell r="C135" t="str">
            <v>HI</v>
          </cell>
          <cell r="D135" t="str">
            <v>1569 Amy Path</v>
          </cell>
          <cell r="E135" t="str">
            <v>North Ashleyton</v>
          </cell>
          <cell r="F135" t="str">
            <v>tanner@utexas.edu</v>
          </cell>
          <cell r="G135">
            <v>111.23</v>
          </cell>
          <cell r="H135">
            <v>111.6</v>
          </cell>
          <cell r="I135" t="str">
            <v>Cabin</v>
          </cell>
          <cell r="J135" t="str">
            <v>Yes</v>
          </cell>
          <cell r="K135" t="str">
            <v>Yes</v>
          </cell>
          <cell r="L135">
            <v>13.48</v>
          </cell>
          <cell r="M135">
            <v>7</v>
          </cell>
          <cell r="N135">
            <v>8</v>
          </cell>
          <cell r="O135">
            <v>7</v>
          </cell>
          <cell r="P135">
            <v>5</v>
          </cell>
          <cell r="Q135">
            <v>0.20569304825257567</v>
          </cell>
        </row>
        <row r="136">
          <cell r="A136">
            <v>3135</v>
          </cell>
          <cell r="B136" t="str">
            <v>04078</v>
          </cell>
          <cell r="C136" t="str">
            <v>IL</v>
          </cell>
          <cell r="D136" t="str">
            <v>0375 Sandra Trace Suite 826</v>
          </cell>
          <cell r="E136" t="str">
            <v>Gailshire</v>
          </cell>
          <cell r="F136" t="str">
            <v>tanner@utexas.edu</v>
          </cell>
          <cell r="G136">
            <v>168.47</v>
          </cell>
          <cell r="H136">
            <v>89</v>
          </cell>
          <cell r="I136" t="str">
            <v>Hotel</v>
          </cell>
          <cell r="J136" t="str">
            <v>Yes</v>
          </cell>
          <cell r="K136" t="str">
            <v>No</v>
          </cell>
          <cell r="L136">
            <v>14.93</v>
          </cell>
          <cell r="M136">
            <v>5</v>
          </cell>
          <cell r="N136">
            <v>6</v>
          </cell>
          <cell r="O136">
            <v>3</v>
          </cell>
          <cell r="P136">
            <v>36</v>
          </cell>
          <cell r="Q136">
            <v>0.20616957261711039</v>
          </cell>
        </row>
        <row r="137">
          <cell r="A137">
            <v>3136</v>
          </cell>
          <cell r="B137" t="str">
            <v>50437</v>
          </cell>
          <cell r="C137" t="str">
            <v>MN</v>
          </cell>
          <cell r="D137" t="str">
            <v>759 Good Port</v>
          </cell>
          <cell r="E137" t="str">
            <v>New Russell</v>
          </cell>
          <cell r="F137" t="str">
            <v>ingram@gmail.com</v>
          </cell>
          <cell r="G137">
            <v>208.35</v>
          </cell>
          <cell r="H137">
            <v>208.64</v>
          </cell>
          <cell r="I137" t="str">
            <v>House</v>
          </cell>
          <cell r="J137" t="str">
            <v>Yes</v>
          </cell>
          <cell r="K137" t="str">
            <v>Yes</v>
          </cell>
          <cell r="L137">
            <v>7.09</v>
          </cell>
          <cell r="M137">
            <v>5</v>
          </cell>
          <cell r="N137">
            <v>5</v>
          </cell>
          <cell r="O137">
            <v>6</v>
          </cell>
        </row>
        <row r="138">
          <cell r="A138">
            <v>3137</v>
          </cell>
          <cell r="B138" t="str">
            <v>34147</v>
          </cell>
          <cell r="C138" t="str">
            <v>WV</v>
          </cell>
          <cell r="D138" t="str">
            <v>3895 Allen Junction</v>
          </cell>
          <cell r="E138" t="str">
            <v>West John</v>
          </cell>
          <cell r="F138" t="str">
            <v>chung@yahoo.com</v>
          </cell>
          <cell r="G138">
            <v>195.41</v>
          </cell>
          <cell r="H138">
            <v>172.51</v>
          </cell>
          <cell r="I138" t="str">
            <v>Cabin</v>
          </cell>
          <cell r="J138" t="str">
            <v>No</v>
          </cell>
          <cell r="K138" t="str">
            <v>No</v>
          </cell>
          <cell r="L138">
            <v>21.53</v>
          </cell>
          <cell r="M138">
            <v>5</v>
          </cell>
          <cell r="N138">
            <v>7</v>
          </cell>
          <cell r="O138">
            <v>3</v>
          </cell>
        </row>
        <row r="139">
          <cell r="A139">
            <v>3138</v>
          </cell>
          <cell r="B139" t="str">
            <v>36340</v>
          </cell>
          <cell r="C139" t="str">
            <v>MS</v>
          </cell>
          <cell r="D139" t="str">
            <v>7329 Jacobs Station</v>
          </cell>
          <cell r="E139" t="str">
            <v>New Tylerborough</v>
          </cell>
          <cell r="F139" t="str">
            <v>jacobs@yahoo.com</v>
          </cell>
          <cell r="G139">
            <v>146.12</v>
          </cell>
          <cell r="H139">
            <v>163.15</v>
          </cell>
          <cell r="I139" t="str">
            <v>House</v>
          </cell>
          <cell r="J139" t="str">
            <v>No</v>
          </cell>
          <cell r="K139" t="str">
            <v>No</v>
          </cell>
          <cell r="L139">
            <v>18.98</v>
          </cell>
          <cell r="M139">
            <v>1</v>
          </cell>
          <cell r="N139">
            <v>3</v>
          </cell>
          <cell r="O139">
            <v>8</v>
          </cell>
        </row>
        <row r="140">
          <cell r="A140">
            <v>3139</v>
          </cell>
          <cell r="B140" t="str">
            <v>88806</v>
          </cell>
          <cell r="C140" t="str">
            <v>MD</v>
          </cell>
          <cell r="D140" t="str">
            <v>5003 Cassandra Estates Suite 148</v>
          </cell>
          <cell r="E140" t="str">
            <v>Haleychester</v>
          </cell>
          <cell r="F140" t="str">
            <v>tanner@utexas.edu</v>
          </cell>
          <cell r="G140">
            <v>161.49</v>
          </cell>
          <cell r="H140">
            <v>81.5</v>
          </cell>
          <cell r="I140" t="str">
            <v>Hotel</v>
          </cell>
          <cell r="J140" t="str">
            <v>Yes</v>
          </cell>
          <cell r="K140" t="str">
            <v>No</v>
          </cell>
          <cell r="L140">
            <v>16.41</v>
          </cell>
          <cell r="M140">
            <v>7</v>
          </cell>
          <cell r="N140">
            <v>7</v>
          </cell>
          <cell r="O140">
            <v>9</v>
          </cell>
        </row>
        <row r="141">
          <cell r="A141">
            <v>3140</v>
          </cell>
          <cell r="B141" t="str">
            <v>76853</v>
          </cell>
          <cell r="C141" t="str">
            <v>TN</v>
          </cell>
          <cell r="D141" t="str">
            <v>10524 Parker Mall Suite 531</v>
          </cell>
          <cell r="E141" t="str">
            <v>Port Courtneyhaven</v>
          </cell>
          <cell r="F141" t="str">
            <v>ingram@gmail.com</v>
          </cell>
          <cell r="G141">
            <v>120.73</v>
          </cell>
          <cell r="H141">
            <v>177.94</v>
          </cell>
          <cell r="I141" t="str">
            <v>Hotel</v>
          </cell>
          <cell r="J141" t="str">
            <v>No</v>
          </cell>
          <cell r="K141" t="str">
            <v>Yes</v>
          </cell>
          <cell r="L141">
            <v>9.5</v>
          </cell>
          <cell r="M141">
            <v>5</v>
          </cell>
          <cell r="N141">
            <v>7</v>
          </cell>
          <cell r="O141">
            <v>13</v>
          </cell>
        </row>
        <row r="142">
          <cell r="A142">
            <v>3141</v>
          </cell>
          <cell r="B142" t="str">
            <v>93533</v>
          </cell>
          <cell r="C142" t="str">
            <v>MO</v>
          </cell>
          <cell r="D142" t="str">
            <v>300 Madison Stream</v>
          </cell>
          <cell r="E142" t="str">
            <v>Christophershire</v>
          </cell>
          <cell r="F142" t="str">
            <v>loter@yahoo.com</v>
          </cell>
          <cell r="G142">
            <v>187.08</v>
          </cell>
          <cell r="H142">
            <v>121.01</v>
          </cell>
          <cell r="I142" t="str">
            <v>Cabin</v>
          </cell>
          <cell r="J142" t="str">
            <v>No</v>
          </cell>
          <cell r="K142" t="str">
            <v>No</v>
          </cell>
          <cell r="L142">
            <v>16.48</v>
          </cell>
          <cell r="M142">
            <v>3</v>
          </cell>
          <cell r="N142">
            <v>4</v>
          </cell>
          <cell r="O142">
            <v>6</v>
          </cell>
        </row>
        <row r="143">
          <cell r="A143">
            <v>3142</v>
          </cell>
          <cell r="B143" t="str">
            <v>96763</v>
          </cell>
          <cell r="C143" t="str">
            <v>FL</v>
          </cell>
          <cell r="D143" t="str">
            <v>4229 Derrick Wells</v>
          </cell>
          <cell r="E143" t="str">
            <v>West Tyler</v>
          </cell>
          <cell r="F143" t="str">
            <v>martinez@aol.com</v>
          </cell>
          <cell r="G143">
            <v>241.45</v>
          </cell>
          <cell r="H143">
            <v>199.68</v>
          </cell>
          <cell r="I143" t="str">
            <v>House</v>
          </cell>
          <cell r="J143" t="str">
            <v>Yes</v>
          </cell>
          <cell r="K143" t="str">
            <v>No</v>
          </cell>
          <cell r="L143">
            <v>25.94</v>
          </cell>
          <cell r="M143">
            <v>2</v>
          </cell>
          <cell r="N143">
            <v>4</v>
          </cell>
          <cell r="O143">
            <v>6</v>
          </cell>
        </row>
        <row r="144">
          <cell r="A144">
            <v>3143</v>
          </cell>
          <cell r="B144" t="str">
            <v>92174</v>
          </cell>
          <cell r="C144" t="str">
            <v>VA</v>
          </cell>
          <cell r="D144" t="str">
            <v>26239 Michael Shoals</v>
          </cell>
          <cell r="E144" t="str">
            <v>Gregoryview</v>
          </cell>
          <cell r="F144" t="str">
            <v>morales@aol.com</v>
          </cell>
          <cell r="G144">
            <v>111.91</v>
          </cell>
          <cell r="H144">
            <v>162.01</v>
          </cell>
          <cell r="I144" t="str">
            <v>Cabin</v>
          </cell>
          <cell r="J144" t="str">
            <v>Yes</v>
          </cell>
          <cell r="K144" t="str">
            <v>Yes</v>
          </cell>
          <cell r="L144">
            <v>14.35</v>
          </cell>
          <cell r="M144">
            <v>1</v>
          </cell>
          <cell r="N144">
            <v>2</v>
          </cell>
          <cell r="O144">
            <v>9</v>
          </cell>
          <cell r="P144">
            <v>29</v>
          </cell>
          <cell r="Q144">
            <v>0.10198013365153409</v>
          </cell>
        </row>
        <row r="145">
          <cell r="A145">
            <v>3144</v>
          </cell>
          <cell r="B145" t="str">
            <v>88294</v>
          </cell>
          <cell r="C145" t="str">
            <v>IN</v>
          </cell>
          <cell r="D145" t="str">
            <v>302 Joy Spring Apt. 622</v>
          </cell>
          <cell r="E145" t="str">
            <v>Ryanhaven</v>
          </cell>
          <cell r="F145" t="str">
            <v>ingram@gmail.com</v>
          </cell>
          <cell r="G145">
            <v>163.72999999999999</v>
          </cell>
          <cell r="H145">
            <v>173.36</v>
          </cell>
          <cell r="I145" t="str">
            <v>Apartment</v>
          </cell>
          <cell r="J145" t="str">
            <v>No</v>
          </cell>
          <cell r="K145" t="str">
            <v>Yes</v>
          </cell>
          <cell r="L145">
            <v>25.35</v>
          </cell>
          <cell r="M145">
            <v>1</v>
          </cell>
          <cell r="N145">
            <v>3</v>
          </cell>
          <cell r="O145">
            <v>12</v>
          </cell>
          <cell r="P145">
            <v>32</v>
          </cell>
          <cell r="Q145">
            <v>5.6701706101136055E-2</v>
          </cell>
        </row>
        <row r="146">
          <cell r="A146">
            <v>3145</v>
          </cell>
          <cell r="B146" t="str">
            <v>23464</v>
          </cell>
          <cell r="C146" t="str">
            <v>CA</v>
          </cell>
          <cell r="D146" t="str">
            <v>734 Craig Overpass Suite 589</v>
          </cell>
          <cell r="E146" t="str">
            <v>Jefferyside</v>
          </cell>
          <cell r="F146" t="str">
            <v>martinez@aol.com</v>
          </cell>
          <cell r="G146">
            <v>287.27999999999997</v>
          </cell>
          <cell r="H146">
            <v>216.1</v>
          </cell>
          <cell r="I146" t="str">
            <v>Condo</v>
          </cell>
          <cell r="J146" t="str">
            <v>No</v>
          </cell>
          <cell r="K146" t="str">
            <v>No</v>
          </cell>
          <cell r="L146">
            <v>22.2</v>
          </cell>
          <cell r="M146">
            <v>1</v>
          </cell>
          <cell r="N146">
            <v>3</v>
          </cell>
          <cell r="O146">
            <v>8</v>
          </cell>
        </row>
        <row r="147">
          <cell r="A147">
            <v>3146</v>
          </cell>
          <cell r="B147" t="str">
            <v>35243</v>
          </cell>
          <cell r="C147" t="str">
            <v>CA</v>
          </cell>
          <cell r="D147" t="str">
            <v>272 Green Street</v>
          </cell>
          <cell r="E147" t="str">
            <v>Port Lacey</v>
          </cell>
          <cell r="F147" t="str">
            <v>martinez@aol.com</v>
          </cell>
          <cell r="G147">
            <v>247.34</v>
          </cell>
          <cell r="H147">
            <v>211.51</v>
          </cell>
          <cell r="I147" t="str">
            <v>House</v>
          </cell>
          <cell r="J147" t="str">
            <v>Yes</v>
          </cell>
          <cell r="K147" t="str">
            <v>No</v>
          </cell>
          <cell r="L147">
            <v>11.73</v>
          </cell>
          <cell r="M147">
            <v>4</v>
          </cell>
          <cell r="N147">
            <v>3</v>
          </cell>
          <cell r="O147">
            <v>7</v>
          </cell>
          <cell r="P147">
            <v>6</v>
          </cell>
          <cell r="Q147">
            <v>0.1314785817146551</v>
          </cell>
        </row>
        <row r="148">
          <cell r="A148">
            <v>3147</v>
          </cell>
          <cell r="B148" t="str">
            <v>61935</v>
          </cell>
          <cell r="C148" t="str">
            <v>IL</v>
          </cell>
          <cell r="D148" t="str">
            <v>8056 Dunn Trail Apt. 049</v>
          </cell>
          <cell r="E148" t="str">
            <v>Blackshire</v>
          </cell>
          <cell r="F148" t="str">
            <v>loter@yahoo.com</v>
          </cell>
          <cell r="G148">
            <v>189.08</v>
          </cell>
          <cell r="H148">
            <v>111.4</v>
          </cell>
          <cell r="I148" t="str">
            <v>Apartment</v>
          </cell>
          <cell r="J148" t="str">
            <v>No</v>
          </cell>
          <cell r="K148" t="str">
            <v>Yes</v>
          </cell>
          <cell r="L148">
            <v>19.579999999999998</v>
          </cell>
          <cell r="M148">
            <v>5</v>
          </cell>
          <cell r="N148">
            <v>6</v>
          </cell>
          <cell r="O148">
            <v>2</v>
          </cell>
          <cell r="P148">
            <v>9</v>
          </cell>
          <cell r="Q148">
            <v>6.9741387796328644E-2</v>
          </cell>
        </row>
        <row r="149">
          <cell r="A149">
            <v>3148</v>
          </cell>
          <cell r="B149" t="str">
            <v>72324</v>
          </cell>
          <cell r="C149" t="str">
            <v>CA</v>
          </cell>
          <cell r="D149" t="str">
            <v>86187 Antonio Fort</v>
          </cell>
          <cell r="E149" t="str">
            <v>North Carmen</v>
          </cell>
          <cell r="F149" t="str">
            <v>tanner@utexas.edu</v>
          </cell>
          <cell r="G149">
            <v>109.87</v>
          </cell>
          <cell r="H149">
            <v>150.69</v>
          </cell>
          <cell r="I149" t="str">
            <v>House</v>
          </cell>
          <cell r="J149" t="str">
            <v>Yes</v>
          </cell>
          <cell r="K149" t="str">
            <v>No</v>
          </cell>
          <cell r="L149">
            <v>13.3</v>
          </cell>
          <cell r="M149">
            <v>7</v>
          </cell>
          <cell r="N149">
            <v>9</v>
          </cell>
          <cell r="O149">
            <v>7</v>
          </cell>
        </row>
        <row r="150">
          <cell r="A150">
            <v>3149</v>
          </cell>
          <cell r="B150" t="str">
            <v>84393</v>
          </cell>
          <cell r="C150" t="str">
            <v>NJ</v>
          </cell>
          <cell r="D150" t="str">
            <v>71318 Cassandra Plaza</v>
          </cell>
          <cell r="E150" t="str">
            <v>Burkeview</v>
          </cell>
          <cell r="F150" t="str">
            <v>loter@yahoo.com</v>
          </cell>
          <cell r="G150">
            <v>227.55</v>
          </cell>
          <cell r="H150">
            <v>184.21</v>
          </cell>
          <cell r="I150" t="str">
            <v>House</v>
          </cell>
          <cell r="J150" t="str">
            <v>Yes</v>
          </cell>
          <cell r="K150" t="str">
            <v>No</v>
          </cell>
          <cell r="L150">
            <v>19.52</v>
          </cell>
          <cell r="M150">
            <v>7</v>
          </cell>
          <cell r="N150">
            <v>7</v>
          </cell>
          <cell r="O150">
            <v>10</v>
          </cell>
        </row>
        <row r="151">
          <cell r="A151">
            <v>3150</v>
          </cell>
          <cell r="B151" t="str">
            <v>62346</v>
          </cell>
          <cell r="C151" t="str">
            <v>NH</v>
          </cell>
          <cell r="D151" t="str">
            <v>5303 Lewis Springs</v>
          </cell>
          <cell r="E151" t="str">
            <v>Port Adrian</v>
          </cell>
          <cell r="F151" t="str">
            <v>tanner@utexas.edu</v>
          </cell>
          <cell r="G151">
            <v>207.51</v>
          </cell>
          <cell r="H151">
            <v>204.67</v>
          </cell>
          <cell r="I151" t="str">
            <v>House</v>
          </cell>
          <cell r="J151" t="str">
            <v>No</v>
          </cell>
          <cell r="K151" t="str">
            <v>No</v>
          </cell>
          <cell r="L151">
            <v>26.36</v>
          </cell>
          <cell r="M151">
            <v>2</v>
          </cell>
          <cell r="N151">
            <v>1</v>
          </cell>
          <cell r="O151">
            <v>2</v>
          </cell>
          <cell r="P151">
            <v>44</v>
          </cell>
          <cell r="Q151">
            <v>0.21728196533777849</v>
          </cell>
        </row>
        <row r="152">
          <cell r="A152">
            <v>3151</v>
          </cell>
          <cell r="B152" t="str">
            <v>02837</v>
          </cell>
          <cell r="C152" t="str">
            <v>IA</v>
          </cell>
          <cell r="D152" t="str">
            <v>465 Wiley Corners Apt. 759</v>
          </cell>
          <cell r="E152" t="str">
            <v>East Michellechester</v>
          </cell>
          <cell r="F152" t="str">
            <v>gonzalez@aol.com</v>
          </cell>
          <cell r="G152">
            <v>213.84</v>
          </cell>
          <cell r="H152">
            <v>129.13999999999999</v>
          </cell>
          <cell r="I152" t="str">
            <v>Apartment</v>
          </cell>
          <cell r="J152" t="str">
            <v>No</v>
          </cell>
          <cell r="K152" t="str">
            <v>No</v>
          </cell>
          <cell r="L152">
            <v>12.81</v>
          </cell>
          <cell r="M152">
            <v>6</v>
          </cell>
          <cell r="N152">
            <v>5</v>
          </cell>
          <cell r="O152">
            <v>11</v>
          </cell>
        </row>
        <row r="153">
          <cell r="A153">
            <v>3152</v>
          </cell>
          <cell r="B153" t="str">
            <v>68847</v>
          </cell>
          <cell r="C153" t="str">
            <v>LA</v>
          </cell>
          <cell r="D153" t="str">
            <v>521 Flores Stream</v>
          </cell>
          <cell r="E153" t="str">
            <v>West Rebeccaborough</v>
          </cell>
          <cell r="F153" t="str">
            <v>rankin@yahoo.com</v>
          </cell>
          <cell r="G153">
            <v>254.37</v>
          </cell>
          <cell r="H153">
            <v>77.06</v>
          </cell>
          <cell r="I153" t="str">
            <v>Cabin</v>
          </cell>
          <cell r="J153" t="str">
            <v>Yes</v>
          </cell>
          <cell r="K153" t="str">
            <v>Yes</v>
          </cell>
          <cell r="L153">
            <v>6.03</v>
          </cell>
          <cell r="M153">
            <v>3</v>
          </cell>
          <cell r="N153">
            <v>5</v>
          </cell>
          <cell r="O153">
            <v>3</v>
          </cell>
        </row>
        <row r="154">
          <cell r="A154">
            <v>3153</v>
          </cell>
          <cell r="B154" t="str">
            <v>35218</v>
          </cell>
          <cell r="C154" t="str">
            <v>NE</v>
          </cell>
          <cell r="D154" t="str">
            <v>0271 Soto Drives Apt. 975</v>
          </cell>
          <cell r="E154" t="str">
            <v>New Edgar</v>
          </cell>
          <cell r="F154" t="str">
            <v>tanner@utexas.edu</v>
          </cell>
          <cell r="G154">
            <v>233.17</v>
          </cell>
          <cell r="H154">
            <v>179.91</v>
          </cell>
          <cell r="I154" t="str">
            <v>Apartment</v>
          </cell>
          <cell r="J154" t="str">
            <v>No</v>
          </cell>
          <cell r="K154" t="str">
            <v>Yes</v>
          </cell>
          <cell r="L154">
            <v>11.04</v>
          </cell>
          <cell r="M154">
            <v>4</v>
          </cell>
          <cell r="N154">
            <v>5</v>
          </cell>
          <cell r="O154">
            <v>9</v>
          </cell>
          <cell r="P154">
            <v>32</v>
          </cell>
          <cell r="Q154">
            <v>0.17998276584131473</v>
          </cell>
        </row>
        <row r="155">
          <cell r="A155">
            <v>3154</v>
          </cell>
          <cell r="B155" t="str">
            <v>32697</v>
          </cell>
          <cell r="C155" t="str">
            <v>NM</v>
          </cell>
          <cell r="D155" t="str">
            <v>27862 Kent Mountains</v>
          </cell>
          <cell r="E155" t="str">
            <v>Lake Michaelville</v>
          </cell>
          <cell r="F155" t="str">
            <v>jacobs@yahoo.com</v>
          </cell>
          <cell r="G155">
            <v>153.38</v>
          </cell>
          <cell r="H155">
            <v>90.54</v>
          </cell>
          <cell r="I155" t="str">
            <v>House</v>
          </cell>
          <cell r="J155" t="str">
            <v>Yes</v>
          </cell>
          <cell r="K155" t="str">
            <v>No</v>
          </cell>
          <cell r="L155">
            <v>6.91</v>
          </cell>
          <cell r="M155">
            <v>6</v>
          </cell>
          <cell r="N155">
            <v>5</v>
          </cell>
          <cell r="O155">
            <v>14</v>
          </cell>
          <cell r="P155">
            <v>30</v>
          </cell>
          <cell r="Q155">
            <v>0.1813407832510156</v>
          </cell>
        </row>
        <row r="156">
          <cell r="A156">
            <v>3155</v>
          </cell>
          <cell r="B156" t="str">
            <v>95889</v>
          </cell>
          <cell r="C156" t="str">
            <v>OR</v>
          </cell>
          <cell r="D156" t="str">
            <v>917 Mclaughlin Glens</v>
          </cell>
          <cell r="E156" t="str">
            <v>Martinville</v>
          </cell>
          <cell r="F156" t="str">
            <v>rankin@yahoo.com</v>
          </cell>
          <cell r="G156">
            <v>226.89</v>
          </cell>
          <cell r="H156">
            <v>225.59</v>
          </cell>
          <cell r="I156" t="str">
            <v>House</v>
          </cell>
          <cell r="J156" t="str">
            <v>No</v>
          </cell>
          <cell r="K156" t="str">
            <v>Yes</v>
          </cell>
          <cell r="L156">
            <v>28.99</v>
          </cell>
          <cell r="M156">
            <v>7</v>
          </cell>
          <cell r="N156">
            <v>6</v>
          </cell>
          <cell r="O156">
            <v>2</v>
          </cell>
          <cell r="P156">
            <v>15</v>
          </cell>
          <cell r="Q156">
            <v>0.11547144538414554</v>
          </cell>
        </row>
        <row r="157">
          <cell r="A157">
            <v>3156</v>
          </cell>
          <cell r="B157" t="str">
            <v>82153</v>
          </cell>
          <cell r="C157" t="str">
            <v>KY</v>
          </cell>
          <cell r="D157" t="str">
            <v>3032 Michelle Drives</v>
          </cell>
          <cell r="E157" t="str">
            <v>North Daniel</v>
          </cell>
          <cell r="F157" t="str">
            <v>rankin@yahoo.com</v>
          </cell>
          <cell r="G157">
            <v>157.15</v>
          </cell>
          <cell r="H157">
            <v>203.25</v>
          </cell>
          <cell r="I157" t="str">
            <v>Cabin</v>
          </cell>
          <cell r="J157" t="str">
            <v>No</v>
          </cell>
          <cell r="K157" t="str">
            <v>Yes</v>
          </cell>
          <cell r="L157">
            <v>15.68</v>
          </cell>
          <cell r="M157">
            <v>3</v>
          </cell>
          <cell r="N157">
            <v>4</v>
          </cell>
          <cell r="O157">
            <v>13</v>
          </cell>
          <cell r="P157">
            <v>9</v>
          </cell>
          <cell r="Q157">
            <v>0.22869128722860449</v>
          </cell>
        </row>
        <row r="158">
          <cell r="A158">
            <v>3157</v>
          </cell>
          <cell r="B158" t="str">
            <v>32202</v>
          </cell>
          <cell r="C158" t="str">
            <v>SD</v>
          </cell>
          <cell r="D158" t="str">
            <v>601 Maria Mission Apt. 554</v>
          </cell>
          <cell r="E158" t="str">
            <v>Myerstown</v>
          </cell>
          <cell r="F158" t="str">
            <v>tanner@utexas.edu</v>
          </cell>
          <cell r="G158">
            <v>269.55</v>
          </cell>
          <cell r="H158">
            <v>223.27</v>
          </cell>
          <cell r="I158" t="str">
            <v>Apartment</v>
          </cell>
          <cell r="J158" t="str">
            <v>No</v>
          </cell>
          <cell r="K158" t="str">
            <v>Yes</v>
          </cell>
          <cell r="L158">
            <v>11.35</v>
          </cell>
          <cell r="M158">
            <v>7</v>
          </cell>
          <cell r="N158">
            <v>9</v>
          </cell>
          <cell r="O158">
            <v>9</v>
          </cell>
        </row>
        <row r="159">
          <cell r="A159">
            <v>3158</v>
          </cell>
          <cell r="B159" t="str">
            <v>17431</v>
          </cell>
          <cell r="C159" t="str">
            <v>OH</v>
          </cell>
          <cell r="D159" t="str">
            <v>238 Shawn Well</v>
          </cell>
          <cell r="E159" t="str">
            <v>Port Johnshire</v>
          </cell>
          <cell r="F159" t="str">
            <v>ingram@gmail.com</v>
          </cell>
          <cell r="G159">
            <v>112.64</v>
          </cell>
          <cell r="H159">
            <v>173.63</v>
          </cell>
          <cell r="I159" t="str">
            <v>House</v>
          </cell>
          <cell r="J159" t="str">
            <v>Yes</v>
          </cell>
          <cell r="K159" t="str">
            <v>Yes</v>
          </cell>
          <cell r="L159">
            <v>6.38</v>
          </cell>
          <cell r="M159">
            <v>7</v>
          </cell>
          <cell r="N159">
            <v>8</v>
          </cell>
          <cell r="O159">
            <v>14</v>
          </cell>
          <cell r="P159">
            <v>13</v>
          </cell>
          <cell r="Q159">
            <v>5.9751213063190846E-2</v>
          </cell>
        </row>
        <row r="160">
          <cell r="A160">
            <v>3159</v>
          </cell>
          <cell r="B160" t="str">
            <v>37901</v>
          </cell>
          <cell r="C160" t="str">
            <v>SC</v>
          </cell>
          <cell r="D160" t="str">
            <v>41743 Berger Inlet Apt. 527</v>
          </cell>
          <cell r="E160" t="str">
            <v>South Tammymouth</v>
          </cell>
          <cell r="F160" t="str">
            <v>rice@yahoo.com</v>
          </cell>
          <cell r="G160">
            <v>163.19999999999999</v>
          </cell>
          <cell r="H160">
            <v>176.23</v>
          </cell>
          <cell r="I160" t="str">
            <v>Apartment</v>
          </cell>
          <cell r="J160" t="str">
            <v>Yes</v>
          </cell>
          <cell r="K160" t="str">
            <v>No</v>
          </cell>
          <cell r="L160">
            <v>14.77</v>
          </cell>
          <cell r="M160">
            <v>7</v>
          </cell>
          <cell r="N160">
            <v>9</v>
          </cell>
          <cell r="O160">
            <v>9</v>
          </cell>
        </row>
        <row r="161">
          <cell r="A161">
            <v>3160</v>
          </cell>
          <cell r="B161" t="str">
            <v>17895</v>
          </cell>
          <cell r="C161" t="str">
            <v>MO</v>
          </cell>
          <cell r="D161" t="str">
            <v>9983 Mary Grove Apt. 643</v>
          </cell>
          <cell r="E161" t="str">
            <v>Beardview</v>
          </cell>
          <cell r="F161" t="str">
            <v>ingram@gmail.com</v>
          </cell>
          <cell r="G161">
            <v>209.33</v>
          </cell>
          <cell r="H161">
            <v>219.53</v>
          </cell>
          <cell r="I161" t="str">
            <v>Apartment</v>
          </cell>
          <cell r="J161" t="str">
            <v>Yes</v>
          </cell>
          <cell r="K161" t="str">
            <v>No</v>
          </cell>
          <cell r="L161">
            <v>24.51</v>
          </cell>
          <cell r="M161">
            <v>7</v>
          </cell>
          <cell r="N161">
            <v>6</v>
          </cell>
          <cell r="O161">
            <v>9</v>
          </cell>
          <cell r="P161">
            <v>16</v>
          </cell>
          <cell r="Q161">
            <v>0.10434239979467175</v>
          </cell>
        </row>
        <row r="162">
          <cell r="A162">
            <v>3161</v>
          </cell>
          <cell r="B162" t="str">
            <v>90576</v>
          </cell>
          <cell r="C162" t="str">
            <v>HI</v>
          </cell>
          <cell r="D162" t="str">
            <v>03541 Ryan Islands Apt. 562</v>
          </cell>
          <cell r="E162" t="str">
            <v>East Michaelfort</v>
          </cell>
          <cell r="F162" t="str">
            <v>rice@yahoo.com</v>
          </cell>
          <cell r="G162">
            <v>269.63</v>
          </cell>
          <cell r="H162">
            <v>126.25</v>
          </cell>
          <cell r="I162" t="str">
            <v>Apartment</v>
          </cell>
          <cell r="J162" t="str">
            <v>No</v>
          </cell>
          <cell r="K162" t="str">
            <v>Yes</v>
          </cell>
          <cell r="L162">
            <v>8.27</v>
          </cell>
          <cell r="M162">
            <v>1</v>
          </cell>
          <cell r="N162">
            <v>2</v>
          </cell>
          <cell r="O162">
            <v>10</v>
          </cell>
          <cell r="P162">
            <v>8</v>
          </cell>
          <cell r="Q162">
            <v>0.16075149978012182</v>
          </cell>
        </row>
        <row r="163">
          <cell r="A163">
            <v>3162</v>
          </cell>
          <cell r="B163" t="str">
            <v>94980</v>
          </cell>
          <cell r="C163" t="str">
            <v>SC</v>
          </cell>
          <cell r="D163" t="str">
            <v>6591 Angela Mission Apt. 108</v>
          </cell>
          <cell r="E163" t="str">
            <v>Penabury</v>
          </cell>
          <cell r="F163" t="str">
            <v>chung@yahoo.com</v>
          </cell>
          <cell r="G163">
            <v>286.86</v>
          </cell>
          <cell r="H163">
            <v>143.97999999999999</v>
          </cell>
          <cell r="I163" t="str">
            <v>Apartment</v>
          </cell>
          <cell r="J163" t="str">
            <v>No</v>
          </cell>
          <cell r="K163" t="str">
            <v>Yes</v>
          </cell>
          <cell r="L163">
            <v>20.48</v>
          </cell>
          <cell r="M163">
            <v>5</v>
          </cell>
          <cell r="N163">
            <v>6</v>
          </cell>
          <cell r="O163">
            <v>14</v>
          </cell>
        </row>
        <row r="164">
          <cell r="A164">
            <v>3163</v>
          </cell>
          <cell r="B164" t="str">
            <v>44974</v>
          </cell>
          <cell r="C164" t="str">
            <v>CO</v>
          </cell>
          <cell r="D164" t="str">
            <v>492 Ramirez Crossing</v>
          </cell>
          <cell r="E164" t="str">
            <v>Aaronberg</v>
          </cell>
          <cell r="F164" t="str">
            <v>rice@yahoo.com</v>
          </cell>
          <cell r="G164">
            <v>144.6</v>
          </cell>
          <cell r="H164">
            <v>121.91</v>
          </cell>
          <cell r="I164" t="str">
            <v>House</v>
          </cell>
          <cell r="J164" t="str">
            <v>No</v>
          </cell>
          <cell r="K164" t="str">
            <v>Yes</v>
          </cell>
          <cell r="L164">
            <v>10.119999999999999</v>
          </cell>
          <cell r="M164">
            <v>1</v>
          </cell>
          <cell r="N164">
            <v>2</v>
          </cell>
          <cell r="O164">
            <v>10</v>
          </cell>
          <cell r="P164">
            <v>8</v>
          </cell>
          <cell r="Q164">
            <v>0.22380075652971321</v>
          </cell>
        </row>
        <row r="165">
          <cell r="A165">
            <v>3164</v>
          </cell>
          <cell r="B165" t="str">
            <v>66170</v>
          </cell>
          <cell r="C165" t="str">
            <v>DE</v>
          </cell>
          <cell r="D165" t="str">
            <v>35974 Sharon Locks Apt. 101</v>
          </cell>
          <cell r="E165" t="str">
            <v>Jennyport</v>
          </cell>
          <cell r="F165" t="str">
            <v>martinez@aol.com</v>
          </cell>
          <cell r="G165">
            <v>114.46</v>
          </cell>
          <cell r="H165">
            <v>137.80000000000001</v>
          </cell>
          <cell r="I165" t="str">
            <v>Apartment</v>
          </cell>
          <cell r="J165" t="str">
            <v>Yes</v>
          </cell>
          <cell r="K165" t="str">
            <v>No</v>
          </cell>
          <cell r="L165">
            <v>17.739999999999998</v>
          </cell>
          <cell r="M165">
            <v>7</v>
          </cell>
          <cell r="N165">
            <v>9</v>
          </cell>
          <cell r="O165">
            <v>1</v>
          </cell>
        </row>
        <row r="166">
          <cell r="A166">
            <v>3165</v>
          </cell>
          <cell r="B166" t="str">
            <v>22495</v>
          </cell>
          <cell r="C166" t="str">
            <v>UT</v>
          </cell>
          <cell r="D166" t="str">
            <v>89403 Gabriella Mills</v>
          </cell>
          <cell r="E166" t="str">
            <v>East Steven</v>
          </cell>
          <cell r="F166" t="str">
            <v>gonzalez@aol.com</v>
          </cell>
          <cell r="G166">
            <v>155.1</v>
          </cell>
          <cell r="H166">
            <v>128.63</v>
          </cell>
          <cell r="I166" t="str">
            <v>House</v>
          </cell>
          <cell r="J166" t="str">
            <v>No</v>
          </cell>
          <cell r="K166" t="str">
            <v>No</v>
          </cell>
          <cell r="L166">
            <v>23.05</v>
          </cell>
          <cell r="M166">
            <v>3</v>
          </cell>
          <cell r="N166">
            <v>4</v>
          </cell>
          <cell r="O166">
            <v>11</v>
          </cell>
        </row>
        <row r="167">
          <cell r="A167">
            <v>3166</v>
          </cell>
          <cell r="B167" t="str">
            <v>85059</v>
          </cell>
          <cell r="C167" t="str">
            <v>NH</v>
          </cell>
          <cell r="D167" t="str">
            <v>601 Kyle Roads</v>
          </cell>
          <cell r="E167" t="str">
            <v>Clarkfurt</v>
          </cell>
          <cell r="F167" t="str">
            <v>tanner@utexas.edu</v>
          </cell>
          <cell r="G167">
            <v>284.39</v>
          </cell>
          <cell r="H167">
            <v>209.11</v>
          </cell>
          <cell r="I167" t="str">
            <v>Cabin</v>
          </cell>
          <cell r="J167" t="str">
            <v>No</v>
          </cell>
          <cell r="K167" t="str">
            <v>No</v>
          </cell>
          <cell r="L167">
            <v>6.25</v>
          </cell>
          <cell r="M167">
            <v>4</v>
          </cell>
          <cell r="N167">
            <v>5</v>
          </cell>
          <cell r="O167">
            <v>4</v>
          </cell>
          <cell r="P167">
            <v>6</v>
          </cell>
          <cell r="Q167">
            <v>0.13896507888211912</v>
          </cell>
        </row>
        <row r="168">
          <cell r="A168">
            <v>3167</v>
          </cell>
          <cell r="B168" t="str">
            <v>61092</v>
          </cell>
          <cell r="C168" t="str">
            <v>IN</v>
          </cell>
          <cell r="D168" t="str">
            <v>60969 Justin Passage Suite 774</v>
          </cell>
          <cell r="E168" t="str">
            <v>Joshuaburgh</v>
          </cell>
          <cell r="F168" t="str">
            <v>loter@yahoo.com</v>
          </cell>
          <cell r="G168">
            <v>121</v>
          </cell>
          <cell r="H168">
            <v>128.59</v>
          </cell>
          <cell r="I168" t="str">
            <v>Condo</v>
          </cell>
          <cell r="J168" t="str">
            <v>No</v>
          </cell>
          <cell r="K168" t="str">
            <v>No</v>
          </cell>
          <cell r="L168">
            <v>19.36</v>
          </cell>
          <cell r="M168">
            <v>1</v>
          </cell>
          <cell r="N168">
            <v>1</v>
          </cell>
          <cell r="O168">
            <v>7</v>
          </cell>
        </row>
        <row r="169">
          <cell r="A169">
            <v>3168</v>
          </cell>
          <cell r="B169" t="str">
            <v>43986</v>
          </cell>
          <cell r="C169" t="str">
            <v>PA</v>
          </cell>
          <cell r="D169" t="str">
            <v>7943 Tina Mount</v>
          </cell>
          <cell r="E169" t="str">
            <v>East Lisa</v>
          </cell>
          <cell r="F169" t="str">
            <v>gonzalez@aol.com</v>
          </cell>
          <cell r="G169">
            <v>104.47</v>
          </cell>
          <cell r="H169">
            <v>122.88</v>
          </cell>
          <cell r="I169" t="str">
            <v>Cabin</v>
          </cell>
          <cell r="J169" t="str">
            <v>Yes</v>
          </cell>
          <cell r="K169" t="str">
            <v>Yes</v>
          </cell>
          <cell r="L169">
            <v>25.31</v>
          </cell>
          <cell r="M169">
            <v>4</v>
          </cell>
          <cell r="N169">
            <v>3</v>
          </cell>
          <cell r="O169">
            <v>14</v>
          </cell>
        </row>
        <row r="170">
          <cell r="A170">
            <v>3169</v>
          </cell>
          <cell r="B170" t="str">
            <v>91397</v>
          </cell>
          <cell r="C170" t="str">
            <v>NC</v>
          </cell>
          <cell r="D170" t="str">
            <v>6775 James Ford</v>
          </cell>
          <cell r="E170" t="str">
            <v>South Victorialand</v>
          </cell>
          <cell r="F170" t="str">
            <v>jacobs@yahoo.com</v>
          </cell>
          <cell r="G170">
            <v>275.5</v>
          </cell>
          <cell r="H170">
            <v>211.24</v>
          </cell>
          <cell r="I170" t="str">
            <v>Cabin</v>
          </cell>
          <cell r="J170" t="str">
            <v>Yes</v>
          </cell>
          <cell r="K170" t="str">
            <v>Yes</v>
          </cell>
          <cell r="L170">
            <v>15.74</v>
          </cell>
          <cell r="M170">
            <v>1</v>
          </cell>
          <cell r="N170">
            <v>3</v>
          </cell>
          <cell r="O170">
            <v>9</v>
          </cell>
        </row>
        <row r="171">
          <cell r="A171">
            <v>3170</v>
          </cell>
          <cell r="B171" t="str">
            <v>67849</v>
          </cell>
          <cell r="C171" t="str">
            <v>VT</v>
          </cell>
          <cell r="D171" t="str">
            <v>431 Johnson Neck Suite 039</v>
          </cell>
          <cell r="E171" t="str">
            <v>Mariechester</v>
          </cell>
          <cell r="F171" t="str">
            <v>rice@yahoo.com</v>
          </cell>
          <cell r="G171">
            <v>126.24</v>
          </cell>
          <cell r="H171">
            <v>124.65</v>
          </cell>
          <cell r="I171" t="str">
            <v>Condo</v>
          </cell>
          <cell r="J171" t="str">
            <v>Yes</v>
          </cell>
          <cell r="K171" t="str">
            <v>No</v>
          </cell>
          <cell r="L171">
            <v>24.3</v>
          </cell>
          <cell r="M171">
            <v>1</v>
          </cell>
          <cell r="N171">
            <v>1</v>
          </cell>
          <cell r="O171">
            <v>9</v>
          </cell>
        </row>
        <row r="172">
          <cell r="A172">
            <v>3171</v>
          </cell>
          <cell r="B172" t="str">
            <v>20687</v>
          </cell>
          <cell r="C172" t="str">
            <v>NM</v>
          </cell>
          <cell r="D172" t="str">
            <v>15666 Justin Locks</v>
          </cell>
          <cell r="E172" t="str">
            <v>Lake Ryanport</v>
          </cell>
          <cell r="F172" t="str">
            <v>tanner@utexas.edu</v>
          </cell>
          <cell r="G172">
            <v>112.05</v>
          </cell>
          <cell r="H172">
            <v>70.11</v>
          </cell>
          <cell r="I172" t="str">
            <v>Cabin</v>
          </cell>
          <cell r="J172" t="str">
            <v>No</v>
          </cell>
          <cell r="K172" t="str">
            <v>No</v>
          </cell>
          <cell r="L172">
            <v>27.45</v>
          </cell>
          <cell r="M172">
            <v>6</v>
          </cell>
          <cell r="N172">
            <v>6</v>
          </cell>
          <cell r="O172">
            <v>3</v>
          </cell>
        </row>
        <row r="173">
          <cell r="A173">
            <v>3172</v>
          </cell>
          <cell r="B173" t="str">
            <v>30222</v>
          </cell>
          <cell r="C173" t="str">
            <v>TX</v>
          </cell>
          <cell r="D173" t="str">
            <v>9947 Torres Viaduct Apt. 506</v>
          </cell>
          <cell r="E173" t="str">
            <v>Benjaminport</v>
          </cell>
          <cell r="F173" t="str">
            <v>ingram@gmail.com</v>
          </cell>
          <cell r="G173">
            <v>152.09</v>
          </cell>
          <cell r="H173">
            <v>174.87</v>
          </cell>
          <cell r="I173" t="str">
            <v>Apartment</v>
          </cell>
          <cell r="J173" t="str">
            <v>Yes</v>
          </cell>
          <cell r="K173" t="str">
            <v>No</v>
          </cell>
          <cell r="L173">
            <v>18.440000000000001</v>
          </cell>
          <cell r="M173">
            <v>1</v>
          </cell>
          <cell r="N173">
            <v>2</v>
          </cell>
          <cell r="O173">
            <v>11</v>
          </cell>
          <cell r="P173">
            <v>8</v>
          </cell>
          <cell r="Q173">
            <v>7.7256559285791185E-2</v>
          </cell>
        </row>
        <row r="174">
          <cell r="A174">
            <v>3173</v>
          </cell>
          <cell r="B174" t="str">
            <v>21190</v>
          </cell>
          <cell r="C174" t="str">
            <v>NJ</v>
          </cell>
          <cell r="D174" t="str">
            <v>20866 Keith Mill</v>
          </cell>
          <cell r="E174" t="str">
            <v>Susanton</v>
          </cell>
          <cell r="F174" t="str">
            <v>chung@yahoo.com</v>
          </cell>
          <cell r="G174">
            <v>174.06</v>
          </cell>
          <cell r="H174">
            <v>96.8</v>
          </cell>
          <cell r="I174" t="str">
            <v>Cabin</v>
          </cell>
          <cell r="J174" t="str">
            <v>No</v>
          </cell>
          <cell r="K174" t="str">
            <v>No</v>
          </cell>
          <cell r="L174">
            <v>28.15</v>
          </cell>
          <cell r="M174">
            <v>2</v>
          </cell>
          <cell r="N174">
            <v>4</v>
          </cell>
          <cell r="O174">
            <v>10</v>
          </cell>
          <cell r="P174">
            <v>21</v>
          </cell>
          <cell r="Q174">
            <v>9.8269350418562995E-2</v>
          </cell>
        </row>
        <row r="175">
          <cell r="A175">
            <v>3174</v>
          </cell>
          <cell r="B175" t="str">
            <v>04838</v>
          </cell>
          <cell r="C175" t="str">
            <v>AL</v>
          </cell>
          <cell r="D175" t="str">
            <v>04374 Nicholas Cliff Suite 001</v>
          </cell>
          <cell r="E175" t="str">
            <v>Adrianport</v>
          </cell>
          <cell r="F175" t="str">
            <v>jacobs@yahoo.com</v>
          </cell>
          <cell r="G175">
            <v>108.24</v>
          </cell>
          <cell r="H175">
            <v>205.01</v>
          </cell>
          <cell r="I175" t="str">
            <v>Condo</v>
          </cell>
          <cell r="J175" t="str">
            <v>Yes</v>
          </cell>
          <cell r="K175" t="str">
            <v>No</v>
          </cell>
          <cell r="L175">
            <v>6.56</v>
          </cell>
          <cell r="M175">
            <v>1</v>
          </cell>
          <cell r="N175">
            <v>1</v>
          </cell>
          <cell r="O175">
            <v>10</v>
          </cell>
        </row>
        <row r="176">
          <cell r="A176">
            <v>3175</v>
          </cell>
          <cell r="B176" t="str">
            <v>80130</v>
          </cell>
          <cell r="C176" t="str">
            <v>CA</v>
          </cell>
          <cell r="D176" t="str">
            <v>271 Andrew Summit</v>
          </cell>
          <cell r="E176" t="str">
            <v>Port Craig</v>
          </cell>
          <cell r="F176" t="str">
            <v>gonzalez@aol.com</v>
          </cell>
          <cell r="G176">
            <v>148.38999999999999</v>
          </cell>
          <cell r="H176">
            <v>197.52</v>
          </cell>
          <cell r="I176" t="str">
            <v>House</v>
          </cell>
          <cell r="J176" t="str">
            <v>Yes</v>
          </cell>
          <cell r="K176" t="str">
            <v>Yes</v>
          </cell>
          <cell r="L176">
            <v>20.55</v>
          </cell>
          <cell r="M176">
            <v>7</v>
          </cell>
          <cell r="N176">
            <v>6</v>
          </cell>
          <cell r="O176">
            <v>7</v>
          </cell>
          <cell r="P176">
            <v>27</v>
          </cell>
          <cell r="Q176">
            <v>0.13693666505206453</v>
          </cell>
        </row>
        <row r="177">
          <cell r="A177">
            <v>3176</v>
          </cell>
          <cell r="B177" t="str">
            <v>96166</v>
          </cell>
          <cell r="C177" t="str">
            <v>MN</v>
          </cell>
          <cell r="D177" t="str">
            <v>17611 Robbins Mission</v>
          </cell>
          <cell r="E177" t="str">
            <v>New Curtis</v>
          </cell>
          <cell r="F177" t="str">
            <v>loter@yahoo.com</v>
          </cell>
          <cell r="G177">
            <v>286.13</v>
          </cell>
          <cell r="H177">
            <v>219.69</v>
          </cell>
          <cell r="I177" t="str">
            <v>Cabin</v>
          </cell>
          <cell r="J177" t="str">
            <v>Yes</v>
          </cell>
          <cell r="K177" t="str">
            <v>No</v>
          </cell>
          <cell r="L177">
            <v>10.64</v>
          </cell>
          <cell r="M177">
            <v>3</v>
          </cell>
          <cell r="N177">
            <v>3</v>
          </cell>
          <cell r="O177">
            <v>9</v>
          </cell>
        </row>
        <row r="178">
          <cell r="A178">
            <v>3177</v>
          </cell>
          <cell r="B178" t="str">
            <v>40702</v>
          </cell>
          <cell r="C178" t="str">
            <v>MO</v>
          </cell>
          <cell r="D178" t="str">
            <v>80831 Kemp Pines</v>
          </cell>
          <cell r="E178" t="str">
            <v>Annashire</v>
          </cell>
          <cell r="F178" t="str">
            <v>loter@yahoo.com</v>
          </cell>
          <cell r="G178">
            <v>123.93</v>
          </cell>
          <cell r="H178">
            <v>91.26</v>
          </cell>
          <cell r="I178" t="str">
            <v>Cabin</v>
          </cell>
          <cell r="J178" t="str">
            <v>Yes</v>
          </cell>
          <cell r="K178" t="str">
            <v>Yes</v>
          </cell>
          <cell r="L178">
            <v>19.36</v>
          </cell>
          <cell r="M178">
            <v>1</v>
          </cell>
          <cell r="N178">
            <v>2</v>
          </cell>
          <cell r="O178">
            <v>7</v>
          </cell>
          <cell r="P178">
            <v>19</v>
          </cell>
          <cell r="Q178">
            <v>0.23400699943024011</v>
          </cell>
        </row>
        <row r="179">
          <cell r="A179">
            <v>3178</v>
          </cell>
          <cell r="B179" t="str">
            <v>86023</v>
          </cell>
          <cell r="C179" t="str">
            <v>IL</v>
          </cell>
          <cell r="D179" t="str">
            <v>96545 Smith Alley</v>
          </cell>
          <cell r="E179" t="str">
            <v>West Joy</v>
          </cell>
          <cell r="F179" t="str">
            <v>martinez@aol.com</v>
          </cell>
          <cell r="G179">
            <v>254.38</v>
          </cell>
          <cell r="H179">
            <v>132.54</v>
          </cell>
          <cell r="I179" t="str">
            <v>House</v>
          </cell>
          <cell r="J179" t="str">
            <v>Yes</v>
          </cell>
          <cell r="K179" t="str">
            <v>No</v>
          </cell>
          <cell r="L179">
            <v>14.83</v>
          </cell>
          <cell r="M179">
            <v>6</v>
          </cell>
          <cell r="N179">
            <v>8</v>
          </cell>
          <cell r="O179">
            <v>7</v>
          </cell>
        </row>
        <row r="180">
          <cell r="A180">
            <v>3179</v>
          </cell>
          <cell r="B180" t="str">
            <v>70897</v>
          </cell>
          <cell r="C180" t="str">
            <v>MT</v>
          </cell>
          <cell r="D180" t="str">
            <v>6146 Johnson Isle</v>
          </cell>
          <cell r="E180" t="str">
            <v>South Arthur</v>
          </cell>
          <cell r="F180" t="str">
            <v>chung@yahoo.com</v>
          </cell>
          <cell r="G180">
            <v>228.04</v>
          </cell>
          <cell r="H180">
            <v>227.96</v>
          </cell>
          <cell r="I180" t="str">
            <v>House</v>
          </cell>
          <cell r="J180" t="str">
            <v>Yes</v>
          </cell>
          <cell r="K180" t="str">
            <v>Yes</v>
          </cell>
          <cell r="L180">
            <v>6.99</v>
          </cell>
          <cell r="M180">
            <v>2</v>
          </cell>
          <cell r="N180">
            <v>4</v>
          </cell>
          <cell r="O180">
            <v>1</v>
          </cell>
        </row>
        <row r="181">
          <cell r="A181">
            <v>3180</v>
          </cell>
          <cell r="B181" t="str">
            <v>69154</v>
          </cell>
          <cell r="C181" t="str">
            <v>MN</v>
          </cell>
          <cell r="D181" t="str">
            <v>0415 Smith Springs</v>
          </cell>
          <cell r="E181" t="str">
            <v>Jeremyburgh</v>
          </cell>
          <cell r="F181" t="str">
            <v>loter@yahoo.com</v>
          </cell>
          <cell r="G181">
            <v>228.81</v>
          </cell>
          <cell r="H181">
            <v>140.93</v>
          </cell>
          <cell r="I181" t="str">
            <v>House</v>
          </cell>
          <cell r="J181" t="str">
            <v>Yes</v>
          </cell>
          <cell r="K181" t="str">
            <v>No</v>
          </cell>
          <cell r="L181">
            <v>29.74</v>
          </cell>
          <cell r="M181">
            <v>4</v>
          </cell>
          <cell r="N181">
            <v>4</v>
          </cell>
          <cell r="O181">
            <v>3</v>
          </cell>
          <cell r="P181">
            <v>21</v>
          </cell>
          <cell r="Q181">
            <v>0.15023775787043414</v>
          </cell>
        </row>
        <row r="182">
          <cell r="A182">
            <v>3181</v>
          </cell>
          <cell r="B182" t="str">
            <v>53524</v>
          </cell>
          <cell r="C182" t="str">
            <v>HI</v>
          </cell>
          <cell r="D182" t="str">
            <v>3999 Ricky Via</v>
          </cell>
          <cell r="E182" t="str">
            <v>West Adamburgh</v>
          </cell>
          <cell r="F182" t="str">
            <v>chung@yahoo.com</v>
          </cell>
          <cell r="G182">
            <v>255.43</v>
          </cell>
          <cell r="H182">
            <v>137.35</v>
          </cell>
          <cell r="I182" t="str">
            <v>House</v>
          </cell>
          <cell r="J182" t="str">
            <v>Yes</v>
          </cell>
          <cell r="K182" t="str">
            <v>Yes</v>
          </cell>
          <cell r="L182">
            <v>16.62</v>
          </cell>
          <cell r="M182">
            <v>7</v>
          </cell>
          <cell r="N182">
            <v>6</v>
          </cell>
          <cell r="O182">
            <v>6</v>
          </cell>
          <cell r="P182">
            <v>21</v>
          </cell>
          <cell r="Q182">
            <v>0.14326794959507605</v>
          </cell>
        </row>
        <row r="183">
          <cell r="A183">
            <v>3182</v>
          </cell>
          <cell r="B183" t="str">
            <v>24886</v>
          </cell>
          <cell r="C183" t="str">
            <v>MN</v>
          </cell>
          <cell r="D183" t="str">
            <v>83787 Stuart Key</v>
          </cell>
          <cell r="E183" t="str">
            <v>Davetown</v>
          </cell>
          <cell r="F183" t="str">
            <v>chung@yahoo.com</v>
          </cell>
          <cell r="G183">
            <v>146.75</v>
          </cell>
          <cell r="H183">
            <v>172.99</v>
          </cell>
          <cell r="I183" t="str">
            <v>Cabin</v>
          </cell>
          <cell r="J183" t="str">
            <v>Yes</v>
          </cell>
          <cell r="K183" t="str">
            <v>No</v>
          </cell>
          <cell r="L183">
            <v>26.24</v>
          </cell>
          <cell r="M183">
            <v>7</v>
          </cell>
          <cell r="N183">
            <v>6</v>
          </cell>
          <cell r="O183">
            <v>4</v>
          </cell>
          <cell r="P183">
            <v>6</v>
          </cell>
          <cell r="Q183">
            <v>0.22720553096494284</v>
          </cell>
        </row>
        <row r="184">
          <cell r="A184">
            <v>3183</v>
          </cell>
          <cell r="B184" t="str">
            <v>56713</v>
          </cell>
          <cell r="C184" t="str">
            <v>TX</v>
          </cell>
          <cell r="D184" t="str">
            <v>690 Christina Park</v>
          </cell>
          <cell r="E184" t="str">
            <v>Toddburgh</v>
          </cell>
          <cell r="F184" t="str">
            <v>tanner@utexas.edu</v>
          </cell>
          <cell r="G184">
            <v>157.96</v>
          </cell>
          <cell r="H184">
            <v>188.53</v>
          </cell>
          <cell r="I184" t="str">
            <v>Cabin</v>
          </cell>
          <cell r="J184" t="str">
            <v>No</v>
          </cell>
          <cell r="K184" t="str">
            <v>No</v>
          </cell>
          <cell r="L184">
            <v>6.69</v>
          </cell>
          <cell r="M184">
            <v>3</v>
          </cell>
          <cell r="N184">
            <v>5</v>
          </cell>
          <cell r="O184">
            <v>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zoomScale="71" workbookViewId="0">
      <selection activeCell="F14" sqref="F14"/>
    </sheetView>
  </sheetViews>
  <sheetFormatPr defaultColWidth="14.453125" defaultRowHeight="15" customHeight="1"/>
  <cols>
    <col min="1" max="4" width="8.6328125" customWidth="1"/>
    <col min="5" max="5" width="22.81640625" customWidth="1"/>
    <col min="6" max="7" width="15.453125" customWidth="1"/>
    <col min="8" max="8" width="21.81640625" customWidth="1"/>
    <col min="9" max="9" width="8.6328125" customWidth="1"/>
    <col min="10" max="10" width="11.6328125" customWidth="1"/>
    <col min="11" max="11" width="18.08984375" customWidth="1"/>
    <col min="12" max="12" width="10.6328125" customWidth="1"/>
    <col min="13" max="13" width="14.6328125" customWidth="1"/>
    <col min="14" max="14" width="15.54296875" customWidth="1"/>
    <col min="15" max="15" width="13.26953125" customWidth="1"/>
    <col min="16" max="26" width="8.6328125" customWidth="1"/>
  </cols>
  <sheetData>
    <row r="1" spans="1:12" ht="14.5">
      <c r="B1" s="1" t="s">
        <v>2</v>
      </c>
      <c r="C1" s="1" t="s">
        <v>3</v>
      </c>
      <c r="D1" s="1" t="s">
        <v>1</v>
      </c>
      <c r="E1" s="1" t="s">
        <v>259</v>
      </c>
      <c r="F1" s="1" t="s">
        <v>0</v>
      </c>
      <c r="G1" s="1" t="s">
        <v>260</v>
      </c>
      <c r="H1" s="1" t="s">
        <v>4</v>
      </c>
      <c r="I1" s="1" t="s">
        <v>5</v>
      </c>
      <c r="J1" s="1" t="s">
        <v>6</v>
      </c>
      <c r="K1" s="1" t="s">
        <v>7</v>
      </c>
      <c r="L1" s="26" t="s">
        <v>1033</v>
      </c>
    </row>
    <row r="2" spans="1:12" ht="14.5">
      <c r="A2" s="1">
        <v>0</v>
      </c>
      <c r="B2" s="2" t="s">
        <v>261</v>
      </c>
      <c r="C2" s="2" t="s">
        <v>262</v>
      </c>
      <c r="D2" s="2" t="s">
        <v>222</v>
      </c>
      <c r="E2" s="2" t="s">
        <v>263</v>
      </c>
      <c r="F2" s="2" t="s">
        <v>264</v>
      </c>
      <c r="G2" s="2">
        <v>645889563</v>
      </c>
      <c r="H2" s="2" t="s">
        <v>224</v>
      </c>
      <c r="I2" s="2">
        <v>75237</v>
      </c>
      <c r="J2" s="2">
        <v>2149036025</v>
      </c>
      <c r="K2" s="30" t="s">
        <v>1021</v>
      </c>
      <c r="L2" s="27" t="s">
        <v>1034</v>
      </c>
    </row>
    <row r="3" spans="1:12" ht="14.5">
      <c r="A3" s="1">
        <v>1</v>
      </c>
      <c r="B3" s="2" t="s">
        <v>265</v>
      </c>
      <c r="C3" s="2" t="s">
        <v>125</v>
      </c>
      <c r="D3" s="2" t="s">
        <v>189</v>
      </c>
      <c r="E3" s="2" t="s">
        <v>266</v>
      </c>
      <c r="F3" s="2" t="s">
        <v>267</v>
      </c>
      <c r="G3" s="2">
        <v>334557278</v>
      </c>
      <c r="H3" s="2" t="s">
        <v>268</v>
      </c>
      <c r="I3" s="2">
        <v>78736</v>
      </c>
      <c r="J3" s="2">
        <v>5124749225</v>
      </c>
      <c r="K3" s="30" t="s">
        <v>1022</v>
      </c>
      <c r="L3" s="27" t="s">
        <v>1034</v>
      </c>
    </row>
    <row r="4" spans="1:12" ht="14.5">
      <c r="A4" s="1">
        <v>2</v>
      </c>
      <c r="B4" s="2" t="s">
        <v>269</v>
      </c>
      <c r="C4" s="2" t="s">
        <v>270</v>
      </c>
      <c r="D4" s="2" t="s">
        <v>107</v>
      </c>
      <c r="E4" s="2" t="s">
        <v>271</v>
      </c>
      <c r="F4" s="2" t="s">
        <v>272</v>
      </c>
      <c r="G4" s="2">
        <v>886719249</v>
      </c>
      <c r="H4" s="2" t="s">
        <v>273</v>
      </c>
      <c r="I4" s="2">
        <v>78731</v>
      </c>
      <c r="J4" s="2">
        <v>5124723769</v>
      </c>
      <c r="K4" s="30" t="s">
        <v>1023</v>
      </c>
      <c r="L4" s="27" t="s">
        <v>1034</v>
      </c>
    </row>
    <row r="5" spans="1:12" ht="14.5">
      <c r="A5" s="1">
        <v>3</v>
      </c>
      <c r="B5" s="2" t="s">
        <v>16</v>
      </c>
      <c r="C5" s="2" t="s">
        <v>274</v>
      </c>
      <c r="D5" s="2" t="s">
        <v>155</v>
      </c>
      <c r="E5" s="2" t="s">
        <v>275</v>
      </c>
      <c r="F5" s="2" t="s">
        <v>46</v>
      </c>
      <c r="G5" s="2">
        <v>999990909</v>
      </c>
      <c r="H5" s="2" t="s">
        <v>276</v>
      </c>
      <c r="I5" s="2">
        <v>78293</v>
      </c>
      <c r="J5" s="2">
        <v>2102520380</v>
      </c>
      <c r="K5" s="30" t="s">
        <v>1024</v>
      </c>
      <c r="L5" s="27" t="s">
        <v>1034</v>
      </c>
    </row>
    <row r="6" spans="1:12" ht="14.5">
      <c r="A6" s="1">
        <v>4</v>
      </c>
      <c r="B6" s="2" t="s">
        <v>98</v>
      </c>
      <c r="C6" s="2" t="s">
        <v>17</v>
      </c>
      <c r="D6" s="2" t="s">
        <v>207</v>
      </c>
      <c r="E6" s="2" t="s">
        <v>277</v>
      </c>
      <c r="F6" s="2" t="s">
        <v>278</v>
      </c>
      <c r="G6" s="2">
        <v>212121212</v>
      </c>
      <c r="H6" s="2" t="s">
        <v>279</v>
      </c>
      <c r="I6" s="2">
        <v>78279</v>
      </c>
      <c r="J6" s="2">
        <v>2105415031</v>
      </c>
      <c r="K6" s="30" t="s">
        <v>1025</v>
      </c>
      <c r="L6" s="27" t="s">
        <v>1034</v>
      </c>
    </row>
    <row r="7" spans="1:12" ht="14.5">
      <c r="A7" s="1">
        <v>5</v>
      </c>
      <c r="B7" s="2" t="s">
        <v>280</v>
      </c>
      <c r="C7" s="2" t="s">
        <v>49</v>
      </c>
      <c r="D7" s="2" t="s">
        <v>281</v>
      </c>
      <c r="E7" s="2" t="s">
        <v>282</v>
      </c>
      <c r="F7" s="2" t="s">
        <v>283</v>
      </c>
      <c r="G7" s="2">
        <v>444444444</v>
      </c>
      <c r="H7" s="2" t="s">
        <v>284</v>
      </c>
      <c r="I7" s="2">
        <v>78731</v>
      </c>
      <c r="J7" s="2">
        <v>5124818542</v>
      </c>
      <c r="K7" s="30" t="s">
        <v>1026</v>
      </c>
      <c r="L7" s="27" t="s">
        <v>1034</v>
      </c>
    </row>
    <row r="8" spans="1:12" ht="14.5">
      <c r="A8" s="1">
        <v>6</v>
      </c>
      <c r="B8" s="2" t="s">
        <v>285</v>
      </c>
      <c r="C8" s="2" t="s">
        <v>88</v>
      </c>
      <c r="D8" s="2" t="s">
        <v>286</v>
      </c>
      <c r="E8" s="2" t="s">
        <v>287</v>
      </c>
      <c r="F8" s="2">
        <v>456789</v>
      </c>
      <c r="G8" s="2">
        <v>666666666</v>
      </c>
      <c r="H8" s="2" t="s">
        <v>288</v>
      </c>
      <c r="I8" s="2">
        <v>77045</v>
      </c>
      <c r="J8" s="2">
        <v>8175025605</v>
      </c>
      <c r="K8" s="30" t="s">
        <v>1027</v>
      </c>
      <c r="L8" s="27" t="s">
        <v>1034</v>
      </c>
    </row>
    <row r="9" spans="1:12" ht="14.5">
      <c r="A9" s="1">
        <v>7</v>
      </c>
      <c r="B9" s="2" t="s">
        <v>289</v>
      </c>
      <c r="C9" s="2" t="s">
        <v>290</v>
      </c>
      <c r="D9" s="2" t="s">
        <v>291</v>
      </c>
      <c r="E9" s="2" t="s">
        <v>292</v>
      </c>
      <c r="F9" s="2" t="s">
        <v>293</v>
      </c>
      <c r="G9" s="2">
        <v>676767676</v>
      </c>
      <c r="H9" s="2" t="s">
        <v>294</v>
      </c>
      <c r="I9" s="2">
        <v>77030</v>
      </c>
      <c r="J9" s="2">
        <v>8178817122</v>
      </c>
      <c r="K9" s="30" t="s">
        <v>1028</v>
      </c>
      <c r="L9" s="27" t="s">
        <v>1034</v>
      </c>
    </row>
    <row r="10" spans="1:12" ht="14.5">
      <c r="A10" s="1">
        <v>8</v>
      </c>
      <c r="B10" s="2" t="s">
        <v>295</v>
      </c>
      <c r="C10" s="2" t="s">
        <v>296</v>
      </c>
      <c r="D10" s="2" t="s">
        <v>297</v>
      </c>
      <c r="E10" s="2" t="s">
        <v>298</v>
      </c>
      <c r="F10" s="2" t="s">
        <v>299</v>
      </c>
      <c r="G10" s="2">
        <v>323232323</v>
      </c>
      <c r="H10" s="2" t="s">
        <v>300</v>
      </c>
      <c r="I10" s="2">
        <v>75238</v>
      </c>
      <c r="J10" s="2">
        <v>2143196301</v>
      </c>
      <c r="K10" s="30" t="s">
        <v>1029</v>
      </c>
      <c r="L10" s="27" t="s">
        <v>1034</v>
      </c>
    </row>
    <row r="11" spans="1:12" ht="14.5">
      <c r="A11" s="1">
        <v>9</v>
      </c>
      <c r="B11" s="2" t="s">
        <v>124</v>
      </c>
      <c r="C11" s="2" t="s">
        <v>72</v>
      </c>
      <c r="D11" s="2" t="s">
        <v>301</v>
      </c>
      <c r="E11" s="2" t="s">
        <v>302</v>
      </c>
      <c r="F11" s="2" t="s">
        <v>303</v>
      </c>
      <c r="G11" s="2">
        <v>111222233</v>
      </c>
      <c r="H11" s="2" t="s">
        <v>304</v>
      </c>
      <c r="I11" s="2">
        <v>78260</v>
      </c>
      <c r="J11" s="2">
        <v>2103521329</v>
      </c>
      <c r="K11" s="30" t="s">
        <v>1030</v>
      </c>
      <c r="L11" s="27" t="s">
        <v>1034</v>
      </c>
    </row>
    <row r="12" spans="1:12" ht="14.5">
      <c r="A12" s="1">
        <v>10</v>
      </c>
      <c r="B12" s="2" t="s">
        <v>305</v>
      </c>
      <c r="C12" s="2" t="s">
        <v>290</v>
      </c>
      <c r="D12" s="2" t="s">
        <v>306</v>
      </c>
      <c r="E12" s="2" t="s">
        <v>307</v>
      </c>
      <c r="F12" s="2" t="s">
        <v>308</v>
      </c>
      <c r="G12" s="2">
        <v>151515157</v>
      </c>
      <c r="H12" s="2" t="s">
        <v>309</v>
      </c>
      <c r="I12" s="2">
        <v>78705</v>
      </c>
      <c r="J12" s="2">
        <v>5125556789</v>
      </c>
      <c r="K12" s="30" t="s">
        <v>1031</v>
      </c>
      <c r="L12" s="27" t="s">
        <v>1034</v>
      </c>
    </row>
    <row r="13" spans="1:12" ht="14.5">
      <c r="A13" s="1">
        <v>11</v>
      </c>
      <c r="B13" s="2" t="s">
        <v>310</v>
      </c>
      <c r="C13" s="2" t="s">
        <v>43</v>
      </c>
      <c r="D13" s="2" t="s">
        <v>311</v>
      </c>
      <c r="E13" s="2" t="s">
        <v>312</v>
      </c>
      <c r="F13" s="2" t="s">
        <v>313</v>
      </c>
      <c r="G13" s="3">
        <v>878787878</v>
      </c>
      <c r="H13" s="2" t="s">
        <v>314</v>
      </c>
      <c r="I13" s="3">
        <v>78705</v>
      </c>
      <c r="J13" s="3">
        <v>2103521329</v>
      </c>
      <c r="K13" s="30" t="s">
        <v>1032</v>
      </c>
      <c r="L13" s="27" t="s">
        <v>1034</v>
      </c>
    </row>
    <row r="14" spans="1:12" ht="15" customHeight="1">
      <c r="A14" s="1">
        <v>12</v>
      </c>
      <c r="B14" s="2" t="s">
        <v>11</v>
      </c>
      <c r="C14" s="2" t="s">
        <v>12</v>
      </c>
      <c r="D14" s="2" t="s">
        <v>10</v>
      </c>
      <c r="E14" s="28" t="s">
        <v>8</v>
      </c>
      <c r="F14" s="2" t="s">
        <v>9</v>
      </c>
      <c r="H14" s="2" t="s">
        <v>13</v>
      </c>
      <c r="I14" s="2">
        <v>78733</v>
      </c>
      <c r="J14" s="2">
        <v>5125595133</v>
      </c>
      <c r="K14" s="31" t="s">
        <v>1036</v>
      </c>
      <c r="L14" s="27" t="s">
        <v>979</v>
      </c>
    </row>
    <row r="15" spans="1:12" ht="15" customHeight="1">
      <c r="A15" s="1">
        <v>13</v>
      </c>
      <c r="B15" s="2" t="s">
        <v>16</v>
      </c>
      <c r="C15" s="2" t="s">
        <v>17</v>
      </c>
      <c r="D15" s="2" t="s">
        <v>15</v>
      </c>
      <c r="E15" s="2" t="s">
        <v>14</v>
      </c>
      <c r="F15" s="2">
        <v>555533</v>
      </c>
      <c r="H15" s="2" t="s">
        <v>18</v>
      </c>
      <c r="I15" s="2">
        <v>78261</v>
      </c>
      <c r="J15" s="2">
        <v>2102702860</v>
      </c>
      <c r="K15" s="31" t="s">
        <v>1051</v>
      </c>
      <c r="L15" s="27" t="s">
        <v>979</v>
      </c>
    </row>
    <row r="16" spans="1:12" ht="14.5">
      <c r="A16" s="1">
        <v>14</v>
      </c>
      <c r="B16" s="2" t="s">
        <v>21</v>
      </c>
      <c r="C16" s="2" t="s">
        <v>22</v>
      </c>
      <c r="D16" s="2" t="s">
        <v>20</v>
      </c>
      <c r="E16" s="2" t="s">
        <v>19</v>
      </c>
      <c r="F16" s="2">
        <v>666645</v>
      </c>
      <c r="H16" s="2" t="s">
        <v>23</v>
      </c>
      <c r="I16" s="2">
        <v>77019</v>
      </c>
      <c r="J16" s="2">
        <v>8175683686</v>
      </c>
      <c r="K16" s="31" t="s">
        <v>1037</v>
      </c>
      <c r="L16" s="27" t="s">
        <v>979</v>
      </c>
    </row>
    <row r="17" spans="1:12" ht="15" customHeight="1">
      <c r="A17" s="1">
        <v>15</v>
      </c>
      <c r="B17" s="2" t="s">
        <v>27</v>
      </c>
      <c r="C17" s="2" t="s">
        <v>12</v>
      </c>
      <c r="D17" s="2" t="s">
        <v>26</v>
      </c>
      <c r="E17" s="2" t="s">
        <v>24</v>
      </c>
      <c r="F17" s="2" t="s">
        <v>25</v>
      </c>
      <c r="H17" s="2" t="s">
        <v>28</v>
      </c>
      <c r="I17" s="2">
        <v>78713</v>
      </c>
      <c r="J17" s="2">
        <v>5125967209</v>
      </c>
      <c r="K17" s="31" t="s">
        <v>1038</v>
      </c>
      <c r="L17" s="27" t="s">
        <v>979</v>
      </c>
    </row>
    <row r="18" spans="1:12" ht="15" customHeight="1">
      <c r="A18" s="1">
        <v>16</v>
      </c>
      <c r="B18" s="2" t="s">
        <v>32</v>
      </c>
      <c r="C18" s="2" t="s">
        <v>17</v>
      </c>
      <c r="D18" s="2" t="s">
        <v>31</v>
      </c>
      <c r="E18" s="2" t="s">
        <v>29</v>
      </c>
      <c r="F18" s="2" t="s">
        <v>30</v>
      </c>
      <c r="H18" s="2" t="s">
        <v>33</v>
      </c>
      <c r="I18" s="2">
        <v>78266</v>
      </c>
      <c r="J18" s="2">
        <v>2107748586</v>
      </c>
      <c r="K18" s="31" t="s">
        <v>1039</v>
      </c>
      <c r="L18" s="27" t="s">
        <v>979</v>
      </c>
    </row>
    <row r="19" spans="1:12" ht="15" customHeight="1">
      <c r="A19" s="1">
        <v>17</v>
      </c>
      <c r="B19" s="2" t="s">
        <v>36</v>
      </c>
      <c r="C19" s="2" t="s">
        <v>37</v>
      </c>
      <c r="D19" s="2" t="s">
        <v>35</v>
      </c>
      <c r="E19" s="2" t="s">
        <v>34</v>
      </c>
      <c r="F19" s="2">
        <v>444444</v>
      </c>
      <c r="H19" s="2" t="s">
        <v>38</v>
      </c>
      <c r="I19" s="2">
        <v>75208</v>
      </c>
      <c r="J19" s="2">
        <v>2142667242</v>
      </c>
      <c r="K19" s="31" t="s">
        <v>1040</v>
      </c>
      <c r="L19" s="27" t="s">
        <v>979</v>
      </c>
    </row>
    <row r="20" spans="1:12" ht="15" customHeight="1">
      <c r="A20" s="1">
        <v>18</v>
      </c>
      <c r="B20" s="2" t="s">
        <v>42</v>
      </c>
      <c r="C20" s="2" t="s">
        <v>43</v>
      </c>
      <c r="D20" s="2" t="s">
        <v>41</v>
      </c>
      <c r="E20" s="2" t="s">
        <v>39</v>
      </c>
      <c r="F20" s="2" t="s">
        <v>40</v>
      </c>
      <c r="H20" s="28" t="s">
        <v>44</v>
      </c>
      <c r="I20" s="2">
        <v>77010</v>
      </c>
      <c r="J20" s="2">
        <v>8172580736</v>
      </c>
      <c r="K20" s="31" t="s">
        <v>1052</v>
      </c>
      <c r="L20" s="27" t="s">
        <v>979</v>
      </c>
    </row>
    <row r="21" spans="1:12" ht="15.75" customHeight="1">
      <c r="A21" s="1">
        <v>19</v>
      </c>
      <c r="B21" s="2" t="s">
        <v>48</v>
      </c>
      <c r="C21" s="2" t="s">
        <v>49</v>
      </c>
      <c r="D21" s="2" t="s">
        <v>47</v>
      </c>
      <c r="E21" s="2" t="s">
        <v>45</v>
      </c>
      <c r="F21" s="2" t="s">
        <v>46</v>
      </c>
      <c r="H21" s="2" t="s">
        <v>50</v>
      </c>
      <c r="I21" s="2">
        <v>77009</v>
      </c>
      <c r="J21" s="2">
        <v>8173279674</v>
      </c>
      <c r="K21" s="31" t="s">
        <v>1053</v>
      </c>
      <c r="L21" s="27" t="s">
        <v>979</v>
      </c>
    </row>
    <row r="22" spans="1:12" ht="15.75" customHeight="1">
      <c r="A22" s="1">
        <v>20</v>
      </c>
      <c r="B22" s="2" t="s">
        <v>54</v>
      </c>
      <c r="C22" s="2" t="s">
        <v>12</v>
      </c>
      <c r="D22" s="2" t="s">
        <v>53</v>
      </c>
      <c r="E22" s="2" t="s">
        <v>51</v>
      </c>
      <c r="F22" s="2" t="s">
        <v>52</v>
      </c>
      <c r="H22" s="2" t="s">
        <v>55</v>
      </c>
      <c r="I22" s="2">
        <v>77003</v>
      </c>
      <c r="J22" s="2">
        <v>8176617531</v>
      </c>
      <c r="K22" s="31" t="s">
        <v>1041</v>
      </c>
      <c r="L22" s="27" t="s">
        <v>979</v>
      </c>
    </row>
    <row r="23" spans="1:12" ht="15.75" customHeight="1">
      <c r="A23" s="1">
        <v>21</v>
      </c>
      <c r="B23" s="2" t="s">
        <v>59</v>
      </c>
      <c r="C23" s="2" t="s">
        <v>60</v>
      </c>
      <c r="D23" s="2" t="s">
        <v>58</v>
      </c>
      <c r="E23" s="2" t="s">
        <v>56</v>
      </c>
      <c r="F23" s="2" t="s">
        <v>57</v>
      </c>
      <c r="H23" s="2" t="s">
        <v>61</v>
      </c>
      <c r="I23" s="2">
        <v>75261</v>
      </c>
      <c r="J23" s="2">
        <v>2148499570</v>
      </c>
      <c r="K23" s="31" t="s">
        <v>1054</v>
      </c>
      <c r="L23" s="27" t="s">
        <v>979</v>
      </c>
    </row>
    <row r="24" spans="1:12" ht="15.75" customHeight="1">
      <c r="A24" s="1">
        <v>22</v>
      </c>
      <c r="B24" s="2" t="s">
        <v>65</v>
      </c>
      <c r="C24" s="2" t="s">
        <v>66</v>
      </c>
      <c r="D24" s="2" t="s">
        <v>64</v>
      </c>
      <c r="E24" s="2" t="s">
        <v>62</v>
      </c>
      <c r="F24" s="2" t="s">
        <v>63</v>
      </c>
      <c r="H24" s="2" t="s">
        <v>67</v>
      </c>
      <c r="I24" s="2">
        <v>75237</v>
      </c>
      <c r="J24" s="2">
        <v>2148989608</v>
      </c>
      <c r="K24" s="31" t="s">
        <v>1042</v>
      </c>
      <c r="L24" s="27" t="s">
        <v>979</v>
      </c>
    </row>
    <row r="25" spans="1:12" ht="15.75" customHeight="1">
      <c r="A25" s="1">
        <v>23</v>
      </c>
      <c r="B25" s="2" t="s">
        <v>71</v>
      </c>
      <c r="C25" s="2" t="s">
        <v>72</v>
      </c>
      <c r="D25" s="2" t="s">
        <v>70</v>
      </c>
      <c r="E25" s="2" t="s">
        <v>68</v>
      </c>
      <c r="F25" s="2" t="s">
        <v>69</v>
      </c>
      <c r="H25" s="2" t="s">
        <v>73</v>
      </c>
      <c r="I25" s="2">
        <v>78239</v>
      </c>
      <c r="J25" s="2">
        <v>2105812952</v>
      </c>
      <c r="K25" s="31" t="s">
        <v>1055</v>
      </c>
      <c r="L25" s="27" t="s">
        <v>979</v>
      </c>
    </row>
    <row r="26" spans="1:12" ht="15.75" customHeight="1">
      <c r="A26" s="1">
        <v>24</v>
      </c>
      <c r="B26" s="2" t="s">
        <v>77</v>
      </c>
      <c r="C26" s="2" t="s">
        <v>78</v>
      </c>
      <c r="D26" s="2" t="s">
        <v>76</v>
      </c>
      <c r="E26" s="2" t="s">
        <v>74</v>
      </c>
      <c r="F26" s="2" t="s">
        <v>75</v>
      </c>
      <c r="H26" s="2" t="s">
        <v>79</v>
      </c>
      <c r="I26" s="2">
        <v>78736</v>
      </c>
      <c r="J26" s="2">
        <v>5124702808</v>
      </c>
      <c r="K26" s="31" t="s">
        <v>1091</v>
      </c>
      <c r="L26" s="27" t="s">
        <v>979</v>
      </c>
    </row>
    <row r="27" spans="1:12" ht="15.75" customHeight="1">
      <c r="A27" s="1">
        <v>25</v>
      </c>
      <c r="B27" s="2" t="s">
        <v>82</v>
      </c>
      <c r="C27" s="2" t="s">
        <v>12</v>
      </c>
      <c r="D27" s="2" t="s">
        <v>81</v>
      </c>
      <c r="E27" s="2" t="s">
        <v>80</v>
      </c>
      <c r="F27" s="2">
        <v>555897</v>
      </c>
      <c r="H27" s="2" t="s">
        <v>83</v>
      </c>
      <c r="I27" s="2">
        <v>78731</v>
      </c>
      <c r="J27" s="2">
        <v>5124677352</v>
      </c>
      <c r="K27" s="31" t="s">
        <v>1043</v>
      </c>
      <c r="L27" s="27" t="s">
        <v>979</v>
      </c>
    </row>
    <row r="28" spans="1:12" ht="15.75" customHeight="1">
      <c r="A28" s="1">
        <v>26</v>
      </c>
      <c r="B28" s="2" t="s">
        <v>87</v>
      </c>
      <c r="C28" s="2" t="s">
        <v>88</v>
      </c>
      <c r="D28" s="2" t="s">
        <v>86</v>
      </c>
      <c r="E28" s="2" t="s">
        <v>84</v>
      </c>
      <c r="F28" s="2" t="s">
        <v>85</v>
      </c>
      <c r="H28" s="2" t="s">
        <v>89</v>
      </c>
      <c r="I28" s="2">
        <v>78761</v>
      </c>
      <c r="J28" s="2">
        <v>5129481386</v>
      </c>
      <c r="K28" s="31" t="s">
        <v>1056</v>
      </c>
      <c r="L28" s="27" t="s">
        <v>979</v>
      </c>
    </row>
    <row r="29" spans="1:12" ht="15.75" customHeight="1">
      <c r="A29" s="1">
        <v>27</v>
      </c>
      <c r="B29" s="2" t="s">
        <v>77</v>
      </c>
      <c r="C29" s="2" t="s">
        <v>93</v>
      </c>
      <c r="D29" s="2" t="s">
        <v>92</v>
      </c>
      <c r="E29" s="2" t="s">
        <v>90</v>
      </c>
      <c r="F29" s="2" t="s">
        <v>91</v>
      </c>
      <c r="H29" s="2" t="s">
        <v>94</v>
      </c>
      <c r="I29" s="2">
        <v>78293</v>
      </c>
      <c r="J29" s="2">
        <v>2102473963</v>
      </c>
      <c r="K29" s="31" t="s">
        <v>1057</v>
      </c>
      <c r="L29" s="27" t="s">
        <v>979</v>
      </c>
    </row>
    <row r="30" spans="1:12" ht="15.75" customHeight="1">
      <c r="A30" s="1">
        <v>28</v>
      </c>
      <c r="B30" s="2" t="s">
        <v>98</v>
      </c>
      <c r="C30" s="2" t="s">
        <v>78</v>
      </c>
      <c r="D30" s="2" t="s">
        <v>97</v>
      </c>
      <c r="E30" s="2" t="s">
        <v>95</v>
      </c>
      <c r="F30" s="2" t="s">
        <v>96</v>
      </c>
      <c r="H30" s="2" t="s">
        <v>99</v>
      </c>
      <c r="I30" s="2">
        <v>78279</v>
      </c>
      <c r="J30" s="2">
        <v>2105368614</v>
      </c>
      <c r="K30" s="31" t="s">
        <v>1058</v>
      </c>
      <c r="L30" s="27" t="s">
        <v>979</v>
      </c>
    </row>
    <row r="31" spans="1:12" ht="15.75" customHeight="1">
      <c r="A31" s="1">
        <v>29</v>
      </c>
      <c r="B31" s="2" t="s">
        <v>103</v>
      </c>
      <c r="C31" s="2" t="s">
        <v>66</v>
      </c>
      <c r="D31" s="2" t="s">
        <v>102</v>
      </c>
      <c r="E31" s="2" t="s">
        <v>100</v>
      </c>
      <c r="F31" s="2" t="s">
        <v>101</v>
      </c>
      <c r="H31" s="2" t="s">
        <v>104</v>
      </c>
      <c r="I31" s="2">
        <v>78268</v>
      </c>
      <c r="J31" s="2">
        <v>2107007535</v>
      </c>
      <c r="K31" s="31" t="s">
        <v>1059</v>
      </c>
      <c r="L31" s="27" t="s">
        <v>979</v>
      </c>
    </row>
    <row r="32" spans="1:12" ht="15.75" customHeight="1">
      <c r="A32" s="1">
        <v>30</v>
      </c>
      <c r="B32" s="2" t="s">
        <v>108</v>
      </c>
      <c r="C32" s="2" t="s">
        <v>37</v>
      </c>
      <c r="D32" s="2" t="s">
        <v>107</v>
      </c>
      <c r="E32" s="2" t="s">
        <v>105</v>
      </c>
      <c r="F32" s="2" t="s">
        <v>106</v>
      </c>
      <c r="H32" s="2" t="s">
        <v>109</v>
      </c>
      <c r="I32" s="2">
        <v>78731</v>
      </c>
      <c r="J32" s="2">
        <v>5124772125</v>
      </c>
      <c r="K32" s="31" t="s">
        <v>1044</v>
      </c>
      <c r="L32" s="27" t="s">
        <v>979</v>
      </c>
    </row>
    <row r="33" spans="1:12" ht="15.75" customHeight="1">
      <c r="A33" s="1">
        <v>31</v>
      </c>
      <c r="B33" s="2" t="s">
        <v>113</v>
      </c>
      <c r="C33" s="2" t="s">
        <v>49</v>
      </c>
      <c r="D33" s="2" t="s">
        <v>112</v>
      </c>
      <c r="E33" s="2" t="s">
        <v>110</v>
      </c>
      <c r="F33" s="2" t="s">
        <v>111</v>
      </c>
      <c r="H33" s="2" t="s">
        <v>114</v>
      </c>
      <c r="I33" s="2">
        <v>78732</v>
      </c>
      <c r="J33" s="2">
        <v>5124603832</v>
      </c>
      <c r="K33" s="31" t="s">
        <v>1060</v>
      </c>
      <c r="L33" s="27" t="s">
        <v>979</v>
      </c>
    </row>
    <row r="34" spans="1:12" ht="15.75" customHeight="1">
      <c r="A34" s="1">
        <v>32</v>
      </c>
      <c r="B34" s="2" t="s">
        <v>118</v>
      </c>
      <c r="C34" s="2" t="s">
        <v>119</v>
      </c>
      <c r="D34" s="2" t="s">
        <v>117</v>
      </c>
      <c r="E34" s="2" t="s">
        <v>115</v>
      </c>
      <c r="F34" s="2" t="s">
        <v>116</v>
      </c>
      <c r="H34" s="2" t="s">
        <v>120</v>
      </c>
      <c r="I34" s="2">
        <v>77045</v>
      </c>
      <c r="J34" s="2">
        <v>8174979188</v>
      </c>
      <c r="K34" s="31" t="s">
        <v>1088</v>
      </c>
      <c r="L34" s="27" t="s">
        <v>979</v>
      </c>
    </row>
    <row r="35" spans="1:12" ht="15.75" customHeight="1">
      <c r="A35" s="1">
        <v>33</v>
      </c>
      <c r="B35" s="2" t="s">
        <v>124</v>
      </c>
      <c r="C35" s="2" t="s">
        <v>125</v>
      </c>
      <c r="D35" s="2" t="s">
        <v>123</v>
      </c>
      <c r="E35" s="2" t="s">
        <v>121</v>
      </c>
      <c r="F35" s="2" t="s">
        <v>122</v>
      </c>
      <c r="H35" s="2" t="s">
        <v>126</v>
      </c>
      <c r="I35" s="2">
        <v>77030</v>
      </c>
      <c r="J35" s="2">
        <v>8178770705</v>
      </c>
      <c r="K35" s="31" t="s">
        <v>1045</v>
      </c>
      <c r="L35" s="27" t="s">
        <v>979</v>
      </c>
    </row>
    <row r="36" spans="1:12" ht="15.75" customHeight="1">
      <c r="A36" s="1">
        <v>34</v>
      </c>
      <c r="B36" s="2" t="s">
        <v>59</v>
      </c>
      <c r="C36" s="2" t="s">
        <v>125</v>
      </c>
      <c r="D36" s="2" t="s">
        <v>129</v>
      </c>
      <c r="E36" s="2" t="s">
        <v>127</v>
      </c>
      <c r="F36" s="2" t="s">
        <v>128</v>
      </c>
      <c r="H36" s="2" t="s">
        <v>130</v>
      </c>
      <c r="I36" s="2">
        <v>77031</v>
      </c>
      <c r="J36" s="2">
        <v>8177482602</v>
      </c>
      <c r="K36" s="31" t="s">
        <v>1073</v>
      </c>
      <c r="L36" s="27" t="s">
        <v>979</v>
      </c>
    </row>
    <row r="37" spans="1:12" ht="15.75" customHeight="1">
      <c r="A37" s="1">
        <v>35</v>
      </c>
      <c r="B37" s="2" t="s">
        <v>134</v>
      </c>
      <c r="C37" s="2" t="s">
        <v>135</v>
      </c>
      <c r="D37" s="2" t="s">
        <v>133</v>
      </c>
      <c r="E37" s="2" t="s">
        <v>131</v>
      </c>
      <c r="F37" s="2" t="s">
        <v>132</v>
      </c>
      <c r="H37" s="2" t="s">
        <v>136</v>
      </c>
      <c r="I37" s="2">
        <v>78703</v>
      </c>
      <c r="J37" s="2">
        <v>5122950953</v>
      </c>
      <c r="K37" s="31" t="s">
        <v>1074</v>
      </c>
      <c r="L37" s="27" t="s">
        <v>979</v>
      </c>
    </row>
    <row r="38" spans="1:12" ht="15.75" customHeight="1">
      <c r="A38" s="1">
        <v>36</v>
      </c>
      <c r="B38" s="2" t="s">
        <v>140</v>
      </c>
      <c r="C38" s="2" t="s">
        <v>141</v>
      </c>
      <c r="D38" s="2" t="s">
        <v>139</v>
      </c>
      <c r="E38" s="2" t="s">
        <v>137</v>
      </c>
      <c r="F38" s="2" t="s">
        <v>138</v>
      </c>
      <c r="H38" s="2" t="s">
        <v>142</v>
      </c>
      <c r="I38" s="2">
        <v>75238</v>
      </c>
      <c r="J38" s="2">
        <v>2143149884</v>
      </c>
      <c r="K38" s="31" t="s">
        <v>1061</v>
      </c>
      <c r="L38" s="27" t="s">
        <v>979</v>
      </c>
    </row>
    <row r="39" spans="1:12" ht="15.75" customHeight="1">
      <c r="A39" s="1">
        <v>37</v>
      </c>
      <c r="B39" s="2" t="s">
        <v>146</v>
      </c>
      <c r="C39" s="2" t="s">
        <v>135</v>
      </c>
      <c r="D39" s="2" t="s">
        <v>145</v>
      </c>
      <c r="E39" s="2" t="s">
        <v>143</v>
      </c>
      <c r="F39" s="2" t="s">
        <v>144</v>
      </c>
      <c r="H39" s="2" t="s">
        <v>147</v>
      </c>
      <c r="I39" s="2">
        <v>78260</v>
      </c>
      <c r="J39" s="2">
        <v>2103474912</v>
      </c>
      <c r="K39" s="31" t="s">
        <v>1092</v>
      </c>
      <c r="L39" s="27" t="s">
        <v>979</v>
      </c>
    </row>
    <row r="40" spans="1:12" ht="15.75" customHeight="1">
      <c r="A40" s="1">
        <v>38</v>
      </c>
      <c r="B40" s="2" t="s">
        <v>151</v>
      </c>
      <c r="C40" s="2" t="s">
        <v>12</v>
      </c>
      <c r="D40" s="2" t="s">
        <v>150</v>
      </c>
      <c r="E40" s="2" t="s">
        <v>148</v>
      </c>
      <c r="F40" s="2" t="s">
        <v>149</v>
      </c>
      <c r="H40" s="2" t="s">
        <v>152</v>
      </c>
      <c r="I40" s="2">
        <v>75260</v>
      </c>
      <c r="J40" s="2">
        <v>2142369553</v>
      </c>
      <c r="K40" s="31" t="s">
        <v>1046</v>
      </c>
      <c r="L40" s="27" t="s">
        <v>979</v>
      </c>
    </row>
    <row r="41" spans="1:12" ht="15.75" customHeight="1">
      <c r="A41" s="1">
        <v>39</v>
      </c>
      <c r="B41" s="2" t="s">
        <v>156</v>
      </c>
      <c r="C41" s="2" t="s">
        <v>141</v>
      </c>
      <c r="D41" s="2" t="s">
        <v>155</v>
      </c>
      <c r="E41" s="2" t="s">
        <v>153</v>
      </c>
      <c r="F41" s="2" t="s">
        <v>154</v>
      </c>
      <c r="H41" s="2" t="s">
        <v>157</v>
      </c>
      <c r="I41" s="2">
        <v>78707</v>
      </c>
      <c r="J41" s="2">
        <v>5123768733</v>
      </c>
      <c r="K41" s="31" t="s">
        <v>1093</v>
      </c>
      <c r="L41" s="27" t="s">
        <v>979</v>
      </c>
    </row>
    <row r="42" spans="1:12" ht="15.75" customHeight="1">
      <c r="A42" s="1">
        <v>40</v>
      </c>
      <c r="B42" s="2" t="s">
        <v>161</v>
      </c>
      <c r="C42" s="2" t="s">
        <v>88</v>
      </c>
      <c r="D42" s="2" t="s">
        <v>160</v>
      </c>
      <c r="E42" s="2" t="s">
        <v>158</v>
      </c>
      <c r="F42" s="2" t="s">
        <v>159</v>
      </c>
      <c r="H42" s="2" t="s">
        <v>162</v>
      </c>
      <c r="I42" s="2">
        <v>78705</v>
      </c>
      <c r="J42" s="2">
        <v>5123900644</v>
      </c>
      <c r="K42" s="31" t="s">
        <v>1047</v>
      </c>
      <c r="L42" s="27" t="s">
        <v>979</v>
      </c>
    </row>
    <row r="43" spans="1:12" ht="15.75" customHeight="1">
      <c r="A43" s="1">
        <v>41</v>
      </c>
      <c r="B43" s="2" t="s">
        <v>165</v>
      </c>
      <c r="D43" s="2" t="s">
        <v>164</v>
      </c>
      <c r="E43" s="2" t="s">
        <v>163</v>
      </c>
      <c r="F43" s="2">
        <v>565656</v>
      </c>
      <c r="H43" s="2" t="s">
        <v>166</v>
      </c>
      <c r="I43" s="2">
        <v>77057</v>
      </c>
      <c r="J43" s="2">
        <v>8178928361</v>
      </c>
      <c r="K43" s="31" t="s">
        <v>1094</v>
      </c>
      <c r="L43" s="27" t="s">
        <v>979</v>
      </c>
    </row>
    <row r="44" spans="1:12" ht="15.75" customHeight="1">
      <c r="A44" s="1">
        <v>42</v>
      </c>
      <c r="B44" s="2" t="s">
        <v>170</v>
      </c>
      <c r="C44" s="2" t="s">
        <v>66</v>
      </c>
      <c r="D44" s="2" t="s">
        <v>169</v>
      </c>
      <c r="E44" s="2" t="s">
        <v>167</v>
      </c>
      <c r="F44" s="2" t="s">
        <v>168</v>
      </c>
      <c r="H44" s="2" t="s">
        <v>171</v>
      </c>
      <c r="I44" s="2">
        <v>78732</v>
      </c>
      <c r="J44" s="2">
        <v>5128776930</v>
      </c>
      <c r="K44" s="31" t="s">
        <v>1089</v>
      </c>
      <c r="L44" s="27" t="s">
        <v>979</v>
      </c>
    </row>
    <row r="45" spans="1:12" ht="15.75" customHeight="1">
      <c r="A45" s="1">
        <v>43</v>
      </c>
      <c r="B45" s="2" t="s">
        <v>175</v>
      </c>
      <c r="C45" s="2" t="s">
        <v>88</v>
      </c>
      <c r="D45" s="2" t="s">
        <v>174</v>
      </c>
      <c r="E45" s="2" t="s">
        <v>172</v>
      </c>
      <c r="F45" s="2" t="s">
        <v>173</v>
      </c>
      <c r="H45" s="2" t="s">
        <v>176</v>
      </c>
      <c r="I45" s="2">
        <v>78292</v>
      </c>
      <c r="J45" s="2">
        <v>2104169665</v>
      </c>
      <c r="K45" s="31" t="s">
        <v>1075</v>
      </c>
      <c r="L45" s="27" t="s">
        <v>979</v>
      </c>
    </row>
    <row r="46" spans="1:12" ht="15.75" customHeight="1">
      <c r="A46" s="1">
        <v>44</v>
      </c>
      <c r="B46" s="2" t="s">
        <v>180</v>
      </c>
      <c r="C46" s="2" t="s">
        <v>72</v>
      </c>
      <c r="D46" s="2" t="s">
        <v>179</v>
      </c>
      <c r="E46" s="2" t="s">
        <v>177</v>
      </c>
      <c r="F46" s="2" t="s">
        <v>178</v>
      </c>
      <c r="H46" s="2" t="s">
        <v>181</v>
      </c>
      <c r="I46" s="2">
        <v>78705</v>
      </c>
      <c r="J46" s="2">
        <v>5123521797</v>
      </c>
      <c r="K46" s="31" t="s">
        <v>1087</v>
      </c>
      <c r="L46" s="27" t="s">
        <v>979</v>
      </c>
    </row>
    <row r="47" spans="1:12" ht="15.75" customHeight="1">
      <c r="A47" s="1">
        <v>45</v>
      </c>
      <c r="B47" s="2" t="s">
        <v>185</v>
      </c>
      <c r="C47" s="2" t="s">
        <v>135</v>
      </c>
      <c r="D47" s="2" t="s">
        <v>184</v>
      </c>
      <c r="E47" s="2" t="s">
        <v>182</v>
      </c>
      <c r="F47" s="2" t="s">
        <v>183</v>
      </c>
      <c r="H47" s="2" t="s">
        <v>186</v>
      </c>
      <c r="I47" s="2">
        <v>78709</v>
      </c>
      <c r="J47" s="2">
        <v>5124534071</v>
      </c>
      <c r="K47" s="31" t="s">
        <v>1076</v>
      </c>
      <c r="L47" s="27" t="s">
        <v>979</v>
      </c>
    </row>
    <row r="48" spans="1:12" ht="15.75" customHeight="1">
      <c r="A48" s="1">
        <v>46</v>
      </c>
      <c r="B48" s="2" t="s">
        <v>117</v>
      </c>
      <c r="C48" s="2" t="s">
        <v>72</v>
      </c>
      <c r="D48" s="2" t="s">
        <v>189</v>
      </c>
      <c r="E48" s="2" t="s">
        <v>187</v>
      </c>
      <c r="F48" s="2" t="s">
        <v>188</v>
      </c>
      <c r="H48" s="2" t="s">
        <v>190</v>
      </c>
      <c r="I48" s="2">
        <v>78705</v>
      </c>
      <c r="J48" s="2">
        <v>5125503154</v>
      </c>
      <c r="K48" s="31" t="s">
        <v>1077</v>
      </c>
      <c r="L48" s="27" t="s">
        <v>979</v>
      </c>
    </row>
    <row r="49" spans="1:12" ht="15.75" customHeight="1">
      <c r="A49" s="1">
        <v>47</v>
      </c>
      <c r="B49" s="2" t="s">
        <v>65</v>
      </c>
      <c r="C49" s="2" t="s">
        <v>119</v>
      </c>
      <c r="D49" s="2" t="s">
        <v>193</v>
      </c>
      <c r="E49" s="2" t="s">
        <v>191</v>
      </c>
      <c r="F49" s="2" t="s">
        <v>192</v>
      </c>
      <c r="H49" s="2" t="s">
        <v>194</v>
      </c>
      <c r="I49" s="2">
        <v>78280</v>
      </c>
      <c r="J49" s="2">
        <v>2108345875</v>
      </c>
      <c r="K49" s="31" t="s">
        <v>1062</v>
      </c>
      <c r="L49" s="27" t="s">
        <v>979</v>
      </c>
    </row>
    <row r="50" spans="1:12" ht="15.75" customHeight="1">
      <c r="A50" s="1">
        <v>48</v>
      </c>
      <c r="B50" s="2" t="s">
        <v>198</v>
      </c>
      <c r="C50" s="2" t="s">
        <v>135</v>
      </c>
      <c r="D50" s="2" t="s">
        <v>197</v>
      </c>
      <c r="E50" s="2" t="s">
        <v>195</v>
      </c>
      <c r="F50" s="2" t="s">
        <v>196</v>
      </c>
      <c r="H50" s="2" t="s">
        <v>199</v>
      </c>
      <c r="I50" s="2">
        <v>78705</v>
      </c>
      <c r="J50" s="2">
        <v>5127002600</v>
      </c>
      <c r="K50" s="31" t="s">
        <v>1090</v>
      </c>
      <c r="L50" s="27" t="s">
        <v>979</v>
      </c>
    </row>
    <row r="51" spans="1:12" ht="15.75" customHeight="1">
      <c r="A51" s="1">
        <v>49</v>
      </c>
      <c r="B51" s="2" t="s">
        <v>203</v>
      </c>
      <c r="C51" s="2" t="s">
        <v>49</v>
      </c>
      <c r="D51" s="2" t="s">
        <v>202</v>
      </c>
      <c r="E51" s="2" t="s">
        <v>200</v>
      </c>
      <c r="F51" s="2" t="s">
        <v>201</v>
      </c>
      <c r="H51" s="2" t="s">
        <v>204</v>
      </c>
      <c r="I51" s="2">
        <v>75221</v>
      </c>
      <c r="J51" s="2">
        <v>2142370654</v>
      </c>
      <c r="K51" s="31" t="s">
        <v>1078</v>
      </c>
      <c r="L51" s="27" t="s">
        <v>979</v>
      </c>
    </row>
    <row r="52" spans="1:12" ht="15.75" customHeight="1">
      <c r="A52" s="1">
        <v>50</v>
      </c>
      <c r="B52" s="2" t="s">
        <v>208</v>
      </c>
      <c r="C52" s="2" t="s">
        <v>37</v>
      </c>
      <c r="D52" s="2" t="s">
        <v>207</v>
      </c>
      <c r="E52" s="2" t="s">
        <v>205</v>
      </c>
      <c r="F52" s="2" t="s">
        <v>206</v>
      </c>
      <c r="H52" s="2" t="s">
        <v>209</v>
      </c>
      <c r="I52" s="2">
        <v>78746</v>
      </c>
      <c r="J52" s="2">
        <v>5128202322</v>
      </c>
      <c r="K52" s="31" t="s">
        <v>1079</v>
      </c>
      <c r="L52" s="27" t="s">
        <v>979</v>
      </c>
    </row>
    <row r="53" spans="1:12" ht="15.75" customHeight="1">
      <c r="A53" s="1">
        <v>51</v>
      </c>
      <c r="B53" s="2" t="s">
        <v>213</v>
      </c>
      <c r="C53" s="2" t="s">
        <v>12</v>
      </c>
      <c r="D53" s="2" t="s">
        <v>212</v>
      </c>
      <c r="E53" s="2" t="s">
        <v>210</v>
      </c>
      <c r="F53" s="2" t="s">
        <v>211</v>
      </c>
      <c r="H53" s="2" t="s">
        <v>214</v>
      </c>
      <c r="I53" s="2">
        <v>77018</v>
      </c>
      <c r="J53" s="2">
        <v>8174584890</v>
      </c>
      <c r="K53" s="31" t="s">
        <v>1080</v>
      </c>
      <c r="L53" s="27" t="s">
        <v>979</v>
      </c>
    </row>
    <row r="54" spans="1:12" ht="15.75" customHeight="1">
      <c r="A54" s="1">
        <v>52</v>
      </c>
      <c r="B54" s="2" t="s">
        <v>218</v>
      </c>
      <c r="C54" s="2" t="s">
        <v>78</v>
      </c>
      <c r="D54" s="2" t="s">
        <v>217</v>
      </c>
      <c r="E54" s="2" t="s">
        <v>215</v>
      </c>
      <c r="F54" s="2" t="s">
        <v>216</v>
      </c>
      <c r="H54" s="2" t="s">
        <v>219</v>
      </c>
      <c r="I54" s="2">
        <v>77044</v>
      </c>
      <c r="J54" s="2">
        <v>8174614916</v>
      </c>
      <c r="K54" s="31" t="s">
        <v>1048</v>
      </c>
      <c r="L54" s="27" t="s">
        <v>979</v>
      </c>
    </row>
    <row r="55" spans="1:12" ht="15.75" customHeight="1">
      <c r="A55" s="1">
        <v>53</v>
      </c>
      <c r="B55" s="2" t="s">
        <v>223</v>
      </c>
      <c r="C55" s="2" t="s">
        <v>125</v>
      </c>
      <c r="D55" s="2" t="s">
        <v>222</v>
      </c>
      <c r="E55" s="2" t="s">
        <v>220</v>
      </c>
      <c r="F55" s="2" t="s">
        <v>221</v>
      </c>
      <c r="H55" s="2" t="s">
        <v>224</v>
      </c>
      <c r="I55" s="2">
        <v>78705</v>
      </c>
      <c r="J55" s="2">
        <v>5124772439</v>
      </c>
      <c r="K55" s="31" t="s">
        <v>1081</v>
      </c>
      <c r="L55" s="27" t="s">
        <v>979</v>
      </c>
    </row>
    <row r="56" spans="1:12" ht="15.75" customHeight="1">
      <c r="A56" s="1">
        <v>54</v>
      </c>
      <c r="B56" s="2" t="s">
        <v>227</v>
      </c>
      <c r="C56" s="2" t="s">
        <v>43</v>
      </c>
      <c r="D56" s="2" t="s">
        <v>222</v>
      </c>
      <c r="E56" s="2" t="s">
        <v>225</v>
      </c>
      <c r="F56" s="2" t="s">
        <v>226</v>
      </c>
      <c r="H56" s="2" t="s">
        <v>228</v>
      </c>
      <c r="I56" s="2">
        <v>78705</v>
      </c>
      <c r="J56" s="2">
        <v>5124536618</v>
      </c>
      <c r="K56" s="31" t="s">
        <v>1082</v>
      </c>
      <c r="L56" s="27" t="s">
        <v>979</v>
      </c>
    </row>
    <row r="57" spans="1:12" ht="15.75" customHeight="1">
      <c r="A57" s="1">
        <v>55</v>
      </c>
      <c r="B57" s="2" t="s">
        <v>232</v>
      </c>
      <c r="C57" s="2" t="s">
        <v>72</v>
      </c>
      <c r="D57" s="2" t="s">
        <v>231</v>
      </c>
      <c r="E57" s="2" t="s">
        <v>229</v>
      </c>
      <c r="F57" s="2" t="s">
        <v>230</v>
      </c>
      <c r="H57" s="2" t="s">
        <v>233</v>
      </c>
      <c r="I57" s="2">
        <v>77004</v>
      </c>
      <c r="J57" s="2">
        <v>8178789530</v>
      </c>
      <c r="K57" s="31" t="s">
        <v>1083</v>
      </c>
      <c r="L57" s="27" t="s">
        <v>979</v>
      </c>
    </row>
    <row r="58" spans="1:12" ht="15.75" customHeight="1">
      <c r="A58" s="1">
        <v>56</v>
      </c>
      <c r="B58" s="2" t="s">
        <v>237</v>
      </c>
      <c r="C58" s="2" t="s">
        <v>72</v>
      </c>
      <c r="D58" s="2" t="s">
        <v>236</v>
      </c>
      <c r="E58" s="2" t="s">
        <v>234</v>
      </c>
      <c r="F58" s="2" t="s">
        <v>235</v>
      </c>
      <c r="H58" s="2" t="s">
        <v>238</v>
      </c>
      <c r="I58" s="2">
        <v>75315</v>
      </c>
      <c r="J58" s="2">
        <v>2148495141</v>
      </c>
      <c r="K58" s="31" t="s">
        <v>1084</v>
      </c>
      <c r="L58" s="27" t="s">
        <v>979</v>
      </c>
    </row>
    <row r="59" spans="1:12" ht="15.75" customHeight="1">
      <c r="A59" s="1">
        <v>57</v>
      </c>
      <c r="B59" s="2" t="s">
        <v>170</v>
      </c>
      <c r="C59" s="2" t="s">
        <v>242</v>
      </c>
      <c r="D59" s="2" t="s">
        <v>241</v>
      </c>
      <c r="E59" s="2" t="s">
        <v>239</v>
      </c>
      <c r="F59" s="2" t="s">
        <v>240</v>
      </c>
      <c r="H59" s="2" t="s">
        <v>243</v>
      </c>
      <c r="I59" s="2">
        <v>75207</v>
      </c>
      <c r="J59" s="2">
        <v>2144009625</v>
      </c>
      <c r="K59" s="31" t="s">
        <v>1085</v>
      </c>
      <c r="L59" s="27" t="s">
        <v>979</v>
      </c>
    </row>
    <row r="60" spans="1:12" ht="15.75" customHeight="1">
      <c r="A60" s="1">
        <v>58</v>
      </c>
      <c r="B60" s="2" t="s">
        <v>247</v>
      </c>
      <c r="C60" s="2" t="s">
        <v>135</v>
      </c>
      <c r="D60" s="2" t="s">
        <v>246</v>
      </c>
      <c r="E60" s="2" t="s">
        <v>244</v>
      </c>
      <c r="F60" s="2" t="s">
        <v>245</v>
      </c>
      <c r="H60" s="2" t="s">
        <v>248</v>
      </c>
      <c r="I60" s="2">
        <v>75323</v>
      </c>
      <c r="J60" s="2">
        <v>2148499231</v>
      </c>
      <c r="K60" s="31" t="s">
        <v>1086</v>
      </c>
      <c r="L60" s="27" t="s">
        <v>979</v>
      </c>
    </row>
    <row r="61" spans="1:12" ht="15.75" customHeight="1">
      <c r="A61" s="1">
        <v>59</v>
      </c>
      <c r="B61" s="2" t="s">
        <v>252</v>
      </c>
      <c r="C61" s="2" t="s">
        <v>12</v>
      </c>
      <c r="D61" s="2" t="s">
        <v>251</v>
      </c>
      <c r="E61" s="2" t="s">
        <v>249</v>
      </c>
      <c r="F61" s="2" t="s">
        <v>250</v>
      </c>
      <c r="H61" s="2" t="s">
        <v>253</v>
      </c>
      <c r="I61" s="2">
        <v>78746</v>
      </c>
      <c r="J61" s="2">
        <v>2145674085</v>
      </c>
      <c r="K61" s="31" t="s">
        <v>1072</v>
      </c>
      <c r="L61" s="27" t="s">
        <v>979</v>
      </c>
    </row>
    <row r="62" spans="1:12" ht="15.75" customHeight="1">
      <c r="A62" s="1">
        <v>60</v>
      </c>
      <c r="B62" s="2" t="s">
        <v>257</v>
      </c>
      <c r="C62" s="2" t="s">
        <v>66</v>
      </c>
      <c r="D62" s="2" t="s">
        <v>256</v>
      </c>
      <c r="E62" s="2" t="s">
        <v>254</v>
      </c>
      <c r="F62" s="2" t="s">
        <v>255</v>
      </c>
      <c r="H62" s="2" t="s">
        <v>258</v>
      </c>
      <c r="I62" s="2">
        <v>78746</v>
      </c>
      <c r="J62" s="2">
        <v>5124569229</v>
      </c>
      <c r="K62" s="31" t="s">
        <v>1049</v>
      </c>
      <c r="L62" s="27" t="s">
        <v>979</v>
      </c>
    </row>
    <row r="63" spans="1:12" ht="15.75" customHeight="1">
      <c r="A63" s="1">
        <v>61</v>
      </c>
      <c r="B63" s="2" t="s">
        <v>82</v>
      </c>
      <c r="C63" s="2" t="s">
        <v>12</v>
      </c>
      <c r="D63" s="2" t="s">
        <v>81</v>
      </c>
      <c r="E63" s="2" t="s">
        <v>315</v>
      </c>
      <c r="F63" s="2" t="s">
        <v>316</v>
      </c>
      <c r="G63" s="2">
        <v>222222222</v>
      </c>
      <c r="H63" s="2" t="s">
        <v>317</v>
      </c>
      <c r="I63" s="2">
        <v>77003</v>
      </c>
      <c r="J63" s="2">
        <v>8176663948</v>
      </c>
      <c r="K63" s="31" t="s">
        <v>1065</v>
      </c>
      <c r="L63" s="29" t="s">
        <v>1035</v>
      </c>
    </row>
    <row r="64" spans="1:12" ht="15.75" customHeight="1">
      <c r="A64" s="1">
        <v>62</v>
      </c>
      <c r="B64" s="2" t="s">
        <v>161</v>
      </c>
      <c r="C64" s="2" t="s">
        <v>88</v>
      </c>
      <c r="D64" s="2" t="s">
        <v>160</v>
      </c>
      <c r="E64" s="2" t="s">
        <v>318</v>
      </c>
      <c r="F64" s="2" t="s">
        <v>319</v>
      </c>
      <c r="G64" s="2">
        <v>111111111</v>
      </c>
      <c r="H64" s="2" t="s">
        <v>320</v>
      </c>
      <c r="I64" s="2">
        <v>75261</v>
      </c>
      <c r="J64" s="2">
        <v>2148545987</v>
      </c>
      <c r="K64" s="31" t="s">
        <v>1066</v>
      </c>
      <c r="L64" s="29" t="s">
        <v>1035</v>
      </c>
    </row>
    <row r="65" spans="1:12" ht="15.75" customHeight="1">
      <c r="A65" s="1">
        <v>63</v>
      </c>
      <c r="B65" s="2" t="s">
        <v>65</v>
      </c>
      <c r="C65" s="2" t="s">
        <v>125</v>
      </c>
      <c r="D65" s="2" t="s">
        <v>76</v>
      </c>
      <c r="E65" s="2" t="s">
        <v>321</v>
      </c>
      <c r="F65" s="2" t="s">
        <v>322</v>
      </c>
      <c r="G65" s="2">
        <v>545454545</v>
      </c>
      <c r="H65" s="2" t="s">
        <v>323</v>
      </c>
      <c r="I65" s="2">
        <v>78705</v>
      </c>
      <c r="J65" s="2">
        <v>5127049017</v>
      </c>
      <c r="K65" s="31" t="s">
        <v>1063</v>
      </c>
      <c r="L65" s="29" t="s">
        <v>1035</v>
      </c>
    </row>
    <row r="66" spans="1:12" ht="15.75" customHeight="1">
      <c r="A66" s="1">
        <v>64</v>
      </c>
      <c r="B66" s="2" t="s">
        <v>324</v>
      </c>
      <c r="C66" s="2" t="s">
        <v>242</v>
      </c>
      <c r="D66" s="2" t="s">
        <v>123</v>
      </c>
      <c r="E66" s="2" t="s">
        <v>325</v>
      </c>
      <c r="F66" s="2" t="s">
        <v>326</v>
      </c>
      <c r="G66" s="2">
        <v>574677829</v>
      </c>
      <c r="H66" s="2" t="s">
        <v>327</v>
      </c>
      <c r="I66" s="2">
        <v>78239</v>
      </c>
      <c r="J66" s="2">
        <v>2105859369</v>
      </c>
      <c r="K66" s="31" t="s">
        <v>1067</v>
      </c>
      <c r="L66" s="29" t="s">
        <v>1035</v>
      </c>
    </row>
    <row r="67" spans="1:12" ht="15.75" customHeight="1">
      <c r="A67" s="1">
        <v>65</v>
      </c>
      <c r="B67" s="2" t="s">
        <v>328</v>
      </c>
      <c r="C67" s="2" t="s">
        <v>262</v>
      </c>
      <c r="D67" s="2" t="s">
        <v>217</v>
      </c>
      <c r="E67" s="2" t="s">
        <v>329</v>
      </c>
      <c r="F67" s="2" t="s">
        <v>330</v>
      </c>
      <c r="G67" s="2">
        <v>888887878</v>
      </c>
      <c r="H67" s="2" t="s">
        <v>331</v>
      </c>
      <c r="I67" s="2">
        <v>78761</v>
      </c>
      <c r="J67" s="2">
        <v>5129527803</v>
      </c>
      <c r="K67" s="31" t="s">
        <v>1068</v>
      </c>
      <c r="L67" s="29" t="s">
        <v>1035</v>
      </c>
    </row>
    <row r="68" spans="1:12" ht="15.75" customHeight="1">
      <c r="A68" s="1">
        <v>66</v>
      </c>
      <c r="B68" s="2" t="s">
        <v>332</v>
      </c>
      <c r="C68" s="2" t="s">
        <v>125</v>
      </c>
      <c r="D68" s="2" t="s">
        <v>333</v>
      </c>
      <c r="E68" s="2" t="s">
        <v>334</v>
      </c>
      <c r="F68" s="2" t="s">
        <v>335</v>
      </c>
      <c r="G68" s="2">
        <v>333333333</v>
      </c>
      <c r="H68" s="2" t="s">
        <v>336</v>
      </c>
      <c r="I68" s="2">
        <v>78268</v>
      </c>
      <c r="J68" s="2">
        <v>2107053952</v>
      </c>
      <c r="K68" s="31" t="s">
        <v>1069</v>
      </c>
      <c r="L68" s="29" t="s">
        <v>1035</v>
      </c>
    </row>
    <row r="69" spans="1:12" ht="15.75" customHeight="1">
      <c r="A69" s="1">
        <v>67</v>
      </c>
      <c r="B69" s="2" t="s">
        <v>337</v>
      </c>
      <c r="C69" s="2" t="s">
        <v>135</v>
      </c>
      <c r="D69" s="2" t="s">
        <v>338</v>
      </c>
      <c r="E69" s="2" t="s">
        <v>339</v>
      </c>
      <c r="F69" s="2" t="s">
        <v>340</v>
      </c>
      <c r="G69" s="2">
        <v>555555555</v>
      </c>
      <c r="H69" s="2" t="s">
        <v>341</v>
      </c>
      <c r="I69" s="2">
        <v>78732</v>
      </c>
      <c r="J69" s="2">
        <v>5124650249</v>
      </c>
      <c r="K69" s="31" t="s">
        <v>1070</v>
      </c>
      <c r="L69" s="29" t="s">
        <v>1035</v>
      </c>
    </row>
    <row r="70" spans="1:12" ht="15.75" customHeight="1">
      <c r="A70" s="1">
        <v>68</v>
      </c>
      <c r="B70" s="2" t="s">
        <v>342</v>
      </c>
      <c r="C70" s="2" t="s">
        <v>125</v>
      </c>
      <c r="D70" s="2" t="s">
        <v>343</v>
      </c>
      <c r="E70" s="2" t="s">
        <v>344</v>
      </c>
      <c r="F70" s="2" t="s">
        <v>345</v>
      </c>
      <c r="G70" s="2">
        <v>898989898</v>
      </c>
      <c r="H70" s="2" t="s">
        <v>346</v>
      </c>
      <c r="I70" s="2">
        <v>77031</v>
      </c>
      <c r="J70" s="2">
        <v>8177529019</v>
      </c>
      <c r="K70" s="31" t="s">
        <v>1071</v>
      </c>
      <c r="L70" s="29" t="s">
        <v>1035</v>
      </c>
    </row>
    <row r="71" spans="1:12" ht="15.75" customHeight="1">
      <c r="A71" s="1">
        <v>69</v>
      </c>
      <c r="B71" s="2" t="s">
        <v>117</v>
      </c>
      <c r="C71" s="2" t="s">
        <v>49</v>
      </c>
      <c r="D71" s="2" t="s">
        <v>347</v>
      </c>
      <c r="E71" s="2" t="s">
        <v>348</v>
      </c>
      <c r="F71" s="2" t="s">
        <v>349</v>
      </c>
      <c r="G71" s="2">
        <v>999888777</v>
      </c>
      <c r="H71" s="2" t="s">
        <v>350</v>
      </c>
      <c r="I71" s="2">
        <v>78703</v>
      </c>
      <c r="J71" s="2">
        <v>5122997370</v>
      </c>
      <c r="K71" s="31" t="s">
        <v>1064</v>
      </c>
      <c r="L71" s="29" t="s">
        <v>1035</v>
      </c>
    </row>
    <row r="72" spans="1:12" ht="15.75" customHeight="1">
      <c r="A72" s="1">
        <v>70</v>
      </c>
      <c r="B72" s="2" t="s">
        <v>351</v>
      </c>
      <c r="C72" s="2" t="s">
        <v>125</v>
      </c>
      <c r="D72" s="2" t="s">
        <v>352</v>
      </c>
      <c r="E72" s="2" t="s">
        <v>353</v>
      </c>
      <c r="F72" s="2" t="s">
        <v>354</v>
      </c>
      <c r="G72" s="2">
        <v>499551454</v>
      </c>
      <c r="H72" s="2" t="s">
        <v>355</v>
      </c>
      <c r="I72" s="2">
        <v>75260</v>
      </c>
      <c r="J72" s="2">
        <v>2142415970</v>
      </c>
      <c r="K72" s="31" t="s">
        <v>1050</v>
      </c>
      <c r="L72" s="29" t="s">
        <v>1035</v>
      </c>
    </row>
    <row r="73" spans="1:12" ht="15.75" customHeight="1"/>
    <row r="74" spans="1:12" ht="15.75" customHeight="1"/>
    <row r="75" spans="1:12" ht="15.75" customHeight="1"/>
    <row r="76" spans="1:12" ht="15.75" customHeight="1"/>
    <row r="77" spans="1:12" ht="15.75" customHeight="1"/>
    <row r="78" spans="1:12" ht="15.75" customHeight="1"/>
    <row r="79" spans="1:12" ht="15.75" customHeight="1"/>
    <row r="80" spans="1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E6" sqref="E6"/>
    </sheetView>
  </sheetViews>
  <sheetFormatPr defaultColWidth="14.453125" defaultRowHeight="15" customHeight="1"/>
  <cols>
    <col min="1" max="26" width="8.6328125" customWidth="1"/>
  </cols>
  <sheetData>
    <row r="1" spans="1:2" ht="14.5">
      <c r="B1" s="1" t="s">
        <v>356</v>
      </c>
    </row>
    <row r="2" spans="1:2" ht="14.5">
      <c r="A2" s="1">
        <v>0</v>
      </c>
      <c r="B2" s="2" t="s">
        <v>357</v>
      </c>
    </row>
    <row r="3" spans="1:2" ht="14.5">
      <c r="A3" s="1">
        <v>1</v>
      </c>
      <c r="B3" s="2" t="s">
        <v>358</v>
      </c>
    </row>
    <row r="4" spans="1:2" ht="14.5">
      <c r="A4" s="1">
        <v>2</v>
      </c>
      <c r="B4" s="2" t="s">
        <v>359</v>
      </c>
    </row>
    <row r="5" spans="1:2" ht="14.5">
      <c r="A5" s="1">
        <v>3</v>
      </c>
      <c r="B5" s="2" t="s">
        <v>360</v>
      </c>
    </row>
    <row r="6" spans="1:2" ht="14.5">
      <c r="A6" s="1">
        <v>4</v>
      </c>
      <c r="B6" s="2" t="s">
        <v>361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abSelected="1" topLeftCell="A108" workbookViewId="0">
      <selection activeCell="AA11" sqref="AA11"/>
    </sheetView>
  </sheetViews>
  <sheetFormatPr defaultColWidth="14.453125" defaultRowHeight="15" customHeight="1"/>
  <cols>
    <col min="1" max="1" width="15.81640625" customWidth="1"/>
    <col min="2" max="2" width="43.7265625" style="41" customWidth="1"/>
    <col min="3" max="3" width="11.26953125" customWidth="1"/>
    <col min="4" max="4" width="8.6328125" customWidth="1"/>
    <col min="5" max="5" width="31.54296875" customWidth="1"/>
    <col min="6" max="6" width="21.81640625" customWidth="1"/>
    <col min="7" max="8" width="17.81640625" customWidth="1"/>
    <col min="9" max="9" width="16.453125" customWidth="1"/>
    <col min="10" max="10" width="17" customWidth="1"/>
    <col min="11" max="12" width="11.6328125" customWidth="1"/>
    <col min="13" max="13" width="14.81640625" customWidth="1"/>
    <col min="14" max="14" width="14.26953125" customWidth="1"/>
    <col min="15" max="15" width="14.54296875" customWidth="1"/>
    <col min="16" max="16" width="12.81640625" customWidth="1"/>
    <col min="17" max="17" width="13.54296875" customWidth="1"/>
    <col min="18" max="18" width="17" customWidth="1"/>
    <col min="19" max="19" width="21.6328125" customWidth="1"/>
    <col min="20" max="20" width="10.6328125" customWidth="1"/>
    <col min="21" max="21" width="14.1796875" customWidth="1"/>
    <col min="22" max="22" width="26.7265625" customWidth="1"/>
    <col min="23" max="26" width="8.6328125" customWidth="1"/>
  </cols>
  <sheetData>
    <row r="1" spans="1:27" ht="14.5">
      <c r="A1" s="4" t="s">
        <v>362</v>
      </c>
      <c r="B1" s="42" t="s">
        <v>1101</v>
      </c>
      <c r="C1" s="32" t="s">
        <v>1100</v>
      </c>
      <c r="D1" s="1" t="s">
        <v>363</v>
      </c>
      <c r="E1" s="1" t="s">
        <v>364</v>
      </c>
      <c r="F1" s="1" t="s">
        <v>365</v>
      </c>
      <c r="G1" s="32" t="s">
        <v>366</v>
      </c>
      <c r="H1" s="32" t="s">
        <v>1095</v>
      </c>
      <c r="I1" s="1" t="s">
        <v>367</v>
      </c>
      <c r="J1" s="32" t="s">
        <v>1097</v>
      </c>
      <c r="K1" s="1" t="s">
        <v>356</v>
      </c>
      <c r="L1" s="32" t="s">
        <v>1096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32" t="s">
        <v>1099</v>
      </c>
      <c r="T1" s="32" t="s">
        <v>1014</v>
      </c>
      <c r="U1" s="35" t="s">
        <v>1098</v>
      </c>
      <c r="V1" s="26" t="s">
        <v>1106</v>
      </c>
    </row>
    <row r="2" spans="1:27" ht="14.5">
      <c r="A2" s="1">
        <v>3001</v>
      </c>
      <c r="B2" s="39"/>
      <c r="C2" s="2" t="s">
        <v>375</v>
      </c>
      <c r="D2" s="2" t="s">
        <v>376</v>
      </c>
      <c r="E2" s="2" t="s">
        <v>377</v>
      </c>
      <c r="F2" s="2" t="s">
        <v>378</v>
      </c>
      <c r="G2" s="2" t="s">
        <v>353</v>
      </c>
      <c r="H2" s="2">
        <f>_xlfn.XLOOKUP(G2,Admins!$E$10:$E$80,Admins!$A$10:$A$80,,)</f>
        <v>70</v>
      </c>
      <c r="I2" s="2">
        <v>171.57</v>
      </c>
      <c r="J2" s="2">
        <v>152.68</v>
      </c>
      <c r="K2" s="2" t="s">
        <v>357</v>
      </c>
      <c r="L2" s="2">
        <f>_xlfn.XLOOKUP(K2,Categories!$B$2:$B$6,Categories!$A$2:$A$6,,)</f>
        <v>0</v>
      </c>
      <c r="M2" s="2" t="s">
        <v>379</v>
      </c>
      <c r="N2" s="2" t="s">
        <v>379</v>
      </c>
      <c r="O2" s="2">
        <v>8.8800000000000008</v>
      </c>
      <c r="P2" s="2">
        <v>5</v>
      </c>
      <c r="Q2" s="2">
        <v>6</v>
      </c>
      <c r="R2" s="2">
        <v>9</v>
      </c>
      <c r="S2" s="6"/>
      <c r="T2" s="33"/>
      <c r="U2" s="7" t="s">
        <v>380</v>
      </c>
      <c r="V2" s="43" t="s">
        <v>1107</v>
      </c>
    </row>
    <row r="3" spans="1:27" ht="14.5">
      <c r="A3" s="1">
        <v>3002</v>
      </c>
      <c r="B3" s="39"/>
      <c r="C3" s="2" t="s">
        <v>381</v>
      </c>
      <c r="D3" s="2" t="s">
        <v>382</v>
      </c>
      <c r="E3" s="2" t="s">
        <v>383</v>
      </c>
      <c r="F3" s="2" t="s">
        <v>384</v>
      </c>
      <c r="G3" s="2" t="s">
        <v>353</v>
      </c>
      <c r="H3" s="2">
        <f>_xlfn.XLOOKUP(G3,Admins!$E$10:$E$80,Admins!$A$10:$A$80,,)</f>
        <v>70</v>
      </c>
      <c r="I3" s="2">
        <v>148.15</v>
      </c>
      <c r="J3" s="2">
        <v>120.81</v>
      </c>
      <c r="K3" s="2" t="s">
        <v>359</v>
      </c>
      <c r="L3" s="2">
        <f>_xlfn.XLOOKUP(K3,Categories!$B$2:$B$6,Categories!$A$2:$A$6,,)</f>
        <v>2</v>
      </c>
      <c r="M3" s="2" t="s">
        <v>379</v>
      </c>
      <c r="N3" s="2" t="s">
        <v>385</v>
      </c>
      <c r="O3" s="2">
        <v>8.02</v>
      </c>
      <c r="P3" s="2">
        <v>7</v>
      </c>
      <c r="Q3" s="2">
        <v>8</v>
      </c>
      <c r="R3" s="2">
        <v>8</v>
      </c>
      <c r="S3" s="6">
        <v>4</v>
      </c>
      <c r="T3" s="33">
        <v>0.13755395258049169</v>
      </c>
      <c r="U3" s="7" t="s">
        <v>380</v>
      </c>
      <c r="V3" s="43" t="s">
        <v>1108</v>
      </c>
    </row>
    <row r="4" spans="1:27" ht="14.5">
      <c r="A4" s="1">
        <v>3003</v>
      </c>
      <c r="B4" s="39"/>
      <c r="C4" s="2" t="s">
        <v>386</v>
      </c>
      <c r="D4" s="2" t="s">
        <v>387</v>
      </c>
      <c r="E4" s="2" t="s">
        <v>388</v>
      </c>
      <c r="F4" s="2" t="s">
        <v>389</v>
      </c>
      <c r="G4" s="2" t="s">
        <v>348</v>
      </c>
      <c r="H4" s="2">
        <f>_xlfn.XLOOKUP(G4,Admins!$E$10:$E$80,Admins!$A$10:$A$80,,)</f>
        <v>69</v>
      </c>
      <c r="I4" s="2">
        <v>132.99</v>
      </c>
      <c r="J4" s="2">
        <v>127.96</v>
      </c>
      <c r="K4" s="2" t="s">
        <v>360</v>
      </c>
      <c r="L4" s="2">
        <f>_xlfn.XLOOKUP(K4,Categories!$B$2:$B$6,Categories!$A$2:$A$6,,)</f>
        <v>3</v>
      </c>
      <c r="M4" s="2" t="s">
        <v>379</v>
      </c>
      <c r="N4" s="2" t="s">
        <v>385</v>
      </c>
      <c r="O4" s="2">
        <v>13.37</v>
      </c>
      <c r="P4" s="2">
        <v>5</v>
      </c>
      <c r="Q4" s="2">
        <v>7</v>
      </c>
      <c r="R4" s="2">
        <v>8</v>
      </c>
      <c r="S4" s="6"/>
      <c r="T4" s="33"/>
      <c r="U4" s="7" t="s">
        <v>390</v>
      </c>
      <c r="V4" s="44" t="s">
        <v>1109</v>
      </c>
      <c r="AA4" s="44" t="s">
        <v>1115</v>
      </c>
    </row>
    <row r="5" spans="1:27" ht="14.5">
      <c r="A5" s="1">
        <v>3004</v>
      </c>
      <c r="B5" s="39"/>
      <c r="C5" s="2" t="s">
        <v>391</v>
      </c>
      <c r="D5" s="2" t="s">
        <v>392</v>
      </c>
      <c r="E5" s="2" t="s">
        <v>393</v>
      </c>
      <c r="F5" s="2" t="s">
        <v>394</v>
      </c>
      <c r="G5" s="2" t="s">
        <v>348</v>
      </c>
      <c r="H5" s="2">
        <f>_xlfn.XLOOKUP(G5,Admins!$E$10:$E$80,Admins!$A$10:$A$80,,)</f>
        <v>69</v>
      </c>
      <c r="I5" s="2">
        <v>185.35</v>
      </c>
      <c r="J5" s="2">
        <v>80.2</v>
      </c>
      <c r="K5" s="2" t="s">
        <v>361</v>
      </c>
      <c r="L5" s="2">
        <f>_xlfn.XLOOKUP(K5,Categories!$B$2:$B$6,Categories!$A$2:$A$6,,)</f>
        <v>4</v>
      </c>
      <c r="M5" s="2" t="s">
        <v>385</v>
      </c>
      <c r="N5" s="2" t="s">
        <v>385</v>
      </c>
      <c r="O5" s="2">
        <v>5.57</v>
      </c>
      <c r="P5" s="2">
        <v>1</v>
      </c>
      <c r="Q5" s="2">
        <v>3</v>
      </c>
      <c r="R5" s="2">
        <v>14</v>
      </c>
      <c r="S5" s="6"/>
      <c r="T5" s="33"/>
      <c r="U5" s="7" t="s">
        <v>380</v>
      </c>
      <c r="V5" s="45" t="s">
        <v>1113</v>
      </c>
    </row>
    <row r="6" spans="1:27" ht="14.5">
      <c r="A6" s="1">
        <v>3005</v>
      </c>
      <c r="B6" s="39"/>
      <c r="C6" s="2" t="s">
        <v>395</v>
      </c>
      <c r="D6" s="2" t="s">
        <v>396</v>
      </c>
      <c r="E6" s="2" t="s">
        <v>397</v>
      </c>
      <c r="F6" s="2" t="s">
        <v>398</v>
      </c>
      <c r="G6" s="2" t="s">
        <v>339</v>
      </c>
      <c r="H6" s="2">
        <f>_xlfn.XLOOKUP(G6,Admins!$E$10:$E$80,Admins!$A$10:$A$80,,)</f>
        <v>67</v>
      </c>
      <c r="I6" s="2">
        <v>100.37</v>
      </c>
      <c r="J6" s="2">
        <v>170.25</v>
      </c>
      <c r="K6" s="2" t="s">
        <v>358</v>
      </c>
      <c r="L6" s="2">
        <f>_xlfn.XLOOKUP(K6,Categories!$B$2:$B$6,Categories!$A$2:$A$6,,)</f>
        <v>1</v>
      </c>
      <c r="M6" s="2" t="s">
        <v>385</v>
      </c>
      <c r="N6" s="2" t="s">
        <v>385</v>
      </c>
      <c r="O6" s="2">
        <v>18.64</v>
      </c>
      <c r="P6" s="2">
        <v>2</v>
      </c>
      <c r="Q6" s="2">
        <v>3</v>
      </c>
      <c r="R6" s="2">
        <v>12</v>
      </c>
      <c r="S6" s="6"/>
      <c r="T6" s="33"/>
      <c r="U6" s="7" t="s">
        <v>380</v>
      </c>
      <c r="V6" s="44" t="s">
        <v>1110</v>
      </c>
    </row>
    <row r="7" spans="1:27" ht="14.5">
      <c r="A7" s="1">
        <v>3006</v>
      </c>
      <c r="B7" s="39"/>
      <c r="C7" s="2" t="s">
        <v>399</v>
      </c>
      <c r="D7" s="2" t="s">
        <v>400</v>
      </c>
      <c r="E7" s="2" t="s">
        <v>401</v>
      </c>
      <c r="F7" s="2" t="s">
        <v>402</v>
      </c>
      <c r="G7" s="2" t="s">
        <v>318</v>
      </c>
      <c r="H7" s="2">
        <f>_xlfn.XLOOKUP(G7,Admins!$E$10:$E$80,Admins!$A$10:$A$80,,)</f>
        <v>62</v>
      </c>
      <c r="I7" s="2">
        <v>162.6</v>
      </c>
      <c r="J7" s="2">
        <v>220.24</v>
      </c>
      <c r="K7" s="2" t="s">
        <v>357</v>
      </c>
      <c r="L7" s="2">
        <f>_xlfn.XLOOKUP(K7,Categories!$B$2:$B$6,Categories!$A$2:$A$6,,)</f>
        <v>0</v>
      </c>
      <c r="M7" s="2" t="s">
        <v>379</v>
      </c>
      <c r="N7" s="2" t="s">
        <v>385</v>
      </c>
      <c r="O7" s="2">
        <v>10.83</v>
      </c>
      <c r="P7" s="2">
        <v>7</v>
      </c>
      <c r="Q7" s="2">
        <v>9</v>
      </c>
      <c r="R7" s="2">
        <v>2</v>
      </c>
      <c r="S7" s="6">
        <v>10</v>
      </c>
      <c r="T7" s="33">
        <v>0.23569316449850608</v>
      </c>
      <c r="U7" s="7" t="s">
        <v>380</v>
      </c>
      <c r="V7" s="44" t="s">
        <v>1115</v>
      </c>
    </row>
    <row r="8" spans="1:27" ht="14.5">
      <c r="A8" s="1">
        <v>3007</v>
      </c>
      <c r="B8" s="39"/>
      <c r="C8" s="2" t="s">
        <v>403</v>
      </c>
      <c r="D8" s="2" t="s">
        <v>376</v>
      </c>
      <c r="E8" s="2" t="s">
        <v>404</v>
      </c>
      <c r="F8" s="2" t="s">
        <v>405</v>
      </c>
      <c r="G8" s="2" t="s">
        <v>318</v>
      </c>
      <c r="H8" s="2">
        <f>_xlfn.XLOOKUP(G8,Admins!$E$10:$E$80,Admins!$A$10:$A$80,,)</f>
        <v>62</v>
      </c>
      <c r="I8" s="2">
        <v>204.87</v>
      </c>
      <c r="J8" s="2">
        <v>213.37</v>
      </c>
      <c r="K8" s="2" t="s">
        <v>359</v>
      </c>
      <c r="L8" s="2">
        <f>_xlfn.XLOOKUP(K8,Categories!$B$2:$B$6,Categories!$A$2:$A$6,,)</f>
        <v>2</v>
      </c>
      <c r="M8" s="2" t="s">
        <v>385</v>
      </c>
      <c r="N8" s="2" t="s">
        <v>385</v>
      </c>
      <c r="O8" s="2">
        <v>25.04</v>
      </c>
      <c r="P8" s="2">
        <v>1</v>
      </c>
      <c r="Q8" s="2">
        <v>2</v>
      </c>
      <c r="R8" s="2">
        <v>9</v>
      </c>
      <c r="S8" s="6"/>
      <c r="T8" s="33"/>
      <c r="U8" s="7" t="s">
        <v>380</v>
      </c>
      <c r="V8" s="44" t="s">
        <v>1115</v>
      </c>
    </row>
    <row r="9" spans="1:27" ht="14.5">
      <c r="A9" s="1">
        <v>3008</v>
      </c>
      <c r="B9" s="39"/>
      <c r="C9" s="2" t="s">
        <v>406</v>
      </c>
      <c r="D9" s="2" t="s">
        <v>407</v>
      </c>
      <c r="E9" s="2" t="s">
        <v>408</v>
      </c>
      <c r="F9" s="2" t="s">
        <v>409</v>
      </c>
      <c r="G9" s="2" t="s">
        <v>329</v>
      </c>
      <c r="H9" s="2">
        <f>_xlfn.XLOOKUP(G9,Admins!$E$10:$E$80,Admins!$A$10:$A$80,,)</f>
        <v>65</v>
      </c>
      <c r="I9" s="2">
        <v>140.88999999999999</v>
      </c>
      <c r="J9" s="2">
        <v>159.69</v>
      </c>
      <c r="K9" s="2" t="s">
        <v>358</v>
      </c>
      <c r="L9" s="2">
        <f>_xlfn.XLOOKUP(K9,Categories!$B$2:$B$6,Categories!$A$2:$A$6,,)</f>
        <v>1</v>
      </c>
      <c r="M9" s="2" t="s">
        <v>385</v>
      </c>
      <c r="N9" s="2" t="s">
        <v>385</v>
      </c>
      <c r="O9" s="2">
        <v>27.13</v>
      </c>
      <c r="P9" s="2">
        <v>2</v>
      </c>
      <c r="Q9" s="2">
        <v>3</v>
      </c>
      <c r="R9" s="2">
        <v>8</v>
      </c>
      <c r="S9" s="6">
        <v>7</v>
      </c>
      <c r="T9" s="33">
        <v>5.2902566929787058E-2</v>
      </c>
      <c r="U9" s="7" t="s">
        <v>380</v>
      </c>
      <c r="V9" s="44" t="s">
        <v>1112</v>
      </c>
    </row>
    <row r="10" spans="1:27" ht="14.5">
      <c r="A10" s="1">
        <v>3009</v>
      </c>
      <c r="B10" s="36" t="s">
        <v>1102</v>
      </c>
      <c r="C10" s="2" t="s">
        <v>410</v>
      </c>
      <c r="D10" s="2" t="s">
        <v>411</v>
      </c>
      <c r="E10" s="2" t="s">
        <v>412</v>
      </c>
      <c r="F10" s="2" t="s">
        <v>413</v>
      </c>
      <c r="G10" s="2" t="s">
        <v>318</v>
      </c>
      <c r="H10" s="2">
        <f>_xlfn.XLOOKUP(G10,Admins!$E$10:$E$80,Admins!$A$10:$A$80,,)</f>
        <v>62</v>
      </c>
      <c r="I10" s="2">
        <v>295.39</v>
      </c>
      <c r="J10" s="2">
        <v>200.73</v>
      </c>
      <c r="K10" s="2" t="s">
        <v>358</v>
      </c>
      <c r="L10" s="2">
        <f>_xlfn.XLOOKUP(K10,Categories!$B$2:$B$6,Categories!$A$2:$A$6,,)</f>
        <v>1</v>
      </c>
      <c r="M10" s="2" t="s">
        <v>379</v>
      </c>
      <c r="N10" s="2" t="s">
        <v>385</v>
      </c>
      <c r="O10" s="2">
        <v>14.91</v>
      </c>
      <c r="P10" s="2">
        <v>3</v>
      </c>
      <c r="Q10" s="2">
        <v>3</v>
      </c>
      <c r="R10" s="2">
        <v>4</v>
      </c>
      <c r="S10" s="6"/>
      <c r="T10" s="33"/>
      <c r="U10" s="7" t="s">
        <v>380</v>
      </c>
      <c r="V10" s="44" t="s">
        <v>1111</v>
      </c>
    </row>
    <row r="11" spans="1:27" ht="14.5">
      <c r="A11" s="1">
        <v>3010</v>
      </c>
      <c r="B11" s="39"/>
      <c r="C11" s="2" t="s">
        <v>414</v>
      </c>
      <c r="D11" s="2" t="s">
        <v>415</v>
      </c>
      <c r="E11" s="2" t="s">
        <v>416</v>
      </c>
      <c r="F11" s="2" t="s">
        <v>417</v>
      </c>
      <c r="G11" s="2" t="s">
        <v>321</v>
      </c>
      <c r="H11" s="2">
        <f>_xlfn.XLOOKUP(G11,Admins!$E$10:$E$80,Admins!$A$10:$A$80,,)</f>
        <v>63</v>
      </c>
      <c r="I11" s="2">
        <v>110.8</v>
      </c>
      <c r="J11" s="2">
        <v>170.39</v>
      </c>
      <c r="K11" s="2" t="s">
        <v>358</v>
      </c>
      <c r="L11" s="2">
        <f>_xlfn.XLOOKUP(K11,Categories!$B$2:$B$6,Categories!$A$2:$A$6,,)</f>
        <v>1</v>
      </c>
      <c r="M11" s="2" t="s">
        <v>379</v>
      </c>
      <c r="N11" s="2" t="s">
        <v>379</v>
      </c>
      <c r="O11" s="2">
        <v>8.67</v>
      </c>
      <c r="P11" s="2">
        <v>6</v>
      </c>
      <c r="Q11" s="2">
        <v>6</v>
      </c>
      <c r="R11" s="2">
        <v>3</v>
      </c>
      <c r="S11" s="6"/>
      <c r="T11" s="33"/>
      <c r="U11" s="7" t="s">
        <v>380</v>
      </c>
      <c r="V11" s="47" t="s">
        <v>1110</v>
      </c>
    </row>
    <row r="12" spans="1:27" ht="14.5">
      <c r="A12" s="1">
        <v>3011</v>
      </c>
      <c r="B12" s="39"/>
      <c r="C12" s="2" t="s">
        <v>418</v>
      </c>
      <c r="D12" s="2" t="s">
        <v>419</v>
      </c>
      <c r="E12" s="2" t="s">
        <v>420</v>
      </c>
      <c r="F12" s="2" t="s">
        <v>421</v>
      </c>
      <c r="G12" s="2" t="s">
        <v>315</v>
      </c>
      <c r="H12" s="2">
        <f>_xlfn.XLOOKUP(G12,Admins!$E$10:$E$80,Admins!$A$10:$A$80,,)</f>
        <v>61</v>
      </c>
      <c r="I12" s="2">
        <v>126.29</v>
      </c>
      <c r="J12" s="2">
        <v>217.15</v>
      </c>
      <c r="K12" s="2" t="s">
        <v>358</v>
      </c>
      <c r="L12" s="2">
        <f>_xlfn.XLOOKUP(K12,Categories!$B$2:$B$6,Categories!$A$2:$A$6,,)</f>
        <v>1</v>
      </c>
      <c r="M12" s="2" t="s">
        <v>385</v>
      </c>
      <c r="N12" s="2" t="s">
        <v>385</v>
      </c>
      <c r="O12" s="2">
        <v>26.48</v>
      </c>
      <c r="P12" s="2">
        <v>3</v>
      </c>
      <c r="Q12" s="2">
        <v>3</v>
      </c>
      <c r="R12" s="2">
        <v>14</v>
      </c>
      <c r="S12" s="6"/>
      <c r="T12" s="33"/>
      <c r="U12" s="7" t="s">
        <v>380</v>
      </c>
      <c r="V12" t="str">
        <f>IF(L12=0,AA4,V6)</f>
        <v>/images/properties/Home4.jpg</v>
      </c>
    </row>
    <row r="13" spans="1:27" ht="14.5">
      <c r="A13" s="1">
        <v>3012</v>
      </c>
      <c r="B13" s="39"/>
      <c r="C13" s="2" t="s">
        <v>422</v>
      </c>
      <c r="D13" s="2" t="s">
        <v>411</v>
      </c>
      <c r="E13" s="2" t="s">
        <v>423</v>
      </c>
      <c r="F13" s="2" t="s">
        <v>424</v>
      </c>
      <c r="G13" s="2" t="s">
        <v>325</v>
      </c>
      <c r="H13" s="2">
        <f>_xlfn.XLOOKUP(G13,Admins!$E$10:$E$80,Admins!$A$10:$A$80,,)</f>
        <v>64</v>
      </c>
      <c r="I13" s="2">
        <v>293.26</v>
      </c>
      <c r="J13" s="2">
        <v>205.21</v>
      </c>
      <c r="K13" s="2" t="s">
        <v>359</v>
      </c>
      <c r="L13" s="2">
        <f>_xlfn.XLOOKUP(K13,Categories!$B$2:$B$6,Categories!$A$2:$A$6,,)</f>
        <v>2</v>
      </c>
      <c r="M13" s="2" t="s">
        <v>385</v>
      </c>
      <c r="N13" s="2" t="s">
        <v>379</v>
      </c>
      <c r="O13" s="2">
        <v>28.74</v>
      </c>
      <c r="P13" s="2">
        <v>3</v>
      </c>
      <c r="Q13" s="2">
        <v>5</v>
      </c>
      <c r="R13" s="2">
        <v>8</v>
      </c>
      <c r="S13" s="6"/>
      <c r="T13" s="33"/>
      <c r="U13" s="7" t="s">
        <v>380</v>
      </c>
      <c r="V13" t="str">
        <f>IF(L13=0,AA5,V7)</f>
        <v>/images/properties/Home9.jpg</v>
      </c>
    </row>
    <row r="14" spans="1:27" ht="14.5">
      <c r="A14" s="1">
        <v>3013</v>
      </c>
      <c r="B14" s="39"/>
      <c r="C14" s="2" t="s">
        <v>425</v>
      </c>
      <c r="D14" s="2" t="s">
        <v>426</v>
      </c>
      <c r="E14" s="2" t="s">
        <v>427</v>
      </c>
      <c r="F14" s="2" t="s">
        <v>428</v>
      </c>
      <c r="G14" s="2" t="s">
        <v>334</v>
      </c>
      <c r="H14" s="2">
        <f>_xlfn.XLOOKUP(G14,Admins!$E$10:$E$80,Admins!$A$10:$A$80,,)</f>
        <v>66</v>
      </c>
      <c r="I14" s="2">
        <v>126.99</v>
      </c>
      <c r="J14" s="2">
        <v>123.13</v>
      </c>
      <c r="K14" s="2" t="s">
        <v>357</v>
      </c>
      <c r="L14" s="2">
        <f>_xlfn.XLOOKUP(K14,Categories!$B$2:$B$6,Categories!$A$2:$A$6,,)</f>
        <v>0</v>
      </c>
      <c r="M14" s="2" t="s">
        <v>379</v>
      </c>
      <c r="N14" s="2" t="s">
        <v>385</v>
      </c>
      <c r="O14" s="2">
        <v>18.73</v>
      </c>
      <c r="P14" s="2">
        <v>7</v>
      </c>
      <c r="Q14" s="2">
        <v>7</v>
      </c>
      <c r="R14" s="2">
        <v>4</v>
      </c>
      <c r="S14" s="6"/>
      <c r="T14" s="33"/>
      <c r="U14" s="7" t="s">
        <v>380</v>
      </c>
      <c r="V14" s="47" t="s">
        <v>1115</v>
      </c>
    </row>
    <row r="15" spans="1:27" ht="14.5">
      <c r="A15" s="1">
        <v>3014</v>
      </c>
      <c r="B15" s="39"/>
      <c r="C15" s="2" t="s">
        <v>429</v>
      </c>
      <c r="D15" s="2" t="s">
        <v>426</v>
      </c>
      <c r="E15" s="2" t="s">
        <v>430</v>
      </c>
      <c r="F15" s="2" t="s">
        <v>431</v>
      </c>
      <c r="G15" s="2" t="s">
        <v>315</v>
      </c>
      <c r="H15" s="2">
        <f>_xlfn.XLOOKUP(G15,Admins!$E$10:$E$80,Admins!$A$10:$A$80,,)</f>
        <v>61</v>
      </c>
      <c r="I15" s="2">
        <v>188.81</v>
      </c>
      <c r="J15" s="2">
        <v>89.19</v>
      </c>
      <c r="K15" s="2" t="s">
        <v>357</v>
      </c>
      <c r="L15" s="2">
        <f>_xlfn.XLOOKUP(K15,Categories!$B$2:$B$6,Categories!$A$2:$A$6,,)</f>
        <v>0</v>
      </c>
      <c r="M15" s="2" t="s">
        <v>379</v>
      </c>
      <c r="N15" s="2" t="s">
        <v>385</v>
      </c>
      <c r="O15" s="2">
        <v>11.98</v>
      </c>
      <c r="P15" s="2">
        <v>3</v>
      </c>
      <c r="Q15" s="2">
        <v>5</v>
      </c>
      <c r="R15" s="2">
        <v>14</v>
      </c>
      <c r="S15" s="6"/>
      <c r="T15" s="33"/>
      <c r="U15" s="7" t="s">
        <v>390</v>
      </c>
      <c r="V15" s="44" t="s">
        <v>1115</v>
      </c>
    </row>
    <row r="16" spans="1:27" ht="14.5">
      <c r="A16" s="1">
        <v>3015</v>
      </c>
      <c r="B16" s="39"/>
      <c r="C16" s="2" t="s">
        <v>432</v>
      </c>
      <c r="D16" s="2" t="s">
        <v>433</v>
      </c>
      <c r="E16" s="2" t="s">
        <v>434</v>
      </c>
      <c r="F16" s="2" t="s">
        <v>435</v>
      </c>
      <c r="G16" s="2" t="s">
        <v>315</v>
      </c>
      <c r="H16" s="2">
        <f>_xlfn.XLOOKUP(G16,Admins!$E$10:$E$80,Admins!$A$10:$A$80,,)</f>
        <v>61</v>
      </c>
      <c r="I16" s="2">
        <v>132.96</v>
      </c>
      <c r="J16" s="2">
        <v>198.3</v>
      </c>
      <c r="K16" s="2" t="s">
        <v>360</v>
      </c>
      <c r="L16" s="2">
        <f>_xlfn.XLOOKUP(K16,Categories!$B$2:$B$6,Categories!$A$2:$A$6,,)</f>
        <v>3</v>
      </c>
      <c r="M16" s="2" t="s">
        <v>385</v>
      </c>
      <c r="N16" s="2" t="s">
        <v>385</v>
      </c>
      <c r="O16" s="2">
        <v>13.96</v>
      </c>
      <c r="P16" s="2">
        <v>1</v>
      </c>
      <c r="Q16" s="2">
        <v>3</v>
      </c>
      <c r="R16" s="2">
        <v>11</v>
      </c>
      <c r="S16" s="6"/>
      <c r="T16" s="33"/>
      <c r="U16" s="7" t="s">
        <v>380</v>
      </c>
      <c r="V16" t="str">
        <f>IF(L16 =3,$V$4, )</f>
        <v>/images/properties/Home3.jpg</v>
      </c>
    </row>
    <row r="17" spans="1:22" ht="14.5">
      <c r="A17" s="1">
        <v>3016</v>
      </c>
      <c r="B17" s="39"/>
      <c r="C17" s="2" t="s">
        <v>436</v>
      </c>
      <c r="D17" s="2" t="s">
        <v>437</v>
      </c>
      <c r="E17" s="2" t="s">
        <v>438</v>
      </c>
      <c r="F17" s="2" t="s">
        <v>439</v>
      </c>
      <c r="G17" s="2" t="s">
        <v>348</v>
      </c>
      <c r="H17" s="2">
        <f>_xlfn.XLOOKUP(G17,Admins!$E$10:$E$80,Admins!$A$10:$A$80,,)</f>
        <v>69</v>
      </c>
      <c r="I17" s="2">
        <v>297.31</v>
      </c>
      <c r="J17" s="2">
        <v>181.5</v>
      </c>
      <c r="K17" s="2" t="s">
        <v>359</v>
      </c>
      <c r="L17" s="2">
        <f>_xlfn.XLOOKUP(K17,Categories!$B$2:$B$6,Categories!$A$2:$A$6,,)</f>
        <v>2</v>
      </c>
      <c r="M17" s="2" t="s">
        <v>379</v>
      </c>
      <c r="N17" s="2" t="s">
        <v>379</v>
      </c>
      <c r="O17" s="2">
        <v>10.09</v>
      </c>
      <c r="P17" s="2">
        <v>6</v>
      </c>
      <c r="Q17" s="2">
        <v>6</v>
      </c>
      <c r="R17" s="2">
        <v>10</v>
      </c>
      <c r="S17" s="6">
        <v>22</v>
      </c>
      <c r="T17" s="33">
        <v>0.12839496075567658</v>
      </c>
      <c r="U17" s="7" t="s">
        <v>380</v>
      </c>
      <c r="V17" t="s">
        <v>1119</v>
      </c>
    </row>
    <row r="18" spans="1:22" ht="14.5">
      <c r="A18" s="1">
        <v>3017</v>
      </c>
      <c r="B18" s="39"/>
      <c r="C18" s="2" t="s">
        <v>440</v>
      </c>
      <c r="D18" s="2" t="s">
        <v>441</v>
      </c>
      <c r="E18" s="2" t="s">
        <v>442</v>
      </c>
      <c r="F18" s="2" t="s">
        <v>443</v>
      </c>
      <c r="G18" s="2" t="s">
        <v>353</v>
      </c>
      <c r="H18" s="2">
        <f>_xlfn.XLOOKUP(G18,Admins!$E$10:$E$80,Admins!$A$10:$A$80,,)</f>
        <v>70</v>
      </c>
      <c r="I18" s="2">
        <v>139.22</v>
      </c>
      <c r="J18" s="2">
        <v>134.09</v>
      </c>
      <c r="K18" s="2" t="s">
        <v>359</v>
      </c>
      <c r="L18" s="2">
        <f>_xlfn.XLOOKUP(K18,Categories!$B$2:$B$6,Categories!$A$2:$A$6,,)</f>
        <v>2</v>
      </c>
      <c r="M18" s="2" t="s">
        <v>379</v>
      </c>
      <c r="N18" s="2" t="s">
        <v>379</v>
      </c>
      <c r="O18" s="2">
        <v>9.75</v>
      </c>
      <c r="P18" s="2">
        <v>1</v>
      </c>
      <c r="Q18" s="2">
        <v>3</v>
      </c>
      <c r="R18" s="2">
        <v>1</v>
      </c>
      <c r="S18" s="6"/>
      <c r="T18" s="33"/>
      <c r="U18" s="7" t="s">
        <v>380</v>
      </c>
      <c r="V18" t="s">
        <v>1115</v>
      </c>
    </row>
    <row r="19" spans="1:22" ht="14.5">
      <c r="A19" s="1">
        <v>3018</v>
      </c>
      <c r="B19" s="39"/>
      <c r="C19" s="2" t="s">
        <v>444</v>
      </c>
      <c r="D19" s="2" t="s">
        <v>445</v>
      </c>
      <c r="E19" s="2" t="s">
        <v>446</v>
      </c>
      <c r="F19" s="2" t="s">
        <v>447</v>
      </c>
      <c r="G19" s="2" t="s">
        <v>325</v>
      </c>
      <c r="H19" s="2">
        <f>_xlfn.XLOOKUP(G19,Admins!$E$10:$E$80,Admins!$A$10:$A$80,,)</f>
        <v>64</v>
      </c>
      <c r="I19" s="2">
        <v>160.61000000000001</v>
      </c>
      <c r="J19" s="2">
        <v>187.65</v>
      </c>
      <c r="K19" s="2" t="s">
        <v>357</v>
      </c>
      <c r="L19" s="2">
        <f>_xlfn.XLOOKUP(K19,Categories!$B$2:$B$6,Categories!$A$2:$A$6,,)</f>
        <v>0</v>
      </c>
      <c r="M19" s="2" t="s">
        <v>379</v>
      </c>
      <c r="N19" s="2" t="s">
        <v>379</v>
      </c>
      <c r="O19" s="2">
        <v>7.5</v>
      </c>
      <c r="P19" s="2">
        <v>6</v>
      </c>
      <c r="Q19" s="2">
        <v>5</v>
      </c>
      <c r="R19" s="2">
        <v>9</v>
      </c>
      <c r="S19" s="6">
        <v>30</v>
      </c>
      <c r="T19" s="33">
        <v>0.10807582150363287</v>
      </c>
      <c r="U19" s="7" t="s">
        <v>380</v>
      </c>
      <c r="V19" t="s">
        <v>1120</v>
      </c>
    </row>
    <row r="20" spans="1:22" ht="14.5">
      <c r="A20" s="1">
        <v>3019</v>
      </c>
      <c r="B20" s="39"/>
      <c r="C20" s="2" t="s">
        <v>448</v>
      </c>
      <c r="D20" s="2" t="s">
        <v>449</v>
      </c>
      <c r="E20" s="2" t="s">
        <v>450</v>
      </c>
      <c r="F20" s="2" t="s">
        <v>451</v>
      </c>
      <c r="G20" s="2" t="s">
        <v>339</v>
      </c>
      <c r="H20" s="2">
        <f>_xlfn.XLOOKUP(G20,Admins!$E$10:$E$80,Admins!$A$10:$A$80,,)</f>
        <v>67</v>
      </c>
      <c r="I20" s="2">
        <v>133.25</v>
      </c>
      <c r="J20" s="2">
        <v>206.95</v>
      </c>
      <c r="K20" s="2" t="s">
        <v>359</v>
      </c>
      <c r="L20" s="2">
        <f>_xlfn.XLOOKUP(K20,Categories!$B$2:$B$6,Categories!$A$2:$A$6,,)</f>
        <v>2</v>
      </c>
      <c r="M20" s="2" t="s">
        <v>379</v>
      </c>
      <c r="N20" s="2" t="s">
        <v>379</v>
      </c>
      <c r="O20" s="2">
        <v>14.04</v>
      </c>
      <c r="P20" s="2">
        <v>1</v>
      </c>
      <c r="Q20" s="2">
        <v>3</v>
      </c>
      <c r="R20" s="2">
        <v>5</v>
      </c>
      <c r="S20" s="6"/>
      <c r="T20" s="33"/>
      <c r="U20" s="7" t="s">
        <v>380</v>
      </c>
      <c r="V20" t="s">
        <v>1121</v>
      </c>
    </row>
    <row r="21" spans="1:22" ht="15.75" customHeight="1">
      <c r="A21" s="1">
        <v>3020</v>
      </c>
      <c r="B21" s="39"/>
      <c r="C21" s="2" t="s">
        <v>452</v>
      </c>
      <c r="D21" s="2" t="s">
        <v>400</v>
      </c>
      <c r="E21" s="2" t="s">
        <v>453</v>
      </c>
      <c r="F21" s="2" t="s">
        <v>454</v>
      </c>
      <c r="G21" s="2" t="s">
        <v>334</v>
      </c>
      <c r="H21" s="2">
        <f>_xlfn.XLOOKUP(G21,Admins!$E$10:$E$80,Admins!$A$10:$A$80,,)</f>
        <v>66</v>
      </c>
      <c r="I21" s="2">
        <v>242.89</v>
      </c>
      <c r="J21" s="2">
        <v>99.54</v>
      </c>
      <c r="K21" s="2" t="s">
        <v>357</v>
      </c>
      <c r="L21" s="2">
        <f>_xlfn.XLOOKUP(K21,Categories!$B$2:$B$6,Categories!$A$2:$A$6,,)</f>
        <v>0</v>
      </c>
      <c r="M21" s="2" t="s">
        <v>385</v>
      </c>
      <c r="N21" s="2" t="s">
        <v>379</v>
      </c>
      <c r="O21" s="2">
        <v>6.61</v>
      </c>
      <c r="P21" s="2">
        <v>5</v>
      </c>
      <c r="Q21" s="2">
        <v>4</v>
      </c>
      <c r="R21" s="2">
        <v>12</v>
      </c>
      <c r="S21" s="6"/>
      <c r="T21" s="33"/>
      <c r="U21" s="7" t="s">
        <v>380</v>
      </c>
      <c r="V21" s="44" t="s">
        <v>1115</v>
      </c>
    </row>
    <row r="22" spans="1:22" ht="15.75" customHeight="1">
      <c r="A22" s="1">
        <v>3021</v>
      </c>
      <c r="B22" s="39"/>
      <c r="C22" s="2" t="s">
        <v>455</v>
      </c>
      <c r="D22" s="2" t="s">
        <v>382</v>
      </c>
      <c r="E22" s="2" t="s">
        <v>456</v>
      </c>
      <c r="F22" s="2" t="s">
        <v>457</v>
      </c>
      <c r="G22" s="2" t="s">
        <v>339</v>
      </c>
      <c r="H22" s="2">
        <f>_xlfn.XLOOKUP(G22,Admins!$E$10:$E$80,Admins!$A$10:$A$80,,)</f>
        <v>67</v>
      </c>
      <c r="I22" s="2">
        <v>165.32</v>
      </c>
      <c r="J22" s="2">
        <v>112.62</v>
      </c>
      <c r="K22" s="2" t="s">
        <v>360</v>
      </c>
      <c r="L22" s="2">
        <f>_xlfn.XLOOKUP(K22,Categories!$B$2:$B$6,Categories!$A$2:$A$6,,)</f>
        <v>3</v>
      </c>
      <c r="M22" s="2" t="s">
        <v>385</v>
      </c>
      <c r="N22" s="2" t="s">
        <v>385</v>
      </c>
      <c r="O22" s="2">
        <v>24.26</v>
      </c>
      <c r="P22" s="2">
        <v>7</v>
      </c>
      <c r="Q22" s="2">
        <v>7</v>
      </c>
      <c r="R22" s="2">
        <v>12</v>
      </c>
      <c r="S22" s="6"/>
      <c r="T22" s="33"/>
      <c r="U22" s="7" t="s">
        <v>380</v>
      </c>
      <c r="V22" t="str">
        <f t="shared" ref="V22:V60" si="0">IF(L22 =3,$V$4, )</f>
        <v>/images/properties/Home3.jpg</v>
      </c>
    </row>
    <row r="23" spans="1:22" ht="15.75" customHeight="1">
      <c r="A23" s="1">
        <v>3022</v>
      </c>
      <c r="B23" s="39"/>
      <c r="C23" s="2" t="s">
        <v>458</v>
      </c>
      <c r="D23" s="2" t="s">
        <v>459</v>
      </c>
      <c r="E23" s="2" t="s">
        <v>460</v>
      </c>
      <c r="F23" s="2" t="s">
        <v>461</v>
      </c>
      <c r="G23" s="2" t="s">
        <v>325</v>
      </c>
      <c r="H23" s="2">
        <f>_xlfn.XLOOKUP(G23,Admins!$E$10:$E$80,Admins!$A$10:$A$80,,)</f>
        <v>64</v>
      </c>
      <c r="I23" s="2">
        <v>119.02</v>
      </c>
      <c r="J23" s="2">
        <v>199.21</v>
      </c>
      <c r="K23" s="2" t="s">
        <v>361</v>
      </c>
      <c r="L23" s="2">
        <f>_xlfn.XLOOKUP(K23,Categories!$B$2:$B$6,Categories!$A$2:$A$6,,)</f>
        <v>4</v>
      </c>
      <c r="M23" s="2" t="s">
        <v>379</v>
      </c>
      <c r="N23" s="2" t="s">
        <v>385</v>
      </c>
      <c r="O23" s="2">
        <v>11.63</v>
      </c>
      <c r="P23" s="2">
        <v>3</v>
      </c>
      <c r="Q23" s="2">
        <v>4</v>
      </c>
      <c r="R23" s="2">
        <v>2</v>
      </c>
      <c r="S23" s="6">
        <v>21</v>
      </c>
      <c r="T23" s="33">
        <v>0.12510246334246305</v>
      </c>
      <c r="U23" s="7" t="s">
        <v>380</v>
      </c>
      <c r="V23" s="44" t="s">
        <v>1113</v>
      </c>
    </row>
    <row r="24" spans="1:22" ht="15.75" customHeight="1">
      <c r="A24" s="1">
        <v>3023</v>
      </c>
      <c r="B24" s="39"/>
      <c r="C24" s="2" t="s">
        <v>462</v>
      </c>
      <c r="D24" s="2" t="s">
        <v>463</v>
      </c>
      <c r="E24" s="2" t="s">
        <v>464</v>
      </c>
      <c r="F24" s="2" t="s">
        <v>465</v>
      </c>
      <c r="G24" s="2" t="s">
        <v>353</v>
      </c>
      <c r="H24" s="2">
        <f>_xlfn.XLOOKUP(G24,Admins!$E$10:$E$80,Admins!$A$10:$A$80,,)</f>
        <v>70</v>
      </c>
      <c r="I24" s="2">
        <v>244.93</v>
      </c>
      <c r="J24" s="2">
        <v>179.05</v>
      </c>
      <c r="K24" s="2" t="s">
        <v>357</v>
      </c>
      <c r="L24" s="2">
        <f>_xlfn.XLOOKUP(K24,Categories!$B$2:$B$6,Categories!$A$2:$A$6,,)</f>
        <v>0</v>
      </c>
      <c r="M24" s="2" t="s">
        <v>379</v>
      </c>
      <c r="N24" s="2" t="s">
        <v>379</v>
      </c>
      <c r="O24" s="2">
        <v>21.78</v>
      </c>
      <c r="P24" s="2">
        <v>5</v>
      </c>
      <c r="Q24" s="2">
        <v>6</v>
      </c>
      <c r="R24" s="2">
        <v>11</v>
      </c>
      <c r="S24" s="6"/>
      <c r="T24" s="33"/>
      <c r="U24" s="7" t="s">
        <v>380</v>
      </c>
      <c r="V24" t="s">
        <v>1119</v>
      </c>
    </row>
    <row r="25" spans="1:22" ht="15.75" customHeight="1">
      <c r="A25" s="1">
        <v>3024</v>
      </c>
      <c r="B25" s="39"/>
      <c r="C25" s="2" t="s">
        <v>466</v>
      </c>
      <c r="D25" s="2" t="s">
        <v>437</v>
      </c>
      <c r="E25" s="2" t="s">
        <v>467</v>
      </c>
      <c r="F25" s="2" t="s">
        <v>468</v>
      </c>
      <c r="G25" s="2" t="s">
        <v>334</v>
      </c>
      <c r="H25" s="2">
        <f>_xlfn.XLOOKUP(G25,Admins!$E$10:$E$80,Admins!$A$10:$A$80,,)</f>
        <v>66</v>
      </c>
      <c r="I25" s="2">
        <v>227.35</v>
      </c>
      <c r="J25" s="2">
        <v>207.24</v>
      </c>
      <c r="K25" s="2" t="s">
        <v>358</v>
      </c>
      <c r="L25" s="2">
        <f>_xlfn.XLOOKUP(K25,Categories!$B$2:$B$6,Categories!$A$2:$A$6,,)</f>
        <v>1</v>
      </c>
      <c r="M25" s="2" t="s">
        <v>379</v>
      </c>
      <c r="N25" s="2" t="s">
        <v>385</v>
      </c>
      <c r="O25" s="2">
        <v>5.5</v>
      </c>
      <c r="P25" s="2">
        <v>4</v>
      </c>
      <c r="Q25" s="2">
        <v>3</v>
      </c>
      <c r="R25" s="2">
        <v>6</v>
      </c>
      <c r="S25" s="6"/>
      <c r="T25" s="33"/>
      <c r="U25" s="7" t="s">
        <v>380</v>
      </c>
      <c r="V25" s="44" t="s">
        <v>1110</v>
      </c>
    </row>
    <row r="26" spans="1:22" ht="15.75" customHeight="1">
      <c r="A26" s="1">
        <v>3025</v>
      </c>
      <c r="B26" s="39"/>
      <c r="C26" s="2" t="s">
        <v>469</v>
      </c>
      <c r="D26" s="2" t="s">
        <v>470</v>
      </c>
      <c r="E26" s="2" t="s">
        <v>471</v>
      </c>
      <c r="F26" s="2" t="s">
        <v>472</v>
      </c>
      <c r="G26" s="2" t="s">
        <v>315</v>
      </c>
      <c r="H26" s="2">
        <f>_xlfn.XLOOKUP(G26,Admins!$E$10:$E$80,Admins!$A$10:$A$80,,)</f>
        <v>61</v>
      </c>
      <c r="I26" s="2">
        <v>278.36</v>
      </c>
      <c r="J26" s="2">
        <v>116.01</v>
      </c>
      <c r="K26" s="2" t="s">
        <v>357</v>
      </c>
      <c r="L26" s="2">
        <f>_xlfn.XLOOKUP(K26,Categories!$B$2:$B$6,Categories!$A$2:$A$6,,)</f>
        <v>0</v>
      </c>
      <c r="M26" s="2" t="s">
        <v>379</v>
      </c>
      <c r="N26" s="2" t="s">
        <v>385</v>
      </c>
      <c r="O26" s="2">
        <v>24.73</v>
      </c>
      <c r="P26" s="2">
        <v>3</v>
      </c>
      <c r="Q26" s="2">
        <v>4</v>
      </c>
      <c r="R26" s="2">
        <v>11</v>
      </c>
      <c r="S26" s="6"/>
      <c r="T26" s="33"/>
      <c r="U26" s="7" t="s">
        <v>380</v>
      </c>
      <c r="V26" s="44" t="s">
        <v>1115</v>
      </c>
    </row>
    <row r="27" spans="1:22" ht="15.75" customHeight="1">
      <c r="A27" s="1">
        <v>3026</v>
      </c>
      <c r="B27" s="39"/>
      <c r="C27" s="2" t="s">
        <v>473</v>
      </c>
      <c r="D27" s="2" t="s">
        <v>474</v>
      </c>
      <c r="E27" s="2" t="s">
        <v>475</v>
      </c>
      <c r="F27" s="2" t="s">
        <v>476</v>
      </c>
      <c r="G27" s="2" t="s">
        <v>334</v>
      </c>
      <c r="H27" s="2">
        <f>_xlfn.XLOOKUP(G27,Admins!$E$10:$E$80,Admins!$A$10:$A$80,,)</f>
        <v>66</v>
      </c>
      <c r="I27" s="2">
        <v>293.42</v>
      </c>
      <c r="J27" s="2">
        <v>225.14</v>
      </c>
      <c r="K27" s="2" t="s">
        <v>359</v>
      </c>
      <c r="L27" s="2">
        <f>_xlfn.XLOOKUP(K27,Categories!$B$2:$B$6,Categories!$A$2:$A$6,,)</f>
        <v>2</v>
      </c>
      <c r="M27" s="2" t="s">
        <v>385</v>
      </c>
      <c r="N27" s="2" t="s">
        <v>385</v>
      </c>
      <c r="O27" s="2">
        <v>10.42</v>
      </c>
      <c r="P27" s="2">
        <v>6</v>
      </c>
      <c r="Q27" s="2">
        <v>7</v>
      </c>
      <c r="R27" s="2">
        <v>7</v>
      </c>
      <c r="S27" s="6">
        <v>28</v>
      </c>
      <c r="T27" s="33">
        <v>6.1195224251615034E-2</v>
      </c>
      <c r="U27" s="7" t="s">
        <v>380</v>
      </c>
      <c r="V27" t="s">
        <v>1119</v>
      </c>
    </row>
    <row r="28" spans="1:22" ht="15.75" customHeight="1">
      <c r="A28" s="1">
        <v>3027</v>
      </c>
      <c r="B28" s="39"/>
      <c r="C28" s="2" t="s">
        <v>477</v>
      </c>
      <c r="D28" s="2" t="s">
        <v>478</v>
      </c>
      <c r="E28" s="2" t="s">
        <v>479</v>
      </c>
      <c r="F28" s="2" t="s">
        <v>480</v>
      </c>
      <c r="G28" s="2" t="s">
        <v>339</v>
      </c>
      <c r="H28" s="2">
        <f>_xlfn.XLOOKUP(G28,Admins!$E$10:$E$80,Admins!$A$10:$A$80,,)</f>
        <v>67</v>
      </c>
      <c r="I28" s="2">
        <v>126.45</v>
      </c>
      <c r="J28" s="2">
        <v>70.239999999999995</v>
      </c>
      <c r="K28" s="2" t="s">
        <v>361</v>
      </c>
      <c r="L28" s="2">
        <f>_xlfn.XLOOKUP(K28,Categories!$B$2:$B$6,Categories!$A$2:$A$6,,)</f>
        <v>4</v>
      </c>
      <c r="M28" s="2" t="s">
        <v>379</v>
      </c>
      <c r="N28" s="2" t="s">
        <v>385</v>
      </c>
      <c r="O28" s="2">
        <v>18.690000000000001</v>
      </c>
      <c r="P28" s="2">
        <v>2</v>
      </c>
      <c r="Q28" s="2">
        <v>2</v>
      </c>
      <c r="R28" s="2">
        <v>4</v>
      </c>
      <c r="S28" s="6">
        <v>3</v>
      </c>
      <c r="T28" s="33">
        <v>7.8328543071037413E-2</v>
      </c>
      <c r="U28" s="7" t="s">
        <v>380</v>
      </c>
      <c r="V28" s="44" t="s">
        <v>1113</v>
      </c>
    </row>
    <row r="29" spans="1:22" ht="15.75" customHeight="1">
      <c r="A29" s="1">
        <v>3028</v>
      </c>
      <c r="B29" s="39"/>
      <c r="C29" s="2" t="s">
        <v>481</v>
      </c>
      <c r="D29" s="2" t="s">
        <v>441</v>
      </c>
      <c r="E29" s="2" t="s">
        <v>482</v>
      </c>
      <c r="F29" s="2" t="s">
        <v>483</v>
      </c>
      <c r="G29" s="2" t="s">
        <v>344</v>
      </c>
      <c r="H29" s="2">
        <f>_xlfn.XLOOKUP(G29,Admins!$E$10:$E$80,Admins!$A$10:$A$80,,)</f>
        <v>68</v>
      </c>
      <c r="I29" s="2">
        <v>224.07</v>
      </c>
      <c r="J29" s="2">
        <v>186.38</v>
      </c>
      <c r="K29" s="2" t="s">
        <v>358</v>
      </c>
      <c r="L29" s="2">
        <f>_xlfn.XLOOKUP(K29,Categories!$B$2:$B$6,Categories!$A$2:$A$6,,)</f>
        <v>1</v>
      </c>
      <c r="M29" s="2" t="s">
        <v>379</v>
      </c>
      <c r="N29" s="2" t="s">
        <v>379</v>
      </c>
      <c r="O29" s="2">
        <v>28.24</v>
      </c>
      <c r="P29" s="2">
        <v>4</v>
      </c>
      <c r="Q29" s="2">
        <v>3</v>
      </c>
      <c r="R29" s="2">
        <v>3</v>
      </c>
      <c r="S29" s="6">
        <v>20</v>
      </c>
      <c r="T29" s="33">
        <v>5.5568162308632776E-2</v>
      </c>
      <c r="U29" s="7" t="s">
        <v>380</v>
      </c>
      <c r="V29" s="44" t="s">
        <v>1111</v>
      </c>
    </row>
    <row r="30" spans="1:22" ht="15.75" customHeight="1">
      <c r="A30" s="1">
        <v>3029</v>
      </c>
      <c r="B30" s="39"/>
      <c r="C30" s="2" t="s">
        <v>484</v>
      </c>
      <c r="D30" s="2" t="s">
        <v>485</v>
      </c>
      <c r="E30" s="2" t="s">
        <v>486</v>
      </c>
      <c r="F30" s="2" t="s">
        <v>487</v>
      </c>
      <c r="G30" s="2" t="s">
        <v>344</v>
      </c>
      <c r="H30" s="2">
        <f>_xlfn.XLOOKUP(G30,Admins!$E$10:$E$80,Admins!$A$10:$A$80,,)</f>
        <v>68</v>
      </c>
      <c r="I30" s="2">
        <v>120.93</v>
      </c>
      <c r="J30" s="2">
        <v>112.47</v>
      </c>
      <c r="K30" s="2" t="s">
        <v>359</v>
      </c>
      <c r="L30" s="2">
        <f>_xlfn.XLOOKUP(K30,Categories!$B$2:$B$6,Categories!$A$2:$A$6,,)</f>
        <v>2</v>
      </c>
      <c r="M30" s="2" t="s">
        <v>385</v>
      </c>
      <c r="N30" s="2" t="s">
        <v>379</v>
      </c>
      <c r="O30" s="2">
        <v>23.28</v>
      </c>
      <c r="P30" s="2">
        <v>5</v>
      </c>
      <c r="Q30" s="2">
        <v>7</v>
      </c>
      <c r="R30" s="2">
        <v>9</v>
      </c>
      <c r="S30" s="6"/>
      <c r="T30" s="33"/>
      <c r="U30" s="7" t="s">
        <v>380</v>
      </c>
      <c r="V30" t="s">
        <v>1122</v>
      </c>
    </row>
    <row r="31" spans="1:22" ht="15.75" customHeight="1">
      <c r="A31" s="1">
        <v>3030</v>
      </c>
      <c r="B31" s="39"/>
      <c r="C31" s="2" t="s">
        <v>488</v>
      </c>
      <c r="D31" s="2" t="s">
        <v>489</v>
      </c>
      <c r="E31" s="2" t="s">
        <v>490</v>
      </c>
      <c r="F31" s="2" t="s">
        <v>491</v>
      </c>
      <c r="G31" s="2" t="s">
        <v>353</v>
      </c>
      <c r="H31" s="2">
        <f>_xlfn.XLOOKUP(G31,Admins!$E$10:$E$80,Admins!$A$10:$A$80,,)</f>
        <v>70</v>
      </c>
      <c r="I31" s="2">
        <v>100.02</v>
      </c>
      <c r="J31" s="2">
        <v>214.81</v>
      </c>
      <c r="K31" s="2" t="s">
        <v>357</v>
      </c>
      <c r="L31" s="2">
        <f>_xlfn.XLOOKUP(K31,Categories!$B$2:$B$6,Categories!$A$2:$A$6,,)</f>
        <v>0</v>
      </c>
      <c r="M31" s="2" t="s">
        <v>379</v>
      </c>
      <c r="N31" s="2" t="s">
        <v>379</v>
      </c>
      <c r="O31" s="2">
        <v>17.78</v>
      </c>
      <c r="P31" s="2">
        <v>7</v>
      </c>
      <c r="Q31" s="2">
        <v>9</v>
      </c>
      <c r="R31" s="2">
        <v>1</v>
      </c>
      <c r="S31" s="6"/>
      <c r="T31" s="33"/>
      <c r="U31" s="7" t="s">
        <v>380</v>
      </c>
      <c r="V31" t="s">
        <v>1123</v>
      </c>
    </row>
    <row r="32" spans="1:22" ht="15.75" customHeight="1">
      <c r="A32" s="1">
        <v>3031</v>
      </c>
      <c r="B32" s="39"/>
      <c r="C32" s="2" t="s">
        <v>492</v>
      </c>
      <c r="D32" s="2" t="s">
        <v>396</v>
      </c>
      <c r="E32" s="2" t="s">
        <v>493</v>
      </c>
      <c r="F32" s="2" t="s">
        <v>494</v>
      </c>
      <c r="G32" s="2" t="s">
        <v>339</v>
      </c>
      <c r="H32" s="2">
        <f>_xlfn.XLOOKUP(G32,Admins!$E$10:$E$80,Admins!$A$10:$A$80,,)</f>
        <v>67</v>
      </c>
      <c r="I32" s="2">
        <v>161.6</v>
      </c>
      <c r="J32" s="2">
        <v>159.87</v>
      </c>
      <c r="K32" s="2" t="s">
        <v>357</v>
      </c>
      <c r="L32" s="2">
        <f>_xlfn.XLOOKUP(K32,Categories!$B$2:$B$6,Categories!$A$2:$A$6,,)</f>
        <v>0</v>
      </c>
      <c r="M32" s="2" t="s">
        <v>385</v>
      </c>
      <c r="N32" s="2" t="s">
        <v>385</v>
      </c>
      <c r="O32" s="2">
        <v>10.34</v>
      </c>
      <c r="P32" s="2">
        <v>1</v>
      </c>
      <c r="Q32" s="2">
        <v>2</v>
      </c>
      <c r="R32" s="2">
        <v>11</v>
      </c>
      <c r="S32" s="6"/>
      <c r="T32" s="33"/>
      <c r="U32" s="7" t="s">
        <v>380</v>
      </c>
      <c r="V32" s="44" t="s">
        <v>1115</v>
      </c>
    </row>
    <row r="33" spans="1:22" ht="15.75" customHeight="1">
      <c r="A33" s="1">
        <v>3032</v>
      </c>
      <c r="B33" s="39"/>
      <c r="C33" s="2" t="s">
        <v>495</v>
      </c>
      <c r="D33" s="2" t="s">
        <v>382</v>
      </c>
      <c r="E33" s="2" t="s">
        <v>496</v>
      </c>
      <c r="F33" s="2" t="s">
        <v>497</v>
      </c>
      <c r="G33" s="2" t="s">
        <v>339</v>
      </c>
      <c r="H33" s="2">
        <f>_xlfn.XLOOKUP(G33,Admins!$E$10:$E$80,Admins!$A$10:$A$80,,)</f>
        <v>67</v>
      </c>
      <c r="I33" s="2">
        <v>203.6</v>
      </c>
      <c r="J33" s="2">
        <v>70.55</v>
      </c>
      <c r="K33" s="2" t="s">
        <v>360</v>
      </c>
      <c r="L33" s="2">
        <f>_xlfn.XLOOKUP(K33,Categories!$B$2:$B$6,Categories!$A$2:$A$6,,)</f>
        <v>3</v>
      </c>
      <c r="M33" s="2" t="s">
        <v>379</v>
      </c>
      <c r="N33" s="2" t="s">
        <v>385</v>
      </c>
      <c r="O33" s="2">
        <v>5.09</v>
      </c>
      <c r="P33" s="2">
        <v>7</v>
      </c>
      <c r="Q33" s="2">
        <v>6</v>
      </c>
      <c r="R33" s="2">
        <v>4</v>
      </c>
      <c r="S33" s="6">
        <v>30</v>
      </c>
      <c r="T33" s="33">
        <v>0.23449968152149903</v>
      </c>
      <c r="U33" s="7" t="s">
        <v>380</v>
      </c>
      <c r="V33" t="str">
        <f t="shared" si="0"/>
        <v>/images/properties/Home3.jpg</v>
      </c>
    </row>
    <row r="34" spans="1:22" ht="15.75" customHeight="1">
      <c r="A34" s="1">
        <v>3033</v>
      </c>
      <c r="B34" s="39"/>
      <c r="C34" s="2" t="s">
        <v>498</v>
      </c>
      <c r="D34" s="2" t="s">
        <v>437</v>
      </c>
      <c r="E34" s="2" t="s">
        <v>499</v>
      </c>
      <c r="F34" s="2" t="s">
        <v>500</v>
      </c>
      <c r="G34" s="2" t="s">
        <v>318</v>
      </c>
      <c r="H34" s="2">
        <f>_xlfn.XLOOKUP(G34,Admins!$E$10:$E$80,Admins!$A$10:$A$80,,)</f>
        <v>62</v>
      </c>
      <c r="I34" s="2">
        <v>299.33999999999997</v>
      </c>
      <c r="J34" s="2">
        <v>176.37</v>
      </c>
      <c r="K34" s="2" t="s">
        <v>359</v>
      </c>
      <c r="L34" s="2">
        <f>_xlfn.XLOOKUP(K34,Categories!$B$2:$B$6,Categories!$A$2:$A$6,,)</f>
        <v>2</v>
      </c>
      <c r="M34" s="2" t="s">
        <v>379</v>
      </c>
      <c r="N34" s="2" t="s">
        <v>385</v>
      </c>
      <c r="O34" s="2">
        <v>17.38</v>
      </c>
      <c r="P34" s="2">
        <v>3</v>
      </c>
      <c r="Q34" s="2">
        <v>3</v>
      </c>
      <c r="R34" s="2">
        <v>2</v>
      </c>
      <c r="S34" s="6"/>
      <c r="T34" s="33"/>
      <c r="U34" s="7" t="s">
        <v>380</v>
      </c>
      <c r="V34" t="s">
        <v>1124</v>
      </c>
    </row>
    <row r="35" spans="1:22" ht="15.75" customHeight="1">
      <c r="A35" s="1">
        <v>3034</v>
      </c>
      <c r="B35" s="39"/>
      <c r="C35" s="2" t="s">
        <v>501</v>
      </c>
      <c r="D35" s="2" t="s">
        <v>502</v>
      </c>
      <c r="E35" s="2" t="s">
        <v>503</v>
      </c>
      <c r="F35" s="2" t="s">
        <v>504</v>
      </c>
      <c r="G35" s="2" t="s">
        <v>344</v>
      </c>
      <c r="H35" s="2">
        <f>_xlfn.XLOOKUP(G35,Admins!$E$10:$E$80,Admins!$A$10:$A$80,,)</f>
        <v>68</v>
      </c>
      <c r="I35" s="2">
        <v>229.98</v>
      </c>
      <c r="J35" s="2">
        <v>172.83</v>
      </c>
      <c r="K35" s="2" t="s">
        <v>357</v>
      </c>
      <c r="L35" s="2">
        <f>_xlfn.XLOOKUP(K35,Categories!$B$2:$B$6,Categories!$A$2:$A$6,,)</f>
        <v>0</v>
      </c>
      <c r="M35" s="2" t="s">
        <v>379</v>
      </c>
      <c r="N35" s="2" t="s">
        <v>379</v>
      </c>
      <c r="O35" s="2">
        <v>23.55</v>
      </c>
      <c r="P35" s="2">
        <v>7</v>
      </c>
      <c r="Q35" s="2">
        <v>6</v>
      </c>
      <c r="R35" s="2">
        <v>14</v>
      </c>
      <c r="S35" s="6"/>
      <c r="T35" s="33"/>
      <c r="U35" s="7" t="s">
        <v>380</v>
      </c>
      <c r="V35" s="44" t="s">
        <v>1115</v>
      </c>
    </row>
    <row r="36" spans="1:22" ht="15.75" customHeight="1">
      <c r="A36" s="1">
        <v>3035</v>
      </c>
      <c r="B36" s="39"/>
      <c r="C36" s="2" t="s">
        <v>505</v>
      </c>
      <c r="D36" s="2" t="s">
        <v>506</v>
      </c>
      <c r="E36" s="2" t="s">
        <v>507</v>
      </c>
      <c r="F36" s="2" t="s">
        <v>508</v>
      </c>
      <c r="G36" s="2" t="s">
        <v>329</v>
      </c>
      <c r="H36" s="2">
        <f>_xlfn.XLOOKUP(G36,Admins!$E$10:$E$80,Admins!$A$10:$A$80,,)</f>
        <v>65</v>
      </c>
      <c r="I36" s="2">
        <v>143.71</v>
      </c>
      <c r="J36" s="2">
        <v>177.08</v>
      </c>
      <c r="K36" s="2" t="s">
        <v>359</v>
      </c>
      <c r="L36" s="2">
        <f>_xlfn.XLOOKUP(K36,Categories!$B$2:$B$6,Categories!$A$2:$A$6,,)</f>
        <v>2</v>
      </c>
      <c r="M36" s="2" t="s">
        <v>385</v>
      </c>
      <c r="N36" s="2" t="s">
        <v>385</v>
      </c>
      <c r="O36" s="2">
        <v>19.21</v>
      </c>
      <c r="P36" s="2">
        <v>1</v>
      </c>
      <c r="Q36" s="2">
        <v>1</v>
      </c>
      <c r="R36" s="2">
        <v>5</v>
      </c>
      <c r="S36" s="6">
        <v>42</v>
      </c>
      <c r="T36" s="33">
        <v>0.13216511725638552</v>
      </c>
      <c r="U36" s="7" t="s">
        <v>380</v>
      </c>
      <c r="V36" t="s">
        <v>1125</v>
      </c>
    </row>
    <row r="37" spans="1:22" ht="15.75" customHeight="1">
      <c r="A37" s="1">
        <v>3036</v>
      </c>
      <c r="B37" s="39"/>
      <c r="C37" s="2" t="s">
        <v>509</v>
      </c>
      <c r="D37" s="2" t="s">
        <v>470</v>
      </c>
      <c r="E37" s="2" t="s">
        <v>510</v>
      </c>
      <c r="F37" s="2" t="s">
        <v>511</v>
      </c>
      <c r="G37" s="2" t="s">
        <v>315</v>
      </c>
      <c r="H37" s="2">
        <f>_xlfn.XLOOKUP(G37,Admins!$E$10:$E$80,Admins!$A$10:$A$80,,)</f>
        <v>61</v>
      </c>
      <c r="I37" s="2">
        <v>113.86</v>
      </c>
      <c r="J37" s="2">
        <v>76.66</v>
      </c>
      <c r="K37" s="2" t="s">
        <v>357</v>
      </c>
      <c r="L37" s="2">
        <f>_xlfn.XLOOKUP(K37,Categories!$B$2:$B$6,Categories!$A$2:$A$6,,)</f>
        <v>0</v>
      </c>
      <c r="M37" s="2" t="s">
        <v>385</v>
      </c>
      <c r="N37" s="2" t="s">
        <v>379</v>
      </c>
      <c r="O37" s="2">
        <v>27.87</v>
      </c>
      <c r="P37" s="2">
        <v>3</v>
      </c>
      <c r="Q37" s="2">
        <v>4</v>
      </c>
      <c r="R37" s="2">
        <v>10</v>
      </c>
      <c r="S37" s="6">
        <v>7</v>
      </c>
      <c r="T37" s="33">
        <v>0.11378216453826158</v>
      </c>
      <c r="U37" s="7" t="s">
        <v>380</v>
      </c>
      <c r="V37" s="44" t="s">
        <v>1116</v>
      </c>
    </row>
    <row r="38" spans="1:22" ht="15.75" customHeight="1">
      <c r="A38" s="1">
        <v>3037</v>
      </c>
      <c r="B38" s="39"/>
      <c r="C38" s="2" t="s">
        <v>512</v>
      </c>
      <c r="D38" s="2" t="s">
        <v>489</v>
      </c>
      <c r="E38" s="2" t="s">
        <v>513</v>
      </c>
      <c r="F38" s="2" t="s">
        <v>514</v>
      </c>
      <c r="G38" s="2" t="s">
        <v>315</v>
      </c>
      <c r="H38" s="2">
        <f>_xlfn.XLOOKUP(G38,Admins!$E$10:$E$80,Admins!$A$10:$A$80,,)</f>
        <v>61</v>
      </c>
      <c r="I38" s="2">
        <v>299.08999999999997</v>
      </c>
      <c r="J38" s="2">
        <v>177.37</v>
      </c>
      <c r="K38" s="2" t="s">
        <v>358</v>
      </c>
      <c r="L38" s="2">
        <f>_xlfn.XLOOKUP(K38,Categories!$B$2:$B$6,Categories!$A$2:$A$6,,)</f>
        <v>1</v>
      </c>
      <c r="M38" s="2" t="s">
        <v>385</v>
      </c>
      <c r="N38" s="2" t="s">
        <v>385</v>
      </c>
      <c r="O38" s="2">
        <v>23.78</v>
      </c>
      <c r="P38" s="2">
        <v>6</v>
      </c>
      <c r="Q38" s="2">
        <v>8</v>
      </c>
      <c r="R38" s="2">
        <v>6</v>
      </c>
      <c r="S38" s="6">
        <v>19</v>
      </c>
      <c r="T38" s="33">
        <v>9.4467332093035178E-2</v>
      </c>
      <c r="U38" s="7" t="s">
        <v>380</v>
      </c>
      <c r="V38" s="44" t="s">
        <v>1111</v>
      </c>
    </row>
    <row r="39" spans="1:22" ht="15.75" customHeight="1">
      <c r="A39" s="1">
        <v>3038</v>
      </c>
      <c r="B39" s="39"/>
      <c r="C39" s="2" t="s">
        <v>515</v>
      </c>
      <c r="D39" s="2" t="s">
        <v>516</v>
      </c>
      <c r="E39" s="2" t="s">
        <v>517</v>
      </c>
      <c r="F39" s="2" t="s">
        <v>518</v>
      </c>
      <c r="G39" s="2" t="s">
        <v>348</v>
      </c>
      <c r="H39" s="2">
        <f>_xlfn.XLOOKUP(G39,Admins!$E$10:$E$80,Admins!$A$10:$A$80,,)</f>
        <v>69</v>
      </c>
      <c r="I39" s="2">
        <v>158.41999999999999</v>
      </c>
      <c r="J39" s="2">
        <v>104.05</v>
      </c>
      <c r="K39" s="2" t="s">
        <v>360</v>
      </c>
      <c r="L39" s="2">
        <f>_xlfn.XLOOKUP(K39,Categories!$B$2:$B$6,Categories!$A$2:$A$6,,)</f>
        <v>3</v>
      </c>
      <c r="M39" s="2" t="s">
        <v>385</v>
      </c>
      <c r="N39" s="2" t="s">
        <v>379</v>
      </c>
      <c r="O39" s="2">
        <v>5.36</v>
      </c>
      <c r="P39" s="2">
        <v>2</v>
      </c>
      <c r="Q39" s="2">
        <v>2</v>
      </c>
      <c r="R39" s="2">
        <v>5</v>
      </c>
      <c r="S39" s="6">
        <v>30</v>
      </c>
      <c r="T39" s="33">
        <v>0.22717037959754555</v>
      </c>
      <c r="U39" s="7" t="s">
        <v>380</v>
      </c>
      <c r="V39" t="str">
        <f t="shared" si="0"/>
        <v>/images/properties/Home3.jpg</v>
      </c>
    </row>
    <row r="40" spans="1:22" ht="15.75" customHeight="1">
      <c r="A40" s="1">
        <v>3039</v>
      </c>
      <c r="B40" s="39"/>
      <c r="C40" s="2" t="s">
        <v>519</v>
      </c>
      <c r="D40" s="2" t="s">
        <v>441</v>
      </c>
      <c r="E40" s="2" t="s">
        <v>520</v>
      </c>
      <c r="F40" s="2" t="s">
        <v>521</v>
      </c>
      <c r="G40" s="2" t="s">
        <v>334</v>
      </c>
      <c r="H40" s="2">
        <f>_xlfn.XLOOKUP(G40,Admins!$E$10:$E$80,Admins!$A$10:$A$80,,)</f>
        <v>66</v>
      </c>
      <c r="I40" s="2">
        <v>210.59</v>
      </c>
      <c r="J40" s="2">
        <v>199.37</v>
      </c>
      <c r="K40" s="2" t="s">
        <v>359</v>
      </c>
      <c r="L40" s="2">
        <f>_xlfn.XLOOKUP(K40,Categories!$B$2:$B$6,Categories!$A$2:$A$6,,)</f>
        <v>2</v>
      </c>
      <c r="M40" s="2" t="s">
        <v>379</v>
      </c>
      <c r="N40" s="2" t="s">
        <v>385</v>
      </c>
      <c r="O40" s="2">
        <v>8.83</v>
      </c>
      <c r="P40" s="2">
        <v>3</v>
      </c>
      <c r="Q40" s="2">
        <v>2</v>
      </c>
      <c r="R40" s="2">
        <v>1</v>
      </c>
      <c r="S40" s="6"/>
      <c r="T40" s="33"/>
      <c r="U40" s="7" t="s">
        <v>380</v>
      </c>
      <c r="V40" t="s">
        <v>1126</v>
      </c>
    </row>
    <row r="41" spans="1:22" ht="15.75" customHeight="1">
      <c r="A41" s="1">
        <v>3040</v>
      </c>
      <c r="B41" s="39"/>
      <c r="C41" s="2" t="s">
        <v>522</v>
      </c>
      <c r="D41" s="2" t="s">
        <v>474</v>
      </c>
      <c r="E41" s="2" t="s">
        <v>523</v>
      </c>
      <c r="F41" s="2" t="s">
        <v>524</v>
      </c>
      <c r="G41" s="2" t="s">
        <v>329</v>
      </c>
      <c r="H41" s="2">
        <f>_xlfn.XLOOKUP(G41,Admins!$E$10:$E$80,Admins!$A$10:$A$80,,)</f>
        <v>65</v>
      </c>
      <c r="I41" s="2">
        <v>153.69</v>
      </c>
      <c r="J41" s="2">
        <v>94.48</v>
      </c>
      <c r="K41" s="2" t="s">
        <v>359</v>
      </c>
      <c r="L41" s="2">
        <f>_xlfn.XLOOKUP(K41,Categories!$B$2:$B$6,Categories!$A$2:$A$6,,)</f>
        <v>2</v>
      </c>
      <c r="M41" s="2" t="s">
        <v>385</v>
      </c>
      <c r="N41" s="2" t="s">
        <v>385</v>
      </c>
      <c r="O41" s="2">
        <v>16.850000000000001</v>
      </c>
      <c r="P41" s="2">
        <v>3</v>
      </c>
      <c r="Q41" s="2">
        <v>5</v>
      </c>
      <c r="R41" s="2">
        <v>9</v>
      </c>
      <c r="S41" s="6"/>
      <c r="T41" s="33"/>
      <c r="U41" s="7" t="s">
        <v>380</v>
      </c>
      <c r="V41" t="s">
        <v>1127</v>
      </c>
    </row>
    <row r="42" spans="1:22" ht="15.75" customHeight="1">
      <c r="A42" s="1">
        <v>3041</v>
      </c>
      <c r="B42" s="39"/>
      <c r="C42" s="2" t="s">
        <v>525</v>
      </c>
      <c r="D42" s="2" t="s">
        <v>526</v>
      </c>
      <c r="E42" s="2" t="s">
        <v>527</v>
      </c>
      <c r="F42" s="2" t="s">
        <v>528</v>
      </c>
      <c r="G42" s="2" t="s">
        <v>321</v>
      </c>
      <c r="H42" s="2">
        <f>_xlfn.XLOOKUP(G42,Admins!$E$10:$E$80,Admins!$A$10:$A$80,,)</f>
        <v>63</v>
      </c>
      <c r="I42" s="2">
        <v>196.14</v>
      </c>
      <c r="J42" s="2">
        <v>88.82</v>
      </c>
      <c r="K42" s="2" t="s">
        <v>360</v>
      </c>
      <c r="L42" s="2">
        <f>_xlfn.XLOOKUP(K42,Categories!$B$2:$B$6,Categories!$A$2:$A$6,,)</f>
        <v>3</v>
      </c>
      <c r="M42" s="2" t="s">
        <v>385</v>
      </c>
      <c r="N42" s="2" t="s">
        <v>379</v>
      </c>
      <c r="O42" s="2">
        <v>6.97</v>
      </c>
      <c r="P42" s="2">
        <v>3</v>
      </c>
      <c r="Q42" s="2">
        <v>3</v>
      </c>
      <c r="R42" s="2">
        <v>14</v>
      </c>
      <c r="S42" s="6"/>
      <c r="T42" s="33"/>
      <c r="U42" s="7" t="s">
        <v>380</v>
      </c>
      <c r="V42" t="s">
        <v>1126</v>
      </c>
    </row>
    <row r="43" spans="1:22" ht="15.75" customHeight="1">
      <c r="A43" s="1">
        <v>3042</v>
      </c>
      <c r="B43" s="39"/>
      <c r="C43" s="2" t="s">
        <v>529</v>
      </c>
      <c r="D43" s="2" t="s">
        <v>530</v>
      </c>
      <c r="E43" s="2" t="s">
        <v>531</v>
      </c>
      <c r="F43" s="2" t="s">
        <v>532</v>
      </c>
      <c r="G43" s="2" t="s">
        <v>348</v>
      </c>
      <c r="H43" s="2">
        <f>_xlfn.XLOOKUP(G43,Admins!$E$10:$E$80,Admins!$A$10:$A$80,,)</f>
        <v>69</v>
      </c>
      <c r="I43" s="2">
        <v>123.22</v>
      </c>
      <c r="J43" s="2">
        <v>119.58</v>
      </c>
      <c r="K43" s="2" t="s">
        <v>359</v>
      </c>
      <c r="L43" s="2">
        <f>_xlfn.XLOOKUP(K43,Categories!$B$2:$B$6,Categories!$A$2:$A$6,,)</f>
        <v>2</v>
      </c>
      <c r="M43" s="2" t="s">
        <v>379</v>
      </c>
      <c r="N43" s="2" t="s">
        <v>385</v>
      </c>
      <c r="O43" s="2">
        <v>18.45</v>
      </c>
      <c r="P43" s="2">
        <v>3</v>
      </c>
      <c r="Q43" s="2">
        <v>5</v>
      </c>
      <c r="R43" s="2">
        <v>2</v>
      </c>
      <c r="S43" s="6"/>
      <c r="T43" s="33"/>
      <c r="U43" s="7" t="s">
        <v>380</v>
      </c>
      <c r="V43" t="s">
        <v>1119</v>
      </c>
    </row>
    <row r="44" spans="1:22" ht="15.75" customHeight="1">
      <c r="A44" s="1">
        <v>3043</v>
      </c>
      <c r="B44" s="39"/>
      <c r="C44" s="2" t="s">
        <v>533</v>
      </c>
      <c r="D44" s="2" t="s">
        <v>387</v>
      </c>
      <c r="E44" s="2" t="s">
        <v>534</v>
      </c>
      <c r="F44" s="2" t="s">
        <v>535</v>
      </c>
      <c r="G44" s="2" t="s">
        <v>318</v>
      </c>
      <c r="H44" s="2">
        <f>_xlfn.XLOOKUP(G44,Admins!$E$10:$E$80,Admins!$A$10:$A$80,,)</f>
        <v>62</v>
      </c>
      <c r="I44" s="2">
        <v>283.77</v>
      </c>
      <c r="J44" s="2">
        <v>218.87</v>
      </c>
      <c r="K44" s="2" t="s">
        <v>358</v>
      </c>
      <c r="L44" s="2">
        <f>_xlfn.XLOOKUP(K44,Categories!$B$2:$B$6,Categories!$A$2:$A$6,,)</f>
        <v>1</v>
      </c>
      <c r="M44" s="2" t="s">
        <v>379</v>
      </c>
      <c r="N44" s="2" t="s">
        <v>379</v>
      </c>
      <c r="O44" s="2">
        <v>19.07</v>
      </c>
      <c r="P44" s="2">
        <v>1</v>
      </c>
      <c r="Q44" s="2">
        <v>2</v>
      </c>
      <c r="R44" s="2">
        <v>2</v>
      </c>
      <c r="S44" s="6">
        <v>4</v>
      </c>
      <c r="T44" s="33">
        <v>8.8910646896061082E-2</v>
      </c>
      <c r="U44" s="7" t="s">
        <v>380</v>
      </c>
      <c r="V44" s="44" t="s">
        <v>1111</v>
      </c>
    </row>
    <row r="45" spans="1:22" ht="15.75" customHeight="1">
      <c r="A45" s="1">
        <v>3044</v>
      </c>
      <c r="B45" s="39"/>
      <c r="C45" s="2" t="s">
        <v>536</v>
      </c>
      <c r="D45" s="2" t="s">
        <v>537</v>
      </c>
      <c r="E45" s="2" t="s">
        <v>538</v>
      </c>
      <c r="F45" s="2" t="s">
        <v>539</v>
      </c>
      <c r="G45" s="2" t="s">
        <v>344</v>
      </c>
      <c r="H45" s="2">
        <f>_xlfn.XLOOKUP(G45,Admins!$E$10:$E$80,Admins!$A$10:$A$80,,)</f>
        <v>68</v>
      </c>
      <c r="I45" s="2">
        <v>239.76</v>
      </c>
      <c r="J45" s="2">
        <v>76.19</v>
      </c>
      <c r="K45" s="2" t="s">
        <v>358</v>
      </c>
      <c r="L45" s="2">
        <f>_xlfn.XLOOKUP(K45,Categories!$B$2:$B$6,Categories!$A$2:$A$6,,)</f>
        <v>1</v>
      </c>
      <c r="M45" s="2" t="s">
        <v>379</v>
      </c>
      <c r="N45" s="2" t="s">
        <v>385</v>
      </c>
      <c r="O45" s="2">
        <v>11.37</v>
      </c>
      <c r="P45" s="2">
        <v>2</v>
      </c>
      <c r="Q45" s="2">
        <v>4</v>
      </c>
      <c r="R45" s="2">
        <v>13</v>
      </c>
      <c r="S45" s="6"/>
      <c r="T45" s="33"/>
      <c r="U45" s="7" t="s">
        <v>380</v>
      </c>
      <c r="V45" s="44" t="s">
        <v>1112</v>
      </c>
    </row>
    <row r="46" spans="1:22" ht="15.75" customHeight="1">
      <c r="A46" s="1">
        <v>3045</v>
      </c>
      <c r="B46" s="39"/>
      <c r="C46" s="2" t="s">
        <v>540</v>
      </c>
      <c r="D46" s="2" t="s">
        <v>3</v>
      </c>
      <c r="E46" s="2" t="s">
        <v>541</v>
      </c>
      <c r="F46" s="2" t="s">
        <v>542</v>
      </c>
      <c r="G46" s="2" t="s">
        <v>318</v>
      </c>
      <c r="H46" s="2">
        <f>_xlfn.XLOOKUP(G46,Admins!$E$10:$E$80,Admins!$A$10:$A$80,,)</f>
        <v>62</v>
      </c>
      <c r="I46" s="2">
        <v>229.04</v>
      </c>
      <c r="J46" s="2">
        <v>161.16999999999999</v>
      </c>
      <c r="K46" s="2" t="s">
        <v>361</v>
      </c>
      <c r="L46" s="2">
        <f>_xlfn.XLOOKUP(K46,Categories!$B$2:$B$6,Categories!$A$2:$A$6,,)</f>
        <v>4</v>
      </c>
      <c r="M46" s="2" t="s">
        <v>379</v>
      </c>
      <c r="N46" s="2" t="s">
        <v>379</v>
      </c>
      <c r="O46" s="2">
        <v>25.01</v>
      </c>
      <c r="P46" s="2">
        <v>7</v>
      </c>
      <c r="Q46" s="2">
        <v>7</v>
      </c>
      <c r="R46" s="2">
        <v>7</v>
      </c>
      <c r="S46" s="6"/>
      <c r="T46" s="33"/>
      <c r="U46" s="7" t="s">
        <v>380</v>
      </c>
      <c r="V46" t="s">
        <v>1121</v>
      </c>
    </row>
    <row r="47" spans="1:22" ht="15.75" customHeight="1">
      <c r="A47" s="1">
        <v>3046</v>
      </c>
      <c r="B47" s="39"/>
      <c r="C47" s="2" t="s">
        <v>543</v>
      </c>
      <c r="D47" s="2" t="s">
        <v>392</v>
      </c>
      <c r="E47" s="2" t="s">
        <v>544</v>
      </c>
      <c r="F47" s="2" t="s">
        <v>545</v>
      </c>
      <c r="G47" s="2" t="s">
        <v>318</v>
      </c>
      <c r="H47" s="2">
        <f>_xlfn.XLOOKUP(G47,Admins!$E$10:$E$80,Admins!$A$10:$A$80,,)</f>
        <v>62</v>
      </c>
      <c r="I47" s="2">
        <v>220.69</v>
      </c>
      <c r="J47" s="2">
        <v>106.06</v>
      </c>
      <c r="K47" s="2" t="s">
        <v>358</v>
      </c>
      <c r="L47" s="2">
        <f>_xlfn.XLOOKUP(K47,Categories!$B$2:$B$6,Categories!$A$2:$A$6,,)</f>
        <v>1</v>
      </c>
      <c r="M47" s="2" t="s">
        <v>385</v>
      </c>
      <c r="N47" s="2" t="s">
        <v>385</v>
      </c>
      <c r="O47" s="2">
        <v>11.82</v>
      </c>
      <c r="P47" s="2">
        <v>4</v>
      </c>
      <c r="Q47" s="2">
        <v>4</v>
      </c>
      <c r="R47" s="2">
        <v>6</v>
      </c>
      <c r="S47" s="6"/>
      <c r="T47" s="33"/>
      <c r="U47" s="7" t="s">
        <v>380</v>
      </c>
      <c r="V47" s="44" t="s">
        <v>1110</v>
      </c>
    </row>
    <row r="48" spans="1:22" ht="15.75" customHeight="1">
      <c r="A48" s="1">
        <v>3047</v>
      </c>
      <c r="B48" s="39"/>
      <c r="C48" s="2" t="s">
        <v>546</v>
      </c>
      <c r="D48" s="2" t="s">
        <v>547</v>
      </c>
      <c r="E48" s="2" t="s">
        <v>548</v>
      </c>
      <c r="F48" s="2" t="s">
        <v>549</v>
      </c>
      <c r="G48" s="2" t="s">
        <v>325</v>
      </c>
      <c r="H48" s="2">
        <f>_xlfn.XLOOKUP(G48,Admins!$E$10:$E$80,Admins!$A$10:$A$80,,)</f>
        <v>64</v>
      </c>
      <c r="I48" s="2">
        <v>138.96</v>
      </c>
      <c r="J48" s="2">
        <v>151.44</v>
      </c>
      <c r="K48" s="2" t="s">
        <v>358</v>
      </c>
      <c r="L48" s="2">
        <f>_xlfn.XLOOKUP(K48,Categories!$B$2:$B$6,Categories!$A$2:$A$6,,)</f>
        <v>1</v>
      </c>
      <c r="M48" s="2" t="s">
        <v>379</v>
      </c>
      <c r="N48" s="2" t="s">
        <v>379</v>
      </c>
      <c r="O48" s="2">
        <v>6.72</v>
      </c>
      <c r="P48" s="2">
        <v>7</v>
      </c>
      <c r="Q48" s="2">
        <v>7</v>
      </c>
      <c r="R48" s="2">
        <v>10</v>
      </c>
      <c r="S48" s="6">
        <v>2</v>
      </c>
      <c r="T48" s="33">
        <v>0.17657169617380053</v>
      </c>
      <c r="U48" s="7" t="s">
        <v>380</v>
      </c>
      <c r="V48" s="44" t="s">
        <v>1112</v>
      </c>
    </row>
    <row r="49" spans="1:22" ht="15.75" customHeight="1">
      <c r="A49" s="1">
        <v>3048</v>
      </c>
      <c r="B49" s="39"/>
      <c r="C49" s="2" t="s">
        <v>550</v>
      </c>
      <c r="D49" s="2" t="s">
        <v>506</v>
      </c>
      <c r="E49" s="2" t="s">
        <v>551</v>
      </c>
      <c r="F49" s="2" t="s">
        <v>552</v>
      </c>
      <c r="G49" s="2" t="s">
        <v>321</v>
      </c>
      <c r="H49" s="2">
        <f>_xlfn.XLOOKUP(G49,Admins!$E$10:$E$80,Admins!$A$10:$A$80,,)</f>
        <v>63</v>
      </c>
      <c r="I49" s="2">
        <v>134.28</v>
      </c>
      <c r="J49" s="2">
        <v>102.43</v>
      </c>
      <c r="K49" s="2" t="s">
        <v>359</v>
      </c>
      <c r="L49" s="2">
        <f>_xlfn.XLOOKUP(K49,Categories!$B$2:$B$6,Categories!$A$2:$A$6,,)</f>
        <v>2</v>
      </c>
      <c r="M49" s="2" t="s">
        <v>379</v>
      </c>
      <c r="N49" s="2" t="s">
        <v>379</v>
      </c>
      <c r="O49" s="2">
        <v>19.809999999999999</v>
      </c>
      <c r="P49" s="2">
        <v>5</v>
      </c>
      <c r="Q49" s="2">
        <v>5</v>
      </c>
      <c r="R49" s="2">
        <v>2</v>
      </c>
      <c r="S49" s="6">
        <v>1</v>
      </c>
      <c r="T49" s="33">
        <v>0.15404810385089485</v>
      </c>
      <c r="U49" s="7" t="s">
        <v>380</v>
      </c>
      <c r="V49" t="s">
        <v>1123</v>
      </c>
    </row>
    <row r="50" spans="1:22" ht="15.75" customHeight="1">
      <c r="A50" s="1">
        <v>3049</v>
      </c>
      <c r="B50" s="39"/>
      <c r="C50" s="2" t="s">
        <v>553</v>
      </c>
      <c r="D50" s="2" t="s">
        <v>554</v>
      </c>
      <c r="E50" s="2" t="s">
        <v>555</v>
      </c>
      <c r="F50" s="2" t="s">
        <v>556</v>
      </c>
      <c r="G50" s="2" t="s">
        <v>353</v>
      </c>
      <c r="H50" s="2">
        <f>_xlfn.XLOOKUP(G50,Admins!$E$10:$E$80,Admins!$A$10:$A$80,,)</f>
        <v>70</v>
      </c>
      <c r="I50" s="2">
        <v>259.87</v>
      </c>
      <c r="J50" s="2">
        <v>94.31</v>
      </c>
      <c r="K50" s="2" t="s">
        <v>358</v>
      </c>
      <c r="L50" s="2">
        <f>_xlfn.XLOOKUP(K50,Categories!$B$2:$B$6,Categories!$A$2:$A$6,,)</f>
        <v>1</v>
      </c>
      <c r="M50" s="2" t="s">
        <v>385</v>
      </c>
      <c r="N50" s="2" t="s">
        <v>385</v>
      </c>
      <c r="O50" s="2">
        <v>22.33</v>
      </c>
      <c r="P50" s="2">
        <v>5</v>
      </c>
      <c r="Q50" s="2">
        <v>7</v>
      </c>
      <c r="R50" s="2">
        <v>11</v>
      </c>
      <c r="S50" s="6"/>
      <c r="T50" s="33"/>
      <c r="U50" s="7" t="s">
        <v>380</v>
      </c>
      <c r="V50" t="s">
        <v>1128</v>
      </c>
    </row>
    <row r="51" spans="1:22" ht="15.75" customHeight="1">
      <c r="A51" s="1">
        <v>3050</v>
      </c>
      <c r="B51" s="39"/>
      <c r="C51" s="2" t="s">
        <v>557</v>
      </c>
      <c r="D51" s="2" t="s">
        <v>426</v>
      </c>
      <c r="E51" s="2" t="s">
        <v>558</v>
      </c>
      <c r="F51" s="2" t="s">
        <v>559</v>
      </c>
      <c r="G51" s="2" t="s">
        <v>334</v>
      </c>
      <c r="H51" s="2">
        <f>_xlfn.XLOOKUP(G51,Admins!$E$10:$E$80,Admins!$A$10:$A$80,,)</f>
        <v>66</v>
      </c>
      <c r="I51" s="2">
        <v>263.32</v>
      </c>
      <c r="J51" s="2">
        <v>151.69</v>
      </c>
      <c r="K51" s="2" t="s">
        <v>359</v>
      </c>
      <c r="L51" s="2">
        <f>_xlfn.XLOOKUP(K51,Categories!$B$2:$B$6,Categories!$A$2:$A$6,,)</f>
        <v>2</v>
      </c>
      <c r="M51" s="2" t="s">
        <v>385</v>
      </c>
      <c r="N51" s="2" t="s">
        <v>385</v>
      </c>
      <c r="O51" s="2">
        <v>13.27</v>
      </c>
      <c r="P51" s="2">
        <v>5</v>
      </c>
      <c r="Q51" s="2">
        <v>5</v>
      </c>
      <c r="R51" s="2">
        <v>1</v>
      </c>
      <c r="S51" s="6"/>
      <c r="T51" s="33"/>
      <c r="U51" s="7" t="s">
        <v>380</v>
      </c>
      <c r="V51" t="s">
        <v>1120</v>
      </c>
    </row>
    <row r="52" spans="1:22" ht="15.75" customHeight="1">
      <c r="A52" s="1">
        <v>3051</v>
      </c>
      <c r="B52" s="39"/>
      <c r="C52" s="2" t="s">
        <v>560</v>
      </c>
      <c r="D52" s="2" t="s">
        <v>554</v>
      </c>
      <c r="E52" s="2" t="s">
        <v>561</v>
      </c>
      <c r="F52" s="2" t="s">
        <v>562</v>
      </c>
      <c r="G52" s="2" t="s">
        <v>334</v>
      </c>
      <c r="H52" s="2">
        <f>_xlfn.XLOOKUP(G52,Admins!$E$10:$E$80,Admins!$A$10:$A$80,,)</f>
        <v>66</v>
      </c>
      <c r="I52" s="2">
        <v>204.28</v>
      </c>
      <c r="J52" s="2">
        <v>204.04</v>
      </c>
      <c r="K52" s="2" t="s">
        <v>360</v>
      </c>
      <c r="L52" s="2">
        <f>_xlfn.XLOOKUP(K52,Categories!$B$2:$B$6,Categories!$A$2:$A$6,,)</f>
        <v>3</v>
      </c>
      <c r="M52" s="2" t="s">
        <v>379</v>
      </c>
      <c r="N52" s="2" t="s">
        <v>385</v>
      </c>
      <c r="O52" s="2">
        <v>11.07</v>
      </c>
      <c r="P52" s="2">
        <v>7</v>
      </c>
      <c r="Q52" s="2">
        <v>8</v>
      </c>
      <c r="R52" s="2">
        <v>10</v>
      </c>
      <c r="S52" s="6"/>
      <c r="T52" s="33"/>
      <c r="U52" s="7" t="s">
        <v>380</v>
      </c>
      <c r="V52" t="str">
        <f t="shared" si="0"/>
        <v>/images/properties/Home3.jpg</v>
      </c>
    </row>
    <row r="53" spans="1:22" ht="15.75" customHeight="1">
      <c r="A53" s="1">
        <v>3052</v>
      </c>
      <c r="B53" s="39"/>
      <c r="C53" s="2" t="s">
        <v>563</v>
      </c>
      <c r="D53" s="2" t="s">
        <v>564</v>
      </c>
      <c r="E53" s="2" t="s">
        <v>565</v>
      </c>
      <c r="F53" s="2" t="s">
        <v>566</v>
      </c>
      <c r="G53" s="2" t="s">
        <v>321</v>
      </c>
      <c r="H53" s="2">
        <f>_xlfn.XLOOKUP(G53,Admins!$E$10:$E$80,Admins!$A$10:$A$80,,)</f>
        <v>63</v>
      </c>
      <c r="I53" s="2">
        <v>224.19</v>
      </c>
      <c r="J53" s="2">
        <v>165.51</v>
      </c>
      <c r="K53" s="2" t="s">
        <v>358</v>
      </c>
      <c r="L53" s="2">
        <f>_xlfn.XLOOKUP(K53,Categories!$B$2:$B$6,Categories!$A$2:$A$6,,)</f>
        <v>1</v>
      </c>
      <c r="M53" s="2" t="s">
        <v>385</v>
      </c>
      <c r="N53" s="2" t="s">
        <v>385</v>
      </c>
      <c r="O53" s="2">
        <v>24.26</v>
      </c>
      <c r="P53" s="2">
        <v>1</v>
      </c>
      <c r="Q53" s="2">
        <v>1</v>
      </c>
      <c r="R53" s="2">
        <v>9</v>
      </c>
      <c r="S53" s="6">
        <v>5</v>
      </c>
      <c r="T53" s="33">
        <v>0.12004037534627748</v>
      </c>
      <c r="U53" s="7" t="s">
        <v>380</v>
      </c>
      <c r="V53" s="44" t="s">
        <v>1112</v>
      </c>
    </row>
    <row r="54" spans="1:22" ht="15.75" customHeight="1">
      <c r="A54" s="1">
        <v>3053</v>
      </c>
      <c r="B54" s="39"/>
      <c r="C54" s="2" t="s">
        <v>567</v>
      </c>
      <c r="D54" s="2" t="s">
        <v>568</v>
      </c>
      <c r="E54" s="2" t="s">
        <v>569</v>
      </c>
      <c r="F54" s="2" t="s">
        <v>570</v>
      </c>
      <c r="G54" s="2" t="s">
        <v>315</v>
      </c>
      <c r="H54" s="2">
        <f>_xlfn.XLOOKUP(G54,Admins!$E$10:$E$80,Admins!$A$10:$A$80,,)</f>
        <v>61</v>
      </c>
      <c r="I54" s="2">
        <v>121.74</v>
      </c>
      <c r="J54" s="2">
        <v>106.87</v>
      </c>
      <c r="K54" s="2" t="s">
        <v>360</v>
      </c>
      <c r="L54" s="2">
        <f>_xlfn.XLOOKUP(K54,Categories!$B$2:$B$6,Categories!$A$2:$A$6,,)</f>
        <v>3</v>
      </c>
      <c r="M54" s="2" t="s">
        <v>379</v>
      </c>
      <c r="N54" s="2" t="s">
        <v>379</v>
      </c>
      <c r="O54" s="2">
        <v>5.62</v>
      </c>
      <c r="P54" s="2">
        <v>7</v>
      </c>
      <c r="Q54" s="2">
        <v>9</v>
      </c>
      <c r="R54" s="2">
        <v>6</v>
      </c>
      <c r="S54" s="6">
        <v>5</v>
      </c>
      <c r="T54" s="33">
        <v>5.8409227655741816E-2</v>
      </c>
      <c r="U54" s="7" t="s">
        <v>380</v>
      </c>
      <c r="V54" t="str">
        <f t="shared" si="0"/>
        <v>/images/properties/Home3.jpg</v>
      </c>
    </row>
    <row r="55" spans="1:22" ht="15.75" customHeight="1">
      <c r="A55" s="1">
        <v>3054</v>
      </c>
      <c r="B55" s="39"/>
      <c r="C55" s="2" t="s">
        <v>571</v>
      </c>
      <c r="D55" s="2" t="s">
        <v>572</v>
      </c>
      <c r="E55" s="2" t="s">
        <v>573</v>
      </c>
      <c r="F55" s="2" t="s">
        <v>574</v>
      </c>
      <c r="G55" s="2" t="s">
        <v>321</v>
      </c>
      <c r="H55" s="2">
        <f>_xlfn.XLOOKUP(G55,Admins!$E$10:$E$80,Admins!$A$10:$A$80,,)</f>
        <v>63</v>
      </c>
      <c r="I55" s="2">
        <v>148.76</v>
      </c>
      <c r="J55" s="2">
        <v>212.32</v>
      </c>
      <c r="K55" s="2" t="s">
        <v>361</v>
      </c>
      <c r="L55" s="2">
        <f>_xlfn.XLOOKUP(K55,Categories!$B$2:$B$6,Categories!$A$2:$A$6,,)</f>
        <v>4</v>
      </c>
      <c r="M55" s="2" t="s">
        <v>379</v>
      </c>
      <c r="N55" s="2" t="s">
        <v>385</v>
      </c>
      <c r="O55" s="2">
        <v>20.2</v>
      </c>
      <c r="P55" s="2">
        <v>5</v>
      </c>
      <c r="Q55" s="2">
        <v>7</v>
      </c>
      <c r="R55" s="2">
        <v>9</v>
      </c>
      <c r="S55" s="6">
        <v>41</v>
      </c>
      <c r="T55" s="33">
        <v>0.12268524609653164</v>
      </c>
      <c r="U55" s="7" t="s">
        <v>380</v>
      </c>
      <c r="V55" s="44" t="s">
        <v>1113</v>
      </c>
    </row>
    <row r="56" spans="1:22" ht="15.75" customHeight="1">
      <c r="A56" s="1">
        <v>3055</v>
      </c>
      <c r="B56" s="39"/>
      <c r="C56" s="2" t="s">
        <v>575</v>
      </c>
      <c r="D56" s="2" t="s">
        <v>576</v>
      </c>
      <c r="E56" s="2" t="s">
        <v>577</v>
      </c>
      <c r="F56" s="2" t="s">
        <v>578</v>
      </c>
      <c r="G56" s="2" t="s">
        <v>348</v>
      </c>
      <c r="H56" s="2">
        <f>_xlfn.XLOOKUP(G56,Admins!$E$10:$E$80,Admins!$A$10:$A$80,,)</f>
        <v>69</v>
      </c>
      <c r="I56" s="2">
        <v>111.01</v>
      </c>
      <c r="J56" s="2">
        <v>164.02</v>
      </c>
      <c r="K56" s="2" t="s">
        <v>357</v>
      </c>
      <c r="L56" s="2">
        <f>_xlfn.XLOOKUP(K56,Categories!$B$2:$B$6,Categories!$A$2:$A$6,,)</f>
        <v>0</v>
      </c>
      <c r="M56" s="2" t="s">
        <v>385</v>
      </c>
      <c r="N56" s="2" t="s">
        <v>385</v>
      </c>
      <c r="O56" s="2">
        <v>26.21</v>
      </c>
      <c r="P56" s="2">
        <v>7</v>
      </c>
      <c r="Q56" s="2">
        <v>6</v>
      </c>
      <c r="R56" s="2">
        <v>12</v>
      </c>
      <c r="S56" s="6"/>
      <c r="T56" s="33"/>
      <c r="U56" s="7" t="s">
        <v>390</v>
      </c>
      <c r="V56" s="47" t="s">
        <v>1120</v>
      </c>
    </row>
    <row r="57" spans="1:22" ht="15.75" customHeight="1">
      <c r="A57" s="1">
        <v>3056</v>
      </c>
      <c r="B57" s="39"/>
      <c r="C57" s="2" t="s">
        <v>579</v>
      </c>
      <c r="D57" s="2" t="s">
        <v>506</v>
      </c>
      <c r="E57" s="2" t="s">
        <v>580</v>
      </c>
      <c r="F57" s="2" t="s">
        <v>581</v>
      </c>
      <c r="G57" s="2" t="s">
        <v>339</v>
      </c>
      <c r="H57" s="2">
        <f>_xlfn.XLOOKUP(G57,Admins!$E$10:$E$80,Admins!$A$10:$A$80,,)</f>
        <v>67</v>
      </c>
      <c r="I57" s="2">
        <v>167.53</v>
      </c>
      <c r="J57" s="2">
        <v>117.45</v>
      </c>
      <c r="K57" s="2" t="s">
        <v>358</v>
      </c>
      <c r="L57" s="2">
        <f>_xlfn.XLOOKUP(K57,Categories!$B$2:$B$6,Categories!$A$2:$A$6,,)</f>
        <v>1</v>
      </c>
      <c r="M57" s="2" t="s">
        <v>385</v>
      </c>
      <c r="N57" s="2" t="s">
        <v>385</v>
      </c>
      <c r="O57" s="2">
        <v>24.75</v>
      </c>
      <c r="P57" s="2">
        <v>7</v>
      </c>
      <c r="Q57" s="2">
        <v>9</v>
      </c>
      <c r="R57" s="2">
        <v>10</v>
      </c>
      <c r="S57" s="6">
        <v>8</v>
      </c>
      <c r="T57" s="33">
        <v>0.16765499120781757</v>
      </c>
      <c r="U57" s="7" t="s">
        <v>380</v>
      </c>
      <c r="V57" t="s">
        <v>1129</v>
      </c>
    </row>
    <row r="58" spans="1:22" ht="15.75" customHeight="1">
      <c r="A58" s="1">
        <v>3057</v>
      </c>
      <c r="B58" s="39"/>
      <c r="C58" s="2" t="s">
        <v>582</v>
      </c>
      <c r="D58" s="2" t="s">
        <v>564</v>
      </c>
      <c r="E58" s="2" t="s">
        <v>583</v>
      </c>
      <c r="F58" s="2" t="s">
        <v>584</v>
      </c>
      <c r="G58" s="2" t="s">
        <v>353</v>
      </c>
      <c r="H58" s="2">
        <f>_xlfn.XLOOKUP(G58,Admins!$E$10:$E$80,Admins!$A$10:$A$80,,)</f>
        <v>70</v>
      </c>
      <c r="I58" s="2">
        <v>176.53</v>
      </c>
      <c r="J58" s="2">
        <v>209.47</v>
      </c>
      <c r="K58" s="2" t="s">
        <v>359</v>
      </c>
      <c r="L58" s="2">
        <f>_xlfn.XLOOKUP(K58,Categories!$B$2:$B$6,Categories!$A$2:$A$6,,)</f>
        <v>2</v>
      </c>
      <c r="M58" s="2" t="s">
        <v>385</v>
      </c>
      <c r="N58" s="2" t="s">
        <v>385</v>
      </c>
      <c r="O58" s="2">
        <v>5.83</v>
      </c>
      <c r="P58" s="2">
        <v>6</v>
      </c>
      <c r="Q58" s="2">
        <v>5</v>
      </c>
      <c r="R58" s="2">
        <v>12</v>
      </c>
      <c r="S58" s="6">
        <v>3</v>
      </c>
      <c r="T58" s="33">
        <v>5.3099040240354528E-2</v>
      </c>
      <c r="U58" s="7" t="s">
        <v>380</v>
      </c>
      <c r="V58" t="s">
        <v>1130</v>
      </c>
    </row>
    <row r="59" spans="1:22" ht="15.75" customHeight="1">
      <c r="A59" s="1">
        <v>3058</v>
      </c>
      <c r="B59" s="39"/>
      <c r="C59" s="2" t="s">
        <v>585</v>
      </c>
      <c r="D59" s="2" t="s">
        <v>441</v>
      </c>
      <c r="E59" s="2" t="s">
        <v>586</v>
      </c>
      <c r="F59" s="2" t="s">
        <v>587</v>
      </c>
      <c r="G59" s="2" t="s">
        <v>321</v>
      </c>
      <c r="H59" s="2">
        <f>_xlfn.XLOOKUP(G59,Admins!$E$10:$E$80,Admins!$A$10:$A$80,,)</f>
        <v>63</v>
      </c>
      <c r="I59" s="2">
        <v>199.1</v>
      </c>
      <c r="J59" s="2">
        <v>153.04</v>
      </c>
      <c r="K59" s="2" t="s">
        <v>359</v>
      </c>
      <c r="L59" s="2">
        <f>_xlfn.XLOOKUP(K59,Categories!$B$2:$B$6,Categories!$A$2:$A$6,,)</f>
        <v>2</v>
      </c>
      <c r="M59" s="2" t="s">
        <v>385</v>
      </c>
      <c r="N59" s="2" t="s">
        <v>379</v>
      </c>
      <c r="O59" s="2">
        <v>18.62</v>
      </c>
      <c r="P59" s="2">
        <v>1</v>
      </c>
      <c r="Q59" s="2">
        <v>2</v>
      </c>
      <c r="R59" s="2">
        <v>14</v>
      </c>
      <c r="S59" s="6">
        <v>19</v>
      </c>
      <c r="T59" s="33">
        <v>0.13343591241152564</v>
      </c>
      <c r="U59" s="7" t="s">
        <v>380</v>
      </c>
      <c r="V59" t="s">
        <v>1126</v>
      </c>
    </row>
    <row r="60" spans="1:22" ht="15.75" customHeight="1">
      <c r="A60" s="1">
        <v>3059</v>
      </c>
      <c r="B60" s="39"/>
      <c r="C60" s="2" t="s">
        <v>588</v>
      </c>
      <c r="D60" s="2" t="s">
        <v>589</v>
      </c>
      <c r="E60" s="2" t="s">
        <v>590</v>
      </c>
      <c r="F60" s="2" t="s">
        <v>591</v>
      </c>
      <c r="G60" s="2" t="s">
        <v>329</v>
      </c>
      <c r="H60" s="2">
        <f>_xlfn.XLOOKUP(G60,Admins!$E$10:$E$80,Admins!$A$10:$A$80,,)</f>
        <v>65</v>
      </c>
      <c r="I60" s="2">
        <v>199.22</v>
      </c>
      <c r="J60" s="2">
        <v>196.56</v>
      </c>
      <c r="K60" s="2" t="s">
        <v>360</v>
      </c>
      <c r="L60" s="2">
        <f>_xlfn.XLOOKUP(K60,Categories!$B$2:$B$6,Categories!$A$2:$A$6,,)</f>
        <v>3</v>
      </c>
      <c r="M60" s="2" t="s">
        <v>379</v>
      </c>
      <c r="N60" s="2" t="s">
        <v>385</v>
      </c>
      <c r="O60" s="2">
        <v>20.71</v>
      </c>
      <c r="P60" s="2">
        <v>1</v>
      </c>
      <c r="Q60" s="2">
        <v>1</v>
      </c>
      <c r="R60" s="2">
        <v>11</v>
      </c>
      <c r="S60" s="6">
        <v>4</v>
      </c>
      <c r="T60" s="33">
        <v>0.14369838422641984</v>
      </c>
      <c r="U60" s="7" t="s">
        <v>380</v>
      </c>
      <c r="V60" t="str">
        <f t="shared" si="0"/>
        <v>/images/properties/Home3.jpg</v>
      </c>
    </row>
    <row r="61" spans="1:22" ht="15.75" customHeight="1">
      <c r="A61" s="1">
        <v>3060</v>
      </c>
      <c r="B61" s="39"/>
      <c r="C61" s="2" t="s">
        <v>592</v>
      </c>
      <c r="D61" s="2" t="s">
        <v>433</v>
      </c>
      <c r="E61" s="2" t="s">
        <v>593</v>
      </c>
      <c r="F61" s="2" t="s">
        <v>594</v>
      </c>
      <c r="G61" s="2" t="s">
        <v>321</v>
      </c>
      <c r="H61" s="2">
        <f>_xlfn.XLOOKUP(G61,Admins!$E$10:$E$80,Admins!$A$10:$A$80,,)</f>
        <v>63</v>
      </c>
      <c r="I61" s="2">
        <v>178.29</v>
      </c>
      <c r="J61" s="2">
        <v>117.03</v>
      </c>
      <c r="K61" s="2" t="s">
        <v>358</v>
      </c>
      <c r="L61" s="2">
        <f>_xlfn.XLOOKUP(K61,Categories!$B$2:$B$6,Categories!$A$2:$A$6,,)</f>
        <v>1</v>
      </c>
      <c r="M61" s="2" t="s">
        <v>379</v>
      </c>
      <c r="N61" s="2" t="s">
        <v>385</v>
      </c>
      <c r="O61" s="2">
        <v>6.47</v>
      </c>
      <c r="P61" s="2">
        <v>4</v>
      </c>
      <c r="Q61" s="2">
        <v>6</v>
      </c>
      <c r="R61" s="2">
        <v>3</v>
      </c>
      <c r="S61" s="6">
        <v>4</v>
      </c>
      <c r="T61" s="33">
        <v>5.2754874934872388E-2</v>
      </c>
      <c r="U61" s="7" t="s">
        <v>380</v>
      </c>
      <c r="V61" t="s">
        <v>1128</v>
      </c>
    </row>
    <row r="62" spans="1:22" ht="15.75" customHeight="1">
      <c r="A62" s="1">
        <v>3061</v>
      </c>
      <c r="B62" s="39"/>
      <c r="C62" s="2" t="s">
        <v>595</v>
      </c>
      <c r="D62" s="2" t="s">
        <v>589</v>
      </c>
      <c r="E62" s="2" t="s">
        <v>596</v>
      </c>
      <c r="F62" s="2" t="s">
        <v>597</v>
      </c>
      <c r="G62" s="2" t="s">
        <v>315</v>
      </c>
      <c r="H62" s="2">
        <f>_xlfn.XLOOKUP(G62,Admins!$E$10:$E$80,Admins!$A$10:$A$80,,)</f>
        <v>61</v>
      </c>
      <c r="I62" s="2">
        <v>252.79</v>
      </c>
      <c r="J62" s="2">
        <v>133.35</v>
      </c>
      <c r="K62" s="2" t="s">
        <v>359</v>
      </c>
      <c r="L62" s="2">
        <f>_xlfn.XLOOKUP(K62,Categories!$B$2:$B$6,Categories!$A$2:$A$6,,)</f>
        <v>2</v>
      </c>
      <c r="M62" s="2" t="s">
        <v>379</v>
      </c>
      <c r="N62" s="2" t="s">
        <v>379</v>
      </c>
      <c r="O62" s="2">
        <v>9.15</v>
      </c>
      <c r="P62" s="2">
        <v>4</v>
      </c>
      <c r="Q62" s="2">
        <v>4</v>
      </c>
      <c r="R62" s="2">
        <v>1</v>
      </c>
      <c r="S62" s="6"/>
      <c r="T62" s="33"/>
      <c r="U62" s="7" t="s">
        <v>380</v>
      </c>
      <c r="V62" t="s">
        <v>1124</v>
      </c>
    </row>
    <row r="63" spans="1:22" ht="15.75" customHeight="1">
      <c r="A63" s="1">
        <v>3062</v>
      </c>
      <c r="B63" s="39"/>
      <c r="C63" s="2" t="s">
        <v>598</v>
      </c>
      <c r="D63" s="2" t="s">
        <v>474</v>
      </c>
      <c r="E63" s="2" t="s">
        <v>599</v>
      </c>
      <c r="F63" s="2" t="s">
        <v>600</v>
      </c>
      <c r="G63" s="2" t="s">
        <v>315</v>
      </c>
      <c r="H63" s="2">
        <f>_xlfn.XLOOKUP(G63,Admins!$E$10:$E$80,Admins!$A$10:$A$80,,)</f>
        <v>61</v>
      </c>
      <c r="I63" s="2">
        <v>296.05</v>
      </c>
      <c r="J63" s="2">
        <v>171.15</v>
      </c>
      <c r="K63" s="2" t="s">
        <v>359</v>
      </c>
      <c r="L63" s="2">
        <f>_xlfn.XLOOKUP(K63,Categories!$B$2:$B$6,Categories!$A$2:$A$6,,)</f>
        <v>2</v>
      </c>
      <c r="M63" s="2" t="s">
        <v>379</v>
      </c>
      <c r="N63" s="2" t="s">
        <v>385</v>
      </c>
      <c r="O63" s="2">
        <v>18.260000000000002</v>
      </c>
      <c r="P63" s="2">
        <v>1</v>
      </c>
      <c r="Q63" s="2">
        <v>3</v>
      </c>
      <c r="R63" s="2">
        <v>9</v>
      </c>
      <c r="S63" s="6">
        <v>4</v>
      </c>
      <c r="T63" s="33">
        <v>0.21409296167321878</v>
      </c>
      <c r="U63" s="7" t="s">
        <v>380</v>
      </c>
      <c r="V63" t="s">
        <v>1118</v>
      </c>
    </row>
    <row r="64" spans="1:22" ht="15.75" customHeight="1">
      <c r="A64" s="1">
        <v>3063</v>
      </c>
      <c r="B64" s="39"/>
      <c r="C64" s="2" t="s">
        <v>601</v>
      </c>
      <c r="D64" s="2" t="s">
        <v>589</v>
      </c>
      <c r="E64" s="2" t="s">
        <v>602</v>
      </c>
      <c r="F64" s="2" t="s">
        <v>603</v>
      </c>
      <c r="G64" s="2" t="s">
        <v>334</v>
      </c>
      <c r="H64" s="2">
        <f>_xlfn.XLOOKUP(G64,Admins!$E$10:$E$80,Admins!$A$10:$A$80,,)</f>
        <v>66</v>
      </c>
      <c r="I64" s="2">
        <v>163.88</v>
      </c>
      <c r="J64" s="2">
        <v>132.81</v>
      </c>
      <c r="K64" s="2" t="s">
        <v>358</v>
      </c>
      <c r="L64" s="2">
        <f>_xlfn.XLOOKUP(K64,Categories!$B$2:$B$6,Categories!$A$2:$A$6,,)</f>
        <v>1</v>
      </c>
      <c r="M64" s="2" t="s">
        <v>379</v>
      </c>
      <c r="N64" s="2" t="s">
        <v>385</v>
      </c>
      <c r="O64" s="2">
        <v>7.46</v>
      </c>
      <c r="P64" s="2">
        <v>5</v>
      </c>
      <c r="Q64" s="2">
        <v>7</v>
      </c>
      <c r="R64" s="2">
        <v>10</v>
      </c>
      <c r="S64" s="6">
        <v>6</v>
      </c>
      <c r="T64" s="33">
        <v>0.16862893130527024</v>
      </c>
      <c r="U64" s="7" t="s">
        <v>380</v>
      </c>
      <c r="V64" t="s">
        <v>1110</v>
      </c>
    </row>
    <row r="65" spans="1:22" ht="15.75" customHeight="1">
      <c r="A65" s="1">
        <v>3064</v>
      </c>
      <c r="B65" s="39"/>
      <c r="C65" s="2" t="s">
        <v>604</v>
      </c>
      <c r="D65" s="2" t="s">
        <v>605</v>
      </c>
      <c r="E65" s="2" t="s">
        <v>606</v>
      </c>
      <c r="F65" s="2" t="s">
        <v>607</v>
      </c>
      <c r="G65" s="2" t="s">
        <v>334</v>
      </c>
      <c r="H65" s="2">
        <f>_xlfn.XLOOKUP(G65,Admins!$E$10:$E$80,Admins!$A$10:$A$80,,)</f>
        <v>66</v>
      </c>
      <c r="I65" s="2">
        <v>140.72999999999999</v>
      </c>
      <c r="J65" s="2">
        <v>228.84</v>
      </c>
      <c r="K65" s="2" t="s">
        <v>361</v>
      </c>
      <c r="L65" s="2">
        <f>_xlfn.XLOOKUP(K65,Categories!$B$2:$B$6,Categories!$A$2:$A$6,,)</f>
        <v>4</v>
      </c>
      <c r="M65" s="2" t="s">
        <v>385</v>
      </c>
      <c r="N65" s="2" t="s">
        <v>385</v>
      </c>
      <c r="O65" s="2">
        <v>17.13</v>
      </c>
      <c r="P65" s="2">
        <v>7</v>
      </c>
      <c r="Q65" s="2">
        <v>7</v>
      </c>
      <c r="R65" s="2">
        <v>7</v>
      </c>
      <c r="S65" s="6">
        <v>22</v>
      </c>
      <c r="T65" s="33">
        <v>0.23033974253308476</v>
      </c>
      <c r="U65" s="7" t="s">
        <v>380</v>
      </c>
      <c r="V65" t="s">
        <v>1125</v>
      </c>
    </row>
    <row r="66" spans="1:22" ht="15.75" customHeight="1">
      <c r="A66" s="1">
        <v>3065</v>
      </c>
      <c r="B66" s="39"/>
      <c r="C66" s="2" t="s">
        <v>608</v>
      </c>
      <c r="D66" s="2" t="s">
        <v>568</v>
      </c>
      <c r="E66" s="2" t="s">
        <v>609</v>
      </c>
      <c r="F66" s="2" t="s">
        <v>610</v>
      </c>
      <c r="G66" s="2" t="s">
        <v>329</v>
      </c>
      <c r="H66" s="2">
        <f>_xlfn.XLOOKUP(G66,Admins!$E$10:$E$80,Admins!$A$10:$A$80,,)</f>
        <v>65</v>
      </c>
      <c r="I66" s="2">
        <v>139.83000000000001</v>
      </c>
      <c r="J66" s="2">
        <v>155.03</v>
      </c>
      <c r="K66" s="2" t="s">
        <v>357</v>
      </c>
      <c r="L66" s="2">
        <f>_xlfn.XLOOKUP(K66,Categories!$B$2:$B$6,Categories!$A$2:$A$6,,)</f>
        <v>0</v>
      </c>
      <c r="M66" s="2" t="s">
        <v>379</v>
      </c>
      <c r="N66" s="2" t="s">
        <v>385</v>
      </c>
      <c r="O66" s="2">
        <v>21.05</v>
      </c>
      <c r="P66" s="2">
        <v>4</v>
      </c>
      <c r="Q66" s="2">
        <v>5</v>
      </c>
      <c r="R66" s="2">
        <v>13</v>
      </c>
      <c r="S66" s="6">
        <v>21</v>
      </c>
      <c r="T66" s="33">
        <v>9.4956172037010664E-2</v>
      </c>
      <c r="U66" s="7" t="s">
        <v>380</v>
      </c>
      <c r="V66" t="s">
        <v>1119</v>
      </c>
    </row>
    <row r="67" spans="1:22" ht="15.75" customHeight="1">
      <c r="A67" s="1">
        <v>3066</v>
      </c>
      <c r="B67" s="39"/>
      <c r="C67" s="2" t="s">
        <v>611</v>
      </c>
      <c r="D67" s="2" t="s">
        <v>554</v>
      </c>
      <c r="E67" s="2" t="s">
        <v>612</v>
      </c>
      <c r="F67" s="2" t="s">
        <v>613</v>
      </c>
      <c r="G67" s="2" t="s">
        <v>325</v>
      </c>
      <c r="H67" s="2">
        <f>_xlfn.XLOOKUP(G67,Admins!$E$10:$E$80,Admins!$A$10:$A$80,,)</f>
        <v>64</v>
      </c>
      <c r="I67" s="2">
        <v>249.24</v>
      </c>
      <c r="J67" s="2">
        <v>128.41</v>
      </c>
      <c r="K67" s="2" t="s">
        <v>357</v>
      </c>
      <c r="L67" s="2">
        <f>_xlfn.XLOOKUP(K67,Categories!$B$2:$B$6,Categories!$A$2:$A$6,,)</f>
        <v>0</v>
      </c>
      <c r="M67" s="2" t="s">
        <v>385</v>
      </c>
      <c r="N67" s="2" t="s">
        <v>379</v>
      </c>
      <c r="O67" s="2">
        <v>6.63</v>
      </c>
      <c r="P67" s="2">
        <v>4</v>
      </c>
      <c r="Q67" s="2">
        <v>5</v>
      </c>
      <c r="R67" s="2">
        <v>1</v>
      </c>
      <c r="S67" s="6">
        <v>8</v>
      </c>
      <c r="T67" s="33">
        <v>7.4381128492263582E-2</v>
      </c>
      <c r="U67" s="7" t="s">
        <v>380</v>
      </c>
      <c r="V67" t="s">
        <v>1126</v>
      </c>
    </row>
    <row r="68" spans="1:22" ht="15.75" customHeight="1">
      <c r="A68" s="1">
        <v>3067</v>
      </c>
      <c r="B68" s="39"/>
      <c r="C68" s="2" t="s">
        <v>614</v>
      </c>
      <c r="D68" s="2" t="s">
        <v>615</v>
      </c>
      <c r="E68" s="2" t="s">
        <v>616</v>
      </c>
      <c r="F68" s="2" t="s">
        <v>617</v>
      </c>
      <c r="G68" s="2" t="s">
        <v>348</v>
      </c>
      <c r="H68" s="2">
        <f>_xlfn.XLOOKUP(G68,Admins!$E$10:$E$80,Admins!$A$10:$A$80,,)</f>
        <v>69</v>
      </c>
      <c r="I68" s="2">
        <v>286.52999999999997</v>
      </c>
      <c r="J68" s="2">
        <v>163.68</v>
      </c>
      <c r="K68" s="2" t="s">
        <v>357</v>
      </c>
      <c r="L68" s="2">
        <f>_xlfn.XLOOKUP(K68,Categories!$B$2:$B$6,Categories!$A$2:$A$6,,)</f>
        <v>0</v>
      </c>
      <c r="M68" s="2" t="s">
        <v>379</v>
      </c>
      <c r="N68" s="2" t="s">
        <v>379</v>
      </c>
      <c r="O68" s="2">
        <v>25.57</v>
      </c>
      <c r="P68" s="2">
        <v>6</v>
      </c>
      <c r="Q68" s="2">
        <v>8</v>
      </c>
      <c r="R68" s="2">
        <v>9</v>
      </c>
      <c r="S68" s="6"/>
      <c r="T68" s="33"/>
      <c r="U68" s="7" t="s">
        <v>380</v>
      </c>
      <c r="V68" t="s">
        <v>1125</v>
      </c>
    </row>
    <row r="69" spans="1:22" ht="15.75" customHeight="1">
      <c r="A69" s="1">
        <v>3068</v>
      </c>
      <c r="B69" s="39"/>
      <c r="C69" s="2" t="s">
        <v>618</v>
      </c>
      <c r="D69" s="2" t="s">
        <v>449</v>
      </c>
      <c r="E69" s="2" t="s">
        <v>619</v>
      </c>
      <c r="F69" s="2" t="s">
        <v>620</v>
      </c>
      <c r="G69" s="2" t="s">
        <v>329</v>
      </c>
      <c r="H69" s="2">
        <f>_xlfn.XLOOKUP(G69,Admins!$E$10:$E$80,Admins!$A$10:$A$80,,)</f>
        <v>65</v>
      </c>
      <c r="I69" s="2">
        <v>137.16999999999999</v>
      </c>
      <c r="J69" s="2">
        <v>93.86</v>
      </c>
      <c r="K69" s="2" t="s">
        <v>359</v>
      </c>
      <c r="L69" s="2">
        <f>_xlfn.XLOOKUP(K69,Categories!$B$2:$B$6,Categories!$A$2:$A$6,,)</f>
        <v>2</v>
      </c>
      <c r="M69" s="2" t="s">
        <v>379</v>
      </c>
      <c r="N69" s="2" t="s">
        <v>385</v>
      </c>
      <c r="O69" s="2">
        <v>28.18</v>
      </c>
      <c r="P69" s="2">
        <v>4</v>
      </c>
      <c r="Q69" s="2">
        <v>3</v>
      </c>
      <c r="R69" s="2">
        <v>2</v>
      </c>
      <c r="S69" s="6"/>
      <c r="T69" s="33"/>
      <c r="U69" s="7" t="s">
        <v>380</v>
      </c>
      <c r="V69" t="s">
        <v>1122</v>
      </c>
    </row>
    <row r="70" spans="1:22" ht="15.75" customHeight="1">
      <c r="A70" s="1">
        <v>3069</v>
      </c>
      <c r="B70" s="39"/>
      <c r="C70" s="2" t="s">
        <v>621</v>
      </c>
      <c r="D70" s="2" t="s">
        <v>382</v>
      </c>
      <c r="E70" s="2" t="s">
        <v>622</v>
      </c>
      <c r="F70" s="2" t="s">
        <v>623</v>
      </c>
      <c r="G70" s="2" t="s">
        <v>339</v>
      </c>
      <c r="H70" s="2">
        <f>_xlfn.XLOOKUP(G70,Admins!$E$10:$E$80,Admins!$A$10:$A$80,,)</f>
        <v>67</v>
      </c>
      <c r="I70" s="2">
        <v>120.61</v>
      </c>
      <c r="J70" s="2">
        <v>86.25</v>
      </c>
      <c r="K70" s="2" t="s">
        <v>359</v>
      </c>
      <c r="L70" s="2">
        <f>_xlfn.XLOOKUP(K70,Categories!$B$2:$B$6,Categories!$A$2:$A$6,,)</f>
        <v>2</v>
      </c>
      <c r="M70" s="2" t="s">
        <v>379</v>
      </c>
      <c r="N70" s="2" t="s">
        <v>385</v>
      </c>
      <c r="O70" s="2">
        <v>11.39</v>
      </c>
      <c r="P70" s="2">
        <v>6</v>
      </c>
      <c r="Q70" s="2">
        <v>5</v>
      </c>
      <c r="R70" s="2">
        <v>13</v>
      </c>
      <c r="S70" s="6">
        <v>10</v>
      </c>
      <c r="T70" s="33">
        <v>0.17002019985211597</v>
      </c>
      <c r="U70" s="7" t="s">
        <v>380</v>
      </c>
      <c r="V70" t="s">
        <v>1130</v>
      </c>
    </row>
    <row r="71" spans="1:22" ht="15.75" customHeight="1">
      <c r="A71" s="1">
        <v>3070</v>
      </c>
      <c r="B71" s="39"/>
      <c r="C71" s="2" t="s">
        <v>624</v>
      </c>
      <c r="D71" s="2" t="s">
        <v>625</v>
      </c>
      <c r="E71" s="2" t="s">
        <v>626</v>
      </c>
      <c r="F71" s="2" t="s">
        <v>627</v>
      </c>
      <c r="G71" s="2" t="s">
        <v>344</v>
      </c>
      <c r="H71" s="2">
        <f>_xlfn.XLOOKUP(G71,Admins!$E$10:$E$80,Admins!$A$10:$A$80,,)</f>
        <v>68</v>
      </c>
      <c r="I71" s="2">
        <v>241.25</v>
      </c>
      <c r="J71" s="2">
        <v>182.46</v>
      </c>
      <c r="K71" s="2" t="s">
        <v>358</v>
      </c>
      <c r="L71" s="2">
        <f>_xlfn.XLOOKUP(K71,Categories!$B$2:$B$6,Categories!$A$2:$A$6,,)</f>
        <v>1</v>
      </c>
      <c r="M71" s="2" t="s">
        <v>379</v>
      </c>
      <c r="N71" s="2" t="s">
        <v>379</v>
      </c>
      <c r="O71" s="2">
        <v>18.29</v>
      </c>
      <c r="P71" s="2">
        <v>6</v>
      </c>
      <c r="Q71" s="2">
        <v>7</v>
      </c>
      <c r="R71" s="2">
        <v>2</v>
      </c>
      <c r="S71" s="6"/>
      <c r="T71" s="33"/>
      <c r="U71" s="7" t="s">
        <v>380</v>
      </c>
      <c r="V71" t="s">
        <v>1128</v>
      </c>
    </row>
    <row r="72" spans="1:22" ht="15.75" customHeight="1">
      <c r="A72" s="1">
        <v>3071</v>
      </c>
      <c r="B72" s="39"/>
      <c r="C72" s="2" t="s">
        <v>628</v>
      </c>
      <c r="D72" s="2" t="s">
        <v>382</v>
      </c>
      <c r="E72" s="2" t="s">
        <v>629</v>
      </c>
      <c r="F72" s="2" t="s">
        <v>630</v>
      </c>
      <c r="G72" s="2" t="s">
        <v>334</v>
      </c>
      <c r="H72" s="2">
        <f>_xlfn.XLOOKUP(G72,Admins!$E$10:$E$80,Admins!$A$10:$A$80,,)</f>
        <v>66</v>
      </c>
      <c r="I72" s="2">
        <v>123.04</v>
      </c>
      <c r="J72" s="2">
        <v>89.88</v>
      </c>
      <c r="K72" s="2" t="s">
        <v>358</v>
      </c>
      <c r="L72" s="2">
        <f>_xlfn.XLOOKUP(K72,Categories!$B$2:$B$6,Categories!$A$2:$A$6,,)</f>
        <v>1</v>
      </c>
      <c r="M72" s="2" t="s">
        <v>385</v>
      </c>
      <c r="N72" s="2" t="s">
        <v>379</v>
      </c>
      <c r="O72" s="2">
        <v>19.14</v>
      </c>
      <c r="P72" s="2">
        <v>3</v>
      </c>
      <c r="Q72" s="2">
        <v>3</v>
      </c>
      <c r="R72" s="2">
        <v>1</v>
      </c>
      <c r="S72" s="6"/>
      <c r="T72" s="33"/>
      <c r="U72" s="7" t="s">
        <v>380</v>
      </c>
      <c r="V72" t="s">
        <v>1112</v>
      </c>
    </row>
    <row r="73" spans="1:22" ht="15.75" customHeight="1">
      <c r="A73" s="1">
        <v>3072</v>
      </c>
      <c r="B73" s="39"/>
      <c r="C73" s="2" t="s">
        <v>631</v>
      </c>
      <c r="D73" s="2" t="s">
        <v>632</v>
      </c>
      <c r="E73" s="2" t="s">
        <v>633</v>
      </c>
      <c r="F73" s="2" t="s">
        <v>634</v>
      </c>
      <c r="G73" s="2" t="s">
        <v>325</v>
      </c>
      <c r="H73" s="2">
        <f>_xlfn.XLOOKUP(G73,Admins!$E$10:$E$80,Admins!$A$10:$A$80,,)</f>
        <v>64</v>
      </c>
      <c r="I73" s="2">
        <v>219.86</v>
      </c>
      <c r="J73" s="2">
        <v>81.55</v>
      </c>
      <c r="K73" s="2" t="s">
        <v>357</v>
      </c>
      <c r="L73" s="2">
        <f>_xlfn.XLOOKUP(K73,Categories!$B$2:$B$6,Categories!$A$2:$A$6,,)</f>
        <v>0</v>
      </c>
      <c r="M73" s="2" t="s">
        <v>379</v>
      </c>
      <c r="N73" s="2" t="s">
        <v>379</v>
      </c>
      <c r="O73" s="2">
        <v>13.38</v>
      </c>
      <c r="P73" s="2">
        <v>6</v>
      </c>
      <c r="Q73" s="2">
        <v>5</v>
      </c>
      <c r="R73" s="2">
        <v>12</v>
      </c>
      <c r="S73" s="6">
        <v>2</v>
      </c>
      <c r="T73" s="33">
        <v>0.22311713227926505</v>
      </c>
      <c r="U73" s="7" t="s">
        <v>380</v>
      </c>
      <c r="V73" s="44" t="s">
        <v>1115</v>
      </c>
    </row>
    <row r="74" spans="1:22" ht="15.75" customHeight="1">
      <c r="A74" s="1">
        <v>3073</v>
      </c>
      <c r="B74" s="39"/>
      <c r="C74" s="2" t="s">
        <v>635</v>
      </c>
      <c r="D74" s="2" t="s">
        <v>485</v>
      </c>
      <c r="E74" s="2" t="s">
        <v>636</v>
      </c>
      <c r="F74" s="2" t="s">
        <v>637</v>
      </c>
      <c r="G74" s="2" t="s">
        <v>315</v>
      </c>
      <c r="H74" s="2">
        <f>_xlfn.XLOOKUP(G74,Admins!$E$10:$E$80,Admins!$A$10:$A$80,,)</f>
        <v>61</v>
      </c>
      <c r="I74" s="2">
        <v>196.09</v>
      </c>
      <c r="J74" s="2">
        <v>130.47</v>
      </c>
      <c r="K74" s="2" t="s">
        <v>357</v>
      </c>
      <c r="L74" s="2">
        <f>_xlfn.XLOOKUP(K74,Categories!$B$2:$B$6,Categories!$A$2:$A$6,,)</f>
        <v>0</v>
      </c>
      <c r="M74" s="2" t="s">
        <v>385</v>
      </c>
      <c r="N74" s="2" t="s">
        <v>385</v>
      </c>
      <c r="O74" s="2">
        <v>14.53</v>
      </c>
      <c r="P74" s="2">
        <v>7</v>
      </c>
      <c r="Q74" s="2">
        <v>7</v>
      </c>
      <c r="R74" s="2">
        <v>3</v>
      </c>
      <c r="S74" s="6"/>
      <c r="T74" s="33"/>
      <c r="U74" s="7" t="s">
        <v>380</v>
      </c>
      <c r="V74" t="s">
        <v>1122</v>
      </c>
    </row>
    <row r="75" spans="1:22" ht="15.75" customHeight="1">
      <c r="A75" s="1">
        <v>3074</v>
      </c>
      <c r="B75" s="39"/>
      <c r="C75" s="2" t="s">
        <v>638</v>
      </c>
      <c r="D75" s="2" t="s">
        <v>502</v>
      </c>
      <c r="E75" s="2" t="s">
        <v>639</v>
      </c>
      <c r="F75" s="2" t="s">
        <v>640</v>
      </c>
      <c r="G75" s="2" t="s">
        <v>344</v>
      </c>
      <c r="H75" s="2">
        <f>_xlfn.XLOOKUP(G75,Admins!$E$10:$E$80,Admins!$A$10:$A$80,,)</f>
        <v>68</v>
      </c>
      <c r="I75" s="2">
        <v>136.82</v>
      </c>
      <c r="J75" s="2">
        <v>148.1</v>
      </c>
      <c r="K75" s="2" t="s">
        <v>359</v>
      </c>
      <c r="L75" s="2">
        <f>_xlfn.XLOOKUP(K75,Categories!$B$2:$B$6,Categories!$A$2:$A$6,,)</f>
        <v>2</v>
      </c>
      <c r="M75" s="2" t="s">
        <v>379</v>
      </c>
      <c r="N75" s="2" t="s">
        <v>385</v>
      </c>
      <c r="O75" s="2">
        <v>15.57</v>
      </c>
      <c r="P75" s="2">
        <v>2</v>
      </c>
      <c r="Q75" s="2">
        <v>1</v>
      </c>
      <c r="R75" s="2">
        <v>4</v>
      </c>
      <c r="S75" s="6">
        <v>22</v>
      </c>
      <c r="T75" s="33">
        <v>0.22460326202234226</v>
      </c>
      <c r="U75" s="7" t="s">
        <v>380</v>
      </c>
      <c r="V75" t="s">
        <v>1118</v>
      </c>
    </row>
    <row r="76" spans="1:22" ht="15.75" customHeight="1">
      <c r="A76" s="1">
        <v>3075</v>
      </c>
      <c r="B76" s="39"/>
      <c r="C76" s="2" t="s">
        <v>641</v>
      </c>
      <c r="D76" s="2" t="s">
        <v>419</v>
      </c>
      <c r="E76" s="2" t="s">
        <v>642</v>
      </c>
      <c r="F76" s="2" t="s">
        <v>643</v>
      </c>
      <c r="G76" s="2" t="s">
        <v>334</v>
      </c>
      <c r="H76" s="2">
        <f>_xlfn.XLOOKUP(G76,Admins!$E$10:$E$80,Admins!$A$10:$A$80,,)</f>
        <v>66</v>
      </c>
      <c r="I76" s="2">
        <v>209.77</v>
      </c>
      <c r="J76" s="2">
        <v>147.55000000000001</v>
      </c>
      <c r="K76" s="2" t="s">
        <v>358</v>
      </c>
      <c r="L76" s="2">
        <f>_xlfn.XLOOKUP(K76,Categories!$B$2:$B$6,Categories!$A$2:$A$6,,)</f>
        <v>1</v>
      </c>
      <c r="M76" s="2" t="s">
        <v>379</v>
      </c>
      <c r="N76" s="2" t="s">
        <v>385</v>
      </c>
      <c r="O76" s="2">
        <v>27.65</v>
      </c>
      <c r="P76" s="2">
        <v>6</v>
      </c>
      <c r="Q76" s="2">
        <v>7</v>
      </c>
      <c r="R76" s="2">
        <v>3</v>
      </c>
      <c r="S76" s="6">
        <v>6</v>
      </c>
      <c r="T76" s="33">
        <v>8.7890398442729001E-2</v>
      </c>
      <c r="U76" s="7" t="s">
        <v>380</v>
      </c>
      <c r="V76" t="s">
        <v>1111</v>
      </c>
    </row>
    <row r="77" spans="1:22" ht="15.75" customHeight="1">
      <c r="A77" s="1">
        <v>3076</v>
      </c>
      <c r="B77" s="39"/>
      <c r="C77" s="2" t="s">
        <v>644</v>
      </c>
      <c r="D77" s="2" t="s">
        <v>470</v>
      </c>
      <c r="E77" s="2" t="s">
        <v>645</v>
      </c>
      <c r="F77" s="2" t="s">
        <v>646</v>
      </c>
      <c r="G77" s="2" t="s">
        <v>353</v>
      </c>
      <c r="H77" s="2">
        <f>_xlfn.XLOOKUP(G77,Admins!$E$10:$E$80,Admins!$A$10:$A$80,,)</f>
        <v>70</v>
      </c>
      <c r="I77" s="2">
        <v>126.47</v>
      </c>
      <c r="J77" s="2">
        <v>86.8</v>
      </c>
      <c r="K77" s="2" t="s">
        <v>359</v>
      </c>
      <c r="L77" s="2">
        <f>_xlfn.XLOOKUP(K77,Categories!$B$2:$B$6,Categories!$A$2:$A$6,,)</f>
        <v>2</v>
      </c>
      <c r="M77" s="2" t="s">
        <v>385</v>
      </c>
      <c r="N77" s="2" t="s">
        <v>385</v>
      </c>
      <c r="O77" s="2">
        <v>17.600000000000001</v>
      </c>
      <c r="P77" s="2">
        <v>2</v>
      </c>
      <c r="Q77" s="2">
        <v>4</v>
      </c>
      <c r="R77" s="2">
        <v>3</v>
      </c>
      <c r="S77" s="6">
        <v>21</v>
      </c>
      <c r="T77" s="33">
        <v>5.5073369471372959E-2</v>
      </c>
      <c r="U77" s="7" t="s">
        <v>380</v>
      </c>
      <c r="V77" s="47" t="s">
        <v>1124</v>
      </c>
    </row>
    <row r="78" spans="1:22" ht="15.75" customHeight="1">
      <c r="A78" s="1">
        <v>3077</v>
      </c>
      <c r="B78" s="39"/>
      <c r="C78" s="2" t="s">
        <v>647</v>
      </c>
      <c r="D78" s="2" t="s">
        <v>449</v>
      </c>
      <c r="E78" s="2" t="s">
        <v>648</v>
      </c>
      <c r="F78" s="2" t="s">
        <v>649</v>
      </c>
      <c r="G78" s="2" t="s">
        <v>321</v>
      </c>
      <c r="H78" s="2">
        <f>_xlfn.XLOOKUP(G78,Admins!$E$10:$E$80,Admins!$A$10:$A$80,,)</f>
        <v>63</v>
      </c>
      <c r="I78" s="2">
        <v>173.01</v>
      </c>
      <c r="J78" s="2">
        <v>121.75</v>
      </c>
      <c r="K78" s="2" t="s">
        <v>357</v>
      </c>
      <c r="L78" s="2">
        <f>_xlfn.XLOOKUP(K78,Categories!$B$2:$B$6,Categories!$A$2:$A$6,,)</f>
        <v>0</v>
      </c>
      <c r="M78" s="2" t="s">
        <v>379</v>
      </c>
      <c r="N78" s="2" t="s">
        <v>385</v>
      </c>
      <c r="O78" s="2">
        <v>12.53</v>
      </c>
      <c r="P78" s="2">
        <v>3</v>
      </c>
      <c r="Q78" s="2">
        <v>4</v>
      </c>
      <c r="R78" s="2">
        <v>7</v>
      </c>
      <c r="S78" s="6"/>
      <c r="T78" s="33"/>
      <c r="U78" s="7" t="s">
        <v>380</v>
      </c>
      <c r="V78" s="44" t="s">
        <v>1115</v>
      </c>
    </row>
    <row r="79" spans="1:22" ht="15.75" customHeight="1">
      <c r="A79" s="1">
        <v>3078</v>
      </c>
      <c r="B79" s="39"/>
      <c r="C79" s="2" t="s">
        <v>650</v>
      </c>
      <c r="D79" s="2" t="s">
        <v>589</v>
      </c>
      <c r="E79" s="2" t="s">
        <v>651</v>
      </c>
      <c r="F79" s="2" t="s">
        <v>652</v>
      </c>
      <c r="G79" s="2" t="s">
        <v>339</v>
      </c>
      <c r="H79" s="2">
        <f>_xlfn.XLOOKUP(G79,Admins!$E$10:$E$80,Admins!$A$10:$A$80,,)</f>
        <v>67</v>
      </c>
      <c r="I79" s="2">
        <v>198.1</v>
      </c>
      <c r="J79" s="2">
        <v>160.22999999999999</v>
      </c>
      <c r="K79" s="2" t="s">
        <v>358</v>
      </c>
      <c r="L79" s="2">
        <f>_xlfn.XLOOKUP(K79,Categories!$B$2:$B$6,Categories!$A$2:$A$6,,)</f>
        <v>1</v>
      </c>
      <c r="M79" s="2" t="s">
        <v>385</v>
      </c>
      <c r="N79" s="2" t="s">
        <v>385</v>
      </c>
      <c r="O79" s="2">
        <v>10.82</v>
      </c>
      <c r="P79" s="2">
        <v>5</v>
      </c>
      <c r="Q79" s="2">
        <v>7</v>
      </c>
      <c r="R79" s="2">
        <v>5</v>
      </c>
      <c r="S79" s="6"/>
      <c r="T79" s="33"/>
      <c r="U79" s="7" t="s">
        <v>380</v>
      </c>
      <c r="V79" t="s">
        <v>1128</v>
      </c>
    </row>
    <row r="80" spans="1:22" ht="15.75" customHeight="1">
      <c r="A80" s="1">
        <v>3079</v>
      </c>
      <c r="B80" s="39"/>
      <c r="C80" s="2" t="s">
        <v>653</v>
      </c>
      <c r="D80" s="2" t="s">
        <v>625</v>
      </c>
      <c r="E80" s="2" t="s">
        <v>654</v>
      </c>
      <c r="F80" s="2" t="s">
        <v>655</v>
      </c>
      <c r="G80" s="2" t="s">
        <v>334</v>
      </c>
      <c r="H80" s="2">
        <f>_xlfn.XLOOKUP(G80,Admins!$E$10:$E$80,Admins!$A$10:$A$80,,)</f>
        <v>66</v>
      </c>
      <c r="I80" s="2">
        <v>127.7</v>
      </c>
      <c r="J80" s="2">
        <v>110.64</v>
      </c>
      <c r="K80" s="2" t="s">
        <v>358</v>
      </c>
      <c r="L80" s="2">
        <f>_xlfn.XLOOKUP(K80,Categories!$B$2:$B$6,Categories!$A$2:$A$6,,)</f>
        <v>1</v>
      </c>
      <c r="M80" s="2" t="s">
        <v>385</v>
      </c>
      <c r="N80" s="2" t="s">
        <v>379</v>
      </c>
      <c r="O80" s="2">
        <v>26.67</v>
      </c>
      <c r="P80" s="2">
        <v>1</v>
      </c>
      <c r="Q80" s="2">
        <v>2</v>
      </c>
      <c r="R80" s="2">
        <v>7</v>
      </c>
      <c r="S80" s="6"/>
      <c r="T80" s="33"/>
      <c r="U80" s="7" t="s">
        <v>380</v>
      </c>
      <c r="V80" t="s">
        <v>1111</v>
      </c>
    </row>
    <row r="81" spans="1:22" ht="15.75" customHeight="1">
      <c r="A81" s="1">
        <v>3080</v>
      </c>
      <c r="B81" s="39"/>
      <c r="C81" s="2" t="s">
        <v>656</v>
      </c>
      <c r="D81" s="2" t="s">
        <v>502</v>
      </c>
      <c r="E81" s="2" t="s">
        <v>657</v>
      </c>
      <c r="F81" s="2" t="s">
        <v>658</v>
      </c>
      <c r="G81" s="2" t="s">
        <v>315</v>
      </c>
      <c r="H81" s="2">
        <f>_xlfn.XLOOKUP(G81,Admins!$E$10:$E$80,Admins!$A$10:$A$80,,)</f>
        <v>61</v>
      </c>
      <c r="I81" s="2">
        <v>236.71</v>
      </c>
      <c r="J81" s="2">
        <v>227.6</v>
      </c>
      <c r="K81" s="2" t="s">
        <v>358</v>
      </c>
      <c r="L81" s="2">
        <f>_xlfn.XLOOKUP(K81,Categories!$B$2:$B$6,Categories!$A$2:$A$6,,)</f>
        <v>1</v>
      </c>
      <c r="M81" s="2" t="s">
        <v>379</v>
      </c>
      <c r="N81" s="2" t="s">
        <v>379</v>
      </c>
      <c r="O81" s="2">
        <v>20.22</v>
      </c>
      <c r="P81" s="2">
        <v>3</v>
      </c>
      <c r="Q81" s="2">
        <v>5</v>
      </c>
      <c r="R81" s="2">
        <v>2</v>
      </c>
      <c r="S81" s="6"/>
      <c r="T81" s="33"/>
      <c r="U81" s="7" t="s">
        <v>380</v>
      </c>
      <c r="V81" t="s">
        <v>1129</v>
      </c>
    </row>
    <row r="82" spans="1:22" ht="15.75" customHeight="1">
      <c r="A82" s="1">
        <v>3081</v>
      </c>
      <c r="B82" s="39"/>
      <c r="C82" s="2" t="s">
        <v>659</v>
      </c>
      <c r="D82" s="2" t="s">
        <v>502</v>
      </c>
      <c r="E82" s="2" t="s">
        <v>660</v>
      </c>
      <c r="F82" s="2" t="s">
        <v>661</v>
      </c>
      <c r="G82" s="2" t="s">
        <v>321</v>
      </c>
      <c r="H82" s="2">
        <f>_xlfn.XLOOKUP(G82,Admins!$E$10:$E$80,Admins!$A$10:$A$80,,)</f>
        <v>63</v>
      </c>
      <c r="I82" s="2">
        <v>135.59</v>
      </c>
      <c r="J82" s="2">
        <v>115.37</v>
      </c>
      <c r="K82" s="2" t="s">
        <v>359</v>
      </c>
      <c r="L82" s="2">
        <f>_xlfn.XLOOKUP(K82,Categories!$B$2:$B$6,Categories!$A$2:$A$6,,)</f>
        <v>2</v>
      </c>
      <c r="M82" s="2" t="s">
        <v>379</v>
      </c>
      <c r="N82" s="2" t="s">
        <v>385</v>
      </c>
      <c r="O82" s="2">
        <v>29.8</v>
      </c>
      <c r="P82" s="2">
        <v>6</v>
      </c>
      <c r="Q82" s="2">
        <v>6</v>
      </c>
      <c r="R82" s="2">
        <v>13</v>
      </c>
      <c r="S82" s="6"/>
      <c r="T82" s="33"/>
      <c r="U82" s="7" t="s">
        <v>380</v>
      </c>
      <c r="V82" t="s">
        <v>1127</v>
      </c>
    </row>
    <row r="83" spans="1:22" ht="15.75" customHeight="1">
      <c r="A83" s="1">
        <v>3082</v>
      </c>
      <c r="B83" s="39"/>
      <c r="C83" s="2" t="s">
        <v>662</v>
      </c>
      <c r="D83" s="2" t="s">
        <v>663</v>
      </c>
      <c r="E83" s="2" t="s">
        <v>664</v>
      </c>
      <c r="F83" s="2" t="s">
        <v>665</v>
      </c>
      <c r="G83" s="2" t="s">
        <v>334</v>
      </c>
      <c r="H83" s="2">
        <f>_xlfn.XLOOKUP(G83,Admins!$E$10:$E$80,Admins!$A$10:$A$80,,)</f>
        <v>66</v>
      </c>
      <c r="I83" s="2">
        <v>271.49</v>
      </c>
      <c r="J83" s="2">
        <v>93.35</v>
      </c>
      <c r="K83" s="2" t="s">
        <v>359</v>
      </c>
      <c r="L83" s="2">
        <f>_xlfn.XLOOKUP(K83,Categories!$B$2:$B$6,Categories!$A$2:$A$6,,)</f>
        <v>2</v>
      </c>
      <c r="M83" s="2" t="s">
        <v>379</v>
      </c>
      <c r="N83" s="2" t="s">
        <v>379</v>
      </c>
      <c r="O83" s="2">
        <v>8.5399999999999991</v>
      </c>
      <c r="P83" s="2">
        <v>4</v>
      </c>
      <c r="Q83" s="2">
        <v>4</v>
      </c>
      <c r="R83" s="2">
        <v>5</v>
      </c>
      <c r="S83" s="6">
        <v>6</v>
      </c>
      <c r="T83" s="33">
        <v>0.17515031842671308</v>
      </c>
      <c r="U83" s="7" t="s">
        <v>380</v>
      </c>
      <c r="V83" t="s">
        <v>1120</v>
      </c>
    </row>
    <row r="84" spans="1:22" ht="15.75" customHeight="1">
      <c r="A84" s="1">
        <v>3083</v>
      </c>
      <c r="B84" s="39"/>
      <c r="C84" s="2" t="s">
        <v>666</v>
      </c>
      <c r="D84" s="2" t="s">
        <v>667</v>
      </c>
      <c r="E84" s="2" t="s">
        <v>668</v>
      </c>
      <c r="F84" s="2" t="s">
        <v>669</v>
      </c>
      <c r="G84" s="2" t="s">
        <v>315</v>
      </c>
      <c r="H84" s="2">
        <f>_xlfn.XLOOKUP(G84,Admins!$E$10:$E$80,Admins!$A$10:$A$80,,)</f>
        <v>61</v>
      </c>
      <c r="I84" s="2">
        <v>247.15</v>
      </c>
      <c r="J84" s="2">
        <v>171.37</v>
      </c>
      <c r="K84" s="2" t="s">
        <v>360</v>
      </c>
      <c r="L84" s="2">
        <f>_xlfn.XLOOKUP(K84,Categories!$B$2:$B$6,Categories!$A$2:$A$6,,)</f>
        <v>3</v>
      </c>
      <c r="M84" s="2" t="s">
        <v>379</v>
      </c>
      <c r="N84" s="2" t="s">
        <v>379</v>
      </c>
      <c r="O84" s="2">
        <v>17.22</v>
      </c>
      <c r="P84" s="2">
        <v>1</v>
      </c>
      <c r="Q84" s="2">
        <v>3</v>
      </c>
      <c r="R84" s="2">
        <v>5</v>
      </c>
      <c r="S84" s="6">
        <v>8</v>
      </c>
      <c r="T84" s="33">
        <v>0.21075787528867063</v>
      </c>
      <c r="U84" s="7" t="s">
        <v>380</v>
      </c>
      <c r="V84" t="str">
        <f t="shared" ref="V84:V131" si="1">IF(L84 =3,$V$4, )</f>
        <v>/images/properties/Home3.jpg</v>
      </c>
    </row>
    <row r="85" spans="1:22" ht="15.75" customHeight="1">
      <c r="A85" s="1">
        <v>3084</v>
      </c>
      <c r="B85" s="39"/>
      <c r="C85" s="2" t="s">
        <v>670</v>
      </c>
      <c r="D85" s="2" t="s">
        <v>632</v>
      </c>
      <c r="E85" s="2" t="s">
        <v>671</v>
      </c>
      <c r="F85" s="2" t="s">
        <v>672</v>
      </c>
      <c r="G85" s="2" t="s">
        <v>348</v>
      </c>
      <c r="H85" s="2">
        <f>_xlfn.XLOOKUP(G85,Admins!$E$10:$E$80,Admins!$A$10:$A$80,,)</f>
        <v>69</v>
      </c>
      <c r="I85" s="2">
        <v>299.60000000000002</v>
      </c>
      <c r="J85" s="2">
        <v>95.59</v>
      </c>
      <c r="K85" s="2" t="s">
        <v>360</v>
      </c>
      <c r="L85" s="2">
        <f>_xlfn.XLOOKUP(K85,Categories!$B$2:$B$6,Categories!$A$2:$A$6,,)</f>
        <v>3</v>
      </c>
      <c r="M85" s="2" t="s">
        <v>385</v>
      </c>
      <c r="N85" s="2" t="s">
        <v>385</v>
      </c>
      <c r="O85" s="2">
        <v>24.3</v>
      </c>
      <c r="P85" s="2">
        <v>1</v>
      </c>
      <c r="Q85" s="2">
        <v>3</v>
      </c>
      <c r="R85" s="2">
        <v>8</v>
      </c>
      <c r="S85" s="6"/>
      <c r="T85" s="33"/>
      <c r="U85" s="7" t="s">
        <v>380</v>
      </c>
      <c r="V85" t="str">
        <f t="shared" si="1"/>
        <v>/images/properties/Home3.jpg</v>
      </c>
    </row>
    <row r="86" spans="1:22" ht="15.75" customHeight="1">
      <c r="A86" s="1">
        <v>3085</v>
      </c>
      <c r="B86" s="39"/>
      <c r="C86" s="2" t="s">
        <v>673</v>
      </c>
      <c r="D86" s="2" t="s">
        <v>526</v>
      </c>
      <c r="E86" s="2" t="s">
        <v>674</v>
      </c>
      <c r="F86" s="2" t="s">
        <v>675</v>
      </c>
      <c r="G86" s="2" t="s">
        <v>325</v>
      </c>
      <c r="H86" s="2">
        <f>_xlfn.XLOOKUP(G86,Admins!$E$10:$E$80,Admins!$A$10:$A$80,,)</f>
        <v>64</v>
      </c>
      <c r="I86" s="2">
        <v>278.17</v>
      </c>
      <c r="J86" s="2">
        <v>194.84</v>
      </c>
      <c r="K86" s="2" t="s">
        <v>359</v>
      </c>
      <c r="L86" s="2">
        <f>_xlfn.XLOOKUP(K86,Categories!$B$2:$B$6,Categories!$A$2:$A$6,,)</f>
        <v>2</v>
      </c>
      <c r="M86" s="2" t="s">
        <v>379</v>
      </c>
      <c r="N86" s="2" t="s">
        <v>379</v>
      </c>
      <c r="O86" s="2">
        <v>5.88</v>
      </c>
      <c r="P86" s="2">
        <v>1</v>
      </c>
      <c r="Q86" s="2">
        <v>2</v>
      </c>
      <c r="R86" s="2">
        <v>11</v>
      </c>
      <c r="S86" s="6"/>
      <c r="T86" s="33"/>
      <c r="U86" s="7" t="s">
        <v>380</v>
      </c>
      <c r="V86" t="s">
        <v>1119</v>
      </c>
    </row>
    <row r="87" spans="1:22" ht="15.75" customHeight="1">
      <c r="A87" s="1">
        <v>3086</v>
      </c>
      <c r="B87" s="39"/>
      <c r="C87" s="2" t="s">
        <v>676</v>
      </c>
      <c r="D87" s="2" t="s">
        <v>502</v>
      </c>
      <c r="E87" s="2" t="s">
        <v>677</v>
      </c>
      <c r="F87" s="2" t="s">
        <v>678</v>
      </c>
      <c r="G87" s="2" t="s">
        <v>315</v>
      </c>
      <c r="H87" s="2">
        <f>_xlfn.XLOOKUP(G87,Admins!$E$10:$E$80,Admins!$A$10:$A$80,,)</f>
        <v>61</v>
      </c>
      <c r="I87" s="2">
        <v>100.08</v>
      </c>
      <c r="J87" s="2">
        <v>112.03</v>
      </c>
      <c r="K87" s="2" t="s">
        <v>360</v>
      </c>
      <c r="L87" s="2">
        <f>_xlfn.XLOOKUP(K87,Categories!$B$2:$B$6,Categories!$A$2:$A$6,,)</f>
        <v>3</v>
      </c>
      <c r="M87" s="2" t="s">
        <v>385</v>
      </c>
      <c r="N87" s="2" t="s">
        <v>385</v>
      </c>
      <c r="O87" s="2">
        <v>28.82</v>
      </c>
      <c r="P87" s="2">
        <v>6</v>
      </c>
      <c r="Q87" s="2">
        <v>8</v>
      </c>
      <c r="R87" s="2">
        <v>8</v>
      </c>
      <c r="S87" s="6"/>
      <c r="T87" s="33"/>
      <c r="U87" s="7" t="s">
        <v>380</v>
      </c>
      <c r="V87" t="s">
        <v>1122</v>
      </c>
    </row>
    <row r="88" spans="1:22" ht="15.75" customHeight="1">
      <c r="A88" s="1">
        <v>3087</v>
      </c>
      <c r="B88" s="39"/>
      <c r="C88" s="2" t="s">
        <v>679</v>
      </c>
      <c r="D88" s="2" t="s">
        <v>516</v>
      </c>
      <c r="E88" s="2" t="s">
        <v>680</v>
      </c>
      <c r="F88" s="2" t="s">
        <v>681</v>
      </c>
      <c r="G88" s="2" t="s">
        <v>318</v>
      </c>
      <c r="H88" s="2">
        <f>_xlfn.XLOOKUP(G88,Admins!$E$10:$E$80,Admins!$A$10:$A$80,,)</f>
        <v>62</v>
      </c>
      <c r="I88" s="2">
        <v>182.77</v>
      </c>
      <c r="J88" s="2">
        <v>127.97</v>
      </c>
      <c r="K88" s="2" t="s">
        <v>359</v>
      </c>
      <c r="L88" s="2">
        <f>_xlfn.XLOOKUP(K88,Categories!$B$2:$B$6,Categories!$A$2:$A$6,,)</f>
        <v>2</v>
      </c>
      <c r="M88" s="2" t="s">
        <v>379</v>
      </c>
      <c r="N88" s="2" t="s">
        <v>385</v>
      </c>
      <c r="O88" s="2">
        <v>13.02</v>
      </c>
      <c r="P88" s="2">
        <v>5</v>
      </c>
      <c r="Q88" s="2">
        <v>4</v>
      </c>
      <c r="R88" s="2">
        <v>1</v>
      </c>
      <c r="S88" s="6">
        <v>37</v>
      </c>
      <c r="T88" s="33">
        <v>0.17221234967106303</v>
      </c>
      <c r="U88" s="7" t="s">
        <v>380</v>
      </c>
      <c r="V88" t="s">
        <v>1125</v>
      </c>
    </row>
    <row r="89" spans="1:22" ht="15.75" customHeight="1">
      <c r="A89" s="1">
        <v>3088</v>
      </c>
      <c r="B89" s="39"/>
      <c r="C89" s="2" t="s">
        <v>682</v>
      </c>
      <c r="D89" s="2" t="s">
        <v>426</v>
      </c>
      <c r="E89" s="2" t="s">
        <v>683</v>
      </c>
      <c r="F89" s="2" t="s">
        <v>684</v>
      </c>
      <c r="G89" s="2" t="s">
        <v>318</v>
      </c>
      <c r="H89" s="2">
        <f>_xlfn.XLOOKUP(G89,Admins!$E$10:$E$80,Admins!$A$10:$A$80,,)</f>
        <v>62</v>
      </c>
      <c r="I89" s="2">
        <v>186.01</v>
      </c>
      <c r="J89" s="2">
        <v>120.07</v>
      </c>
      <c r="K89" s="2" t="s">
        <v>361</v>
      </c>
      <c r="L89" s="2">
        <f>_xlfn.XLOOKUP(K89,Categories!$B$2:$B$6,Categories!$A$2:$A$6,,)</f>
        <v>4</v>
      </c>
      <c r="M89" s="2" t="s">
        <v>379</v>
      </c>
      <c r="N89" s="2" t="s">
        <v>379</v>
      </c>
      <c r="O89" s="2">
        <v>26.71</v>
      </c>
      <c r="P89" s="2">
        <v>7</v>
      </c>
      <c r="Q89" s="2">
        <v>7</v>
      </c>
      <c r="R89" s="2">
        <v>13</v>
      </c>
      <c r="S89" s="6"/>
      <c r="T89" s="33"/>
      <c r="U89" s="7" t="s">
        <v>380</v>
      </c>
      <c r="V89" s="44" t="s">
        <v>1113</v>
      </c>
    </row>
    <row r="90" spans="1:22" ht="15.75" customHeight="1">
      <c r="A90" s="1">
        <v>3089</v>
      </c>
      <c r="B90" s="39"/>
      <c r="C90" s="2" t="s">
        <v>685</v>
      </c>
      <c r="D90" s="2" t="s">
        <v>625</v>
      </c>
      <c r="E90" s="2" t="s">
        <v>686</v>
      </c>
      <c r="F90" s="2" t="s">
        <v>687</v>
      </c>
      <c r="G90" s="2" t="s">
        <v>321</v>
      </c>
      <c r="H90" s="2">
        <f>_xlfn.XLOOKUP(G90,Admins!$E$10:$E$80,Admins!$A$10:$A$80,,)</f>
        <v>63</v>
      </c>
      <c r="I90" s="2">
        <v>122.31</v>
      </c>
      <c r="J90" s="2">
        <v>137.96</v>
      </c>
      <c r="K90" s="2" t="s">
        <v>361</v>
      </c>
      <c r="L90" s="2">
        <f>_xlfn.XLOOKUP(K90,Categories!$B$2:$B$6,Categories!$A$2:$A$6,,)</f>
        <v>4</v>
      </c>
      <c r="M90" s="2" t="s">
        <v>379</v>
      </c>
      <c r="N90" s="2" t="s">
        <v>379</v>
      </c>
      <c r="O90" s="2">
        <v>26.29</v>
      </c>
      <c r="P90" s="2">
        <v>2</v>
      </c>
      <c r="Q90" s="2">
        <v>2</v>
      </c>
      <c r="R90" s="2">
        <v>9</v>
      </c>
      <c r="S90" s="6">
        <v>29</v>
      </c>
      <c r="T90" s="33">
        <v>9.5929262305830459E-2</v>
      </c>
      <c r="U90" s="7" t="s">
        <v>380</v>
      </c>
      <c r="V90" s="44" t="s">
        <v>1114</v>
      </c>
    </row>
    <row r="91" spans="1:22" ht="15.75" customHeight="1">
      <c r="A91" s="1">
        <v>3090</v>
      </c>
      <c r="B91" s="39"/>
      <c r="C91" s="2" t="s">
        <v>688</v>
      </c>
      <c r="D91" s="2" t="s">
        <v>547</v>
      </c>
      <c r="E91" s="2" t="s">
        <v>689</v>
      </c>
      <c r="F91" s="2" t="s">
        <v>690</v>
      </c>
      <c r="G91" s="2" t="s">
        <v>318</v>
      </c>
      <c r="H91" s="2">
        <f>_xlfn.XLOOKUP(G91,Admins!$E$10:$E$80,Admins!$A$10:$A$80,,)</f>
        <v>62</v>
      </c>
      <c r="I91" s="2">
        <v>234.61</v>
      </c>
      <c r="J91" s="2">
        <v>226.57</v>
      </c>
      <c r="K91" s="2" t="s">
        <v>361</v>
      </c>
      <c r="L91" s="2">
        <f>_xlfn.XLOOKUP(K91,Categories!$B$2:$B$6,Categories!$A$2:$A$6,,)</f>
        <v>4</v>
      </c>
      <c r="M91" s="2" t="s">
        <v>385</v>
      </c>
      <c r="N91" s="2" t="s">
        <v>379</v>
      </c>
      <c r="O91" s="2">
        <v>16.41</v>
      </c>
      <c r="P91" s="2">
        <v>3</v>
      </c>
      <c r="Q91" s="2">
        <v>5</v>
      </c>
      <c r="R91" s="2">
        <v>6</v>
      </c>
      <c r="S91" s="6"/>
      <c r="T91" s="33"/>
      <c r="U91" s="7" t="s">
        <v>380</v>
      </c>
      <c r="V91" s="44" t="s">
        <v>1113</v>
      </c>
    </row>
    <row r="92" spans="1:22" ht="15.75" customHeight="1">
      <c r="A92" s="1">
        <v>3091</v>
      </c>
      <c r="B92" s="39"/>
      <c r="C92" s="2" t="s">
        <v>691</v>
      </c>
      <c r="D92" s="2" t="s">
        <v>692</v>
      </c>
      <c r="E92" s="2" t="s">
        <v>693</v>
      </c>
      <c r="F92" s="2" t="s">
        <v>694</v>
      </c>
      <c r="G92" s="2" t="s">
        <v>353</v>
      </c>
      <c r="H92" s="2">
        <f>_xlfn.XLOOKUP(G92,Admins!$E$10:$E$80,Admins!$A$10:$A$80,,)</f>
        <v>70</v>
      </c>
      <c r="I92" s="2">
        <v>145.15</v>
      </c>
      <c r="J92" s="2">
        <v>95.73</v>
      </c>
      <c r="K92" s="2" t="s">
        <v>359</v>
      </c>
      <c r="L92" s="2">
        <f>_xlfn.XLOOKUP(K92,Categories!$B$2:$B$6,Categories!$A$2:$A$6,,)</f>
        <v>2</v>
      </c>
      <c r="M92" s="2" t="s">
        <v>379</v>
      </c>
      <c r="N92" s="2" t="s">
        <v>385</v>
      </c>
      <c r="O92" s="2">
        <v>9.93</v>
      </c>
      <c r="P92" s="2">
        <v>4</v>
      </c>
      <c r="Q92" s="2">
        <v>6</v>
      </c>
      <c r="R92" s="2">
        <v>10</v>
      </c>
      <c r="S92" s="6"/>
      <c r="T92" s="33"/>
      <c r="U92" s="7" t="s">
        <v>380</v>
      </c>
      <c r="V92" s="44" t="s">
        <v>1114</v>
      </c>
    </row>
    <row r="93" spans="1:22" ht="15.75" customHeight="1">
      <c r="A93" s="1">
        <v>3092</v>
      </c>
      <c r="B93" s="39"/>
      <c r="C93" s="2" t="s">
        <v>695</v>
      </c>
      <c r="D93" s="2" t="s">
        <v>433</v>
      </c>
      <c r="E93" s="2" t="s">
        <v>696</v>
      </c>
      <c r="F93" s="2" t="s">
        <v>697</v>
      </c>
      <c r="G93" s="2" t="s">
        <v>344</v>
      </c>
      <c r="H93" s="2">
        <f>_xlfn.XLOOKUP(G93,Admins!$E$10:$E$80,Admins!$A$10:$A$80,,)</f>
        <v>68</v>
      </c>
      <c r="I93" s="2">
        <v>145.72</v>
      </c>
      <c r="J93" s="2">
        <v>161.68</v>
      </c>
      <c r="K93" s="2" t="s">
        <v>361</v>
      </c>
      <c r="L93" s="2">
        <f>_xlfn.XLOOKUP(K93,Categories!$B$2:$B$6,Categories!$A$2:$A$6,,)</f>
        <v>4</v>
      </c>
      <c r="M93" s="2" t="s">
        <v>379</v>
      </c>
      <c r="N93" s="2" t="s">
        <v>379</v>
      </c>
      <c r="O93" s="2">
        <v>24.36</v>
      </c>
      <c r="P93" s="2">
        <v>6</v>
      </c>
      <c r="Q93" s="2">
        <v>8</v>
      </c>
      <c r="R93" s="2">
        <v>4</v>
      </c>
      <c r="S93" s="6"/>
      <c r="T93" s="33"/>
      <c r="U93" s="7" t="s">
        <v>380</v>
      </c>
      <c r="V93" t="s">
        <v>1125</v>
      </c>
    </row>
    <row r="94" spans="1:22" ht="15.75" customHeight="1">
      <c r="A94" s="1">
        <v>3093</v>
      </c>
      <c r="B94" s="39"/>
      <c r="C94" s="2" t="s">
        <v>698</v>
      </c>
      <c r="D94" s="2" t="s">
        <v>478</v>
      </c>
      <c r="E94" s="2" t="s">
        <v>699</v>
      </c>
      <c r="F94" s="2" t="s">
        <v>700</v>
      </c>
      <c r="G94" s="2" t="s">
        <v>344</v>
      </c>
      <c r="H94" s="2">
        <f>_xlfn.XLOOKUP(G94,Admins!$E$10:$E$80,Admins!$A$10:$A$80,,)</f>
        <v>68</v>
      </c>
      <c r="I94" s="2">
        <v>260.18</v>
      </c>
      <c r="J94" s="2">
        <v>183.81</v>
      </c>
      <c r="K94" s="2" t="s">
        <v>361</v>
      </c>
      <c r="L94" s="2">
        <f>_xlfn.XLOOKUP(K94,Categories!$B$2:$B$6,Categories!$A$2:$A$6,,)</f>
        <v>4</v>
      </c>
      <c r="M94" s="2" t="s">
        <v>379</v>
      </c>
      <c r="N94" s="2" t="s">
        <v>379</v>
      </c>
      <c r="O94" s="2">
        <v>7.46</v>
      </c>
      <c r="P94" s="2">
        <v>4</v>
      </c>
      <c r="Q94" s="2">
        <v>5</v>
      </c>
      <c r="R94" s="2">
        <v>3</v>
      </c>
      <c r="S94" s="6"/>
      <c r="T94" s="33"/>
      <c r="U94" s="7" t="s">
        <v>390</v>
      </c>
      <c r="V94" t="s">
        <v>1122</v>
      </c>
    </row>
    <row r="95" spans="1:22" ht="15.75" customHeight="1">
      <c r="A95" s="1">
        <v>3094</v>
      </c>
      <c r="B95" s="39"/>
      <c r="C95" s="2" t="s">
        <v>701</v>
      </c>
      <c r="D95" s="2" t="s">
        <v>415</v>
      </c>
      <c r="E95" s="2" t="s">
        <v>702</v>
      </c>
      <c r="F95" s="2" t="s">
        <v>703</v>
      </c>
      <c r="G95" s="2" t="s">
        <v>344</v>
      </c>
      <c r="H95" s="2">
        <f>_xlfn.XLOOKUP(G95,Admins!$E$10:$E$80,Admins!$A$10:$A$80,,)</f>
        <v>68</v>
      </c>
      <c r="I95" s="2">
        <v>117.17</v>
      </c>
      <c r="J95" s="2">
        <v>215.38</v>
      </c>
      <c r="K95" s="2" t="s">
        <v>357</v>
      </c>
      <c r="L95" s="2">
        <f>_xlfn.XLOOKUP(K95,Categories!$B$2:$B$6,Categories!$A$2:$A$6,,)</f>
        <v>0</v>
      </c>
      <c r="M95" s="2" t="s">
        <v>379</v>
      </c>
      <c r="N95" s="2" t="s">
        <v>379</v>
      </c>
      <c r="O95" s="2">
        <v>24.31</v>
      </c>
      <c r="P95" s="2">
        <v>4</v>
      </c>
      <c r="Q95" s="2">
        <v>3</v>
      </c>
      <c r="R95" s="2">
        <v>14</v>
      </c>
      <c r="S95" s="6"/>
      <c r="T95" s="33"/>
      <c r="U95" s="7" t="s">
        <v>380</v>
      </c>
      <c r="V95" s="44" t="s">
        <v>1117</v>
      </c>
    </row>
    <row r="96" spans="1:22" ht="15.75" customHeight="1">
      <c r="A96" s="1">
        <v>3095</v>
      </c>
      <c r="B96" s="39"/>
      <c r="C96" s="2" t="s">
        <v>704</v>
      </c>
      <c r="D96" s="2" t="s">
        <v>489</v>
      </c>
      <c r="E96" s="2" t="s">
        <v>705</v>
      </c>
      <c r="F96" s="2" t="s">
        <v>706</v>
      </c>
      <c r="G96" s="2" t="s">
        <v>318</v>
      </c>
      <c r="H96" s="2">
        <f>_xlfn.XLOOKUP(G96,Admins!$E$10:$E$80,Admins!$A$10:$A$80,,)</f>
        <v>62</v>
      </c>
      <c r="I96" s="2">
        <v>242.21</v>
      </c>
      <c r="J96" s="2">
        <v>145.51</v>
      </c>
      <c r="K96" s="2" t="s">
        <v>361</v>
      </c>
      <c r="L96" s="2">
        <f>_xlfn.XLOOKUP(K96,Categories!$B$2:$B$6,Categories!$A$2:$A$6,,)</f>
        <v>4</v>
      </c>
      <c r="M96" s="2" t="s">
        <v>379</v>
      </c>
      <c r="N96" s="2" t="s">
        <v>379</v>
      </c>
      <c r="O96" s="2">
        <v>11.89</v>
      </c>
      <c r="P96" s="2">
        <v>3</v>
      </c>
      <c r="Q96" s="2">
        <v>5</v>
      </c>
      <c r="R96" s="2">
        <v>11</v>
      </c>
      <c r="S96" s="6">
        <v>41</v>
      </c>
      <c r="T96" s="33">
        <v>9.9007041505844121E-2</v>
      </c>
      <c r="U96" s="7" t="s">
        <v>380</v>
      </c>
      <c r="V96" t="s">
        <v>1130</v>
      </c>
    </row>
    <row r="97" spans="1:22" ht="15.75" customHeight="1">
      <c r="A97" s="1">
        <v>3096</v>
      </c>
      <c r="B97" s="39"/>
      <c r="C97" s="2" t="s">
        <v>707</v>
      </c>
      <c r="D97" s="2" t="s">
        <v>392</v>
      </c>
      <c r="E97" s="2" t="s">
        <v>708</v>
      </c>
      <c r="F97" s="2" t="s">
        <v>709</v>
      </c>
      <c r="G97" s="2" t="s">
        <v>325</v>
      </c>
      <c r="H97" s="2">
        <f>_xlfn.XLOOKUP(G97,Admins!$E$10:$E$80,Admins!$A$10:$A$80,,)</f>
        <v>64</v>
      </c>
      <c r="I97" s="2">
        <v>161.21</v>
      </c>
      <c r="J97" s="2">
        <v>142.76</v>
      </c>
      <c r="K97" s="2" t="s">
        <v>359</v>
      </c>
      <c r="L97" s="2">
        <f>_xlfn.XLOOKUP(K97,Categories!$B$2:$B$6,Categories!$A$2:$A$6,,)</f>
        <v>2</v>
      </c>
      <c r="M97" s="2" t="s">
        <v>379</v>
      </c>
      <c r="N97" s="2" t="s">
        <v>385</v>
      </c>
      <c r="O97" s="2">
        <v>20.92</v>
      </c>
      <c r="P97" s="2">
        <v>4</v>
      </c>
      <c r="Q97" s="2">
        <v>6</v>
      </c>
      <c r="R97" s="2">
        <v>7</v>
      </c>
      <c r="S97" s="6"/>
      <c r="T97" s="33"/>
      <c r="U97" s="7" t="s">
        <v>380</v>
      </c>
      <c r="V97" t="s">
        <v>1119</v>
      </c>
    </row>
    <row r="98" spans="1:22" ht="15.75" customHeight="1">
      <c r="A98" s="1">
        <v>3097</v>
      </c>
      <c r="B98" s="39"/>
      <c r="C98" s="2" t="s">
        <v>710</v>
      </c>
      <c r="D98" s="2" t="s">
        <v>387</v>
      </c>
      <c r="E98" s="2" t="s">
        <v>711</v>
      </c>
      <c r="F98" s="2" t="s">
        <v>712</v>
      </c>
      <c r="G98" s="2" t="s">
        <v>321</v>
      </c>
      <c r="H98" s="2">
        <f>_xlfn.XLOOKUP(G98,Admins!$E$10:$E$80,Admins!$A$10:$A$80,,)</f>
        <v>63</v>
      </c>
      <c r="I98" s="2">
        <v>176.37</v>
      </c>
      <c r="J98" s="2">
        <v>170.07</v>
      </c>
      <c r="K98" s="2" t="s">
        <v>359</v>
      </c>
      <c r="L98" s="2">
        <f>_xlfn.XLOOKUP(K98,Categories!$B$2:$B$6,Categories!$A$2:$A$6,,)</f>
        <v>2</v>
      </c>
      <c r="M98" s="2" t="s">
        <v>379</v>
      </c>
      <c r="N98" s="2" t="s">
        <v>385</v>
      </c>
      <c r="O98" s="2">
        <v>8.5399999999999991</v>
      </c>
      <c r="P98" s="2">
        <v>6</v>
      </c>
      <c r="Q98" s="2">
        <v>7</v>
      </c>
      <c r="R98" s="2">
        <v>13</v>
      </c>
      <c r="S98" s="6">
        <v>17</v>
      </c>
      <c r="T98" s="33">
        <v>9.0923177642016323E-2</v>
      </c>
      <c r="U98" s="7" t="s">
        <v>380</v>
      </c>
      <c r="V98" t="s">
        <v>1121</v>
      </c>
    </row>
    <row r="99" spans="1:22" ht="15.75" customHeight="1">
      <c r="A99" s="1">
        <v>3098</v>
      </c>
      <c r="B99" s="39"/>
      <c r="C99" s="2" t="s">
        <v>713</v>
      </c>
      <c r="D99" s="2" t="s">
        <v>516</v>
      </c>
      <c r="E99" s="2" t="s">
        <v>714</v>
      </c>
      <c r="F99" s="2" t="s">
        <v>715</v>
      </c>
      <c r="G99" s="2" t="s">
        <v>334</v>
      </c>
      <c r="H99" s="2">
        <f>_xlfn.XLOOKUP(G99,Admins!$E$10:$E$80,Admins!$A$10:$A$80,,)</f>
        <v>66</v>
      </c>
      <c r="I99" s="2">
        <v>234.81</v>
      </c>
      <c r="J99" s="2">
        <v>145.08000000000001</v>
      </c>
      <c r="K99" s="2" t="s">
        <v>357</v>
      </c>
      <c r="L99" s="2">
        <f>_xlfn.XLOOKUP(K99,Categories!$B$2:$B$6,Categories!$A$2:$A$6,,)</f>
        <v>0</v>
      </c>
      <c r="M99" s="2" t="s">
        <v>385</v>
      </c>
      <c r="N99" s="2" t="s">
        <v>385</v>
      </c>
      <c r="O99" s="2">
        <v>26.14</v>
      </c>
      <c r="P99" s="2">
        <v>6</v>
      </c>
      <c r="Q99" s="2">
        <v>8</v>
      </c>
      <c r="R99" s="2">
        <v>10</v>
      </c>
      <c r="S99" s="6"/>
      <c r="T99" s="33"/>
      <c r="U99" s="7" t="s">
        <v>380</v>
      </c>
      <c r="V99" s="44" t="s">
        <v>1114</v>
      </c>
    </row>
    <row r="100" spans="1:22" ht="15.75" customHeight="1">
      <c r="A100" s="1">
        <v>3099</v>
      </c>
      <c r="B100" s="39" t="s">
        <v>1105</v>
      </c>
      <c r="C100" s="2" t="s">
        <v>716</v>
      </c>
      <c r="D100" s="2" t="s">
        <v>400</v>
      </c>
      <c r="E100" s="2" t="s">
        <v>717</v>
      </c>
      <c r="F100" s="2" t="s">
        <v>718</v>
      </c>
      <c r="G100" s="2" t="s">
        <v>344</v>
      </c>
      <c r="H100" s="2">
        <f>_xlfn.XLOOKUP(G100,Admins!$E$10:$E$80,Admins!$A$10:$A$80,,)</f>
        <v>68</v>
      </c>
      <c r="I100" s="2">
        <v>260.62</v>
      </c>
      <c r="J100" s="2">
        <v>111.73</v>
      </c>
      <c r="K100" s="2" t="s">
        <v>358</v>
      </c>
      <c r="L100" s="2">
        <f>_xlfn.XLOOKUP(K100,Categories!$B$2:$B$6,Categories!$A$2:$A$6,,)</f>
        <v>1</v>
      </c>
      <c r="M100" s="2" t="s">
        <v>379</v>
      </c>
      <c r="N100" s="2" t="s">
        <v>379</v>
      </c>
      <c r="O100" s="2">
        <v>15.89</v>
      </c>
      <c r="P100" s="2">
        <v>1</v>
      </c>
      <c r="Q100" s="2">
        <v>1</v>
      </c>
      <c r="R100" s="2">
        <v>1</v>
      </c>
      <c r="S100" s="6">
        <v>9</v>
      </c>
      <c r="T100" s="33">
        <v>0.24471219336460792</v>
      </c>
      <c r="U100" s="7" t="s">
        <v>380</v>
      </c>
      <c r="V100" t="s">
        <v>1129</v>
      </c>
    </row>
    <row r="101" spans="1:22" ht="15.75" customHeight="1">
      <c r="A101" s="1">
        <v>3100</v>
      </c>
      <c r="B101" s="40">
        <v>45657</v>
      </c>
      <c r="C101" s="2" t="s">
        <v>719</v>
      </c>
      <c r="D101" s="2" t="s">
        <v>526</v>
      </c>
      <c r="E101" s="2" t="s">
        <v>720</v>
      </c>
      <c r="F101" s="2" t="s">
        <v>721</v>
      </c>
      <c r="G101" s="2" t="s">
        <v>321</v>
      </c>
      <c r="H101" s="2">
        <f>_xlfn.XLOOKUP(G101,Admins!$E$10:$E$80,Admins!$A$10:$A$80,,)</f>
        <v>63</v>
      </c>
      <c r="I101" s="2">
        <v>214.62</v>
      </c>
      <c r="J101" s="2">
        <v>70.63</v>
      </c>
      <c r="K101" s="2" t="s">
        <v>359</v>
      </c>
      <c r="L101" s="2">
        <f>_xlfn.XLOOKUP(K101,Categories!$B$2:$B$6,Categories!$A$2:$A$6,,)</f>
        <v>2</v>
      </c>
      <c r="M101" s="2" t="s">
        <v>379</v>
      </c>
      <c r="N101" s="2" t="s">
        <v>385</v>
      </c>
      <c r="O101" s="2">
        <v>5.29</v>
      </c>
      <c r="P101" s="2">
        <v>2</v>
      </c>
      <c r="Q101" s="2">
        <v>1</v>
      </c>
      <c r="R101" s="2">
        <v>13</v>
      </c>
      <c r="S101" s="6"/>
      <c r="T101" s="33"/>
      <c r="U101" s="7" t="s">
        <v>380</v>
      </c>
      <c r="V101" t="s">
        <v>1130</v>
      </c>
    </row>
    <row r="102" spans="1:22" ht="15.75" customHeight="1">
      <c r="A102" s="1">
        <v>3101</v>
      </c>
      <c r="B102" s="39"/>
      <c r="C102" s="2" t="s">
        <v>722</v>
      </c>
      <c r="D102" s="2" t="s">
        <v>376</v>
      </c>
      <c r="E102" s="2" t="s">
        <v>723</v>
      </c>
      <c r="F102" s="2" t="s">
        <v>724</v>
      </c>
      <c r="G102" s="2" t="s">
        <v>339</v>
      </c>
      <c r="H102" s="2">
        <f>_xlfn.XLOOKUP(G102,Admins!$E$10:$E$80,Admins!$A$10:$A$80,,)</f>
        <v>67</v>
      </c>
      <c r="I102" s="2">
        <v>172.79</v>
      </c>
      <c r="J102" s="2">
        <v>229.03</v>
      </c>
      <c r="K102" s="2" t="s">
        <v>361</v>
      </c>
      <c r="L102" s="2">
        <f>_xlfn.XLOOKUP(K102,Categories!$B$2:$B$6,Categories!$A$2:$A$6,,)</f>
        <v>4</v>
      </c>
      <c r="M102" s="2" t="s">
        <v>379</v>
      </c>
      <c r="N102" s="2" t="s">
        <v>385</v>
      </c>
      <c r="O102" s="2">
        <v>14.05</v>
      </c>
      <c r="P102" s="2">
        <v>4</v>
      </c>
      <c r="Q102" s="2">
        <v>4</v>
      </c>
      <c r="R102" s="2">
        <v>6</v>
      </c>
      <c r="S102" s="6">
        <v>12</v>
      </c>
      <c r="T102" s="33">
        <v>0.14014265639174467</v>
      </c>
      <c r="U102" s="7" t="s">
        <v>380</v>
      </c>
      <c r="V102" t="s">
        <v>1127</v>
      </c>
    </row>
    <row r="103" spans="1:22" ht="15.75" customHeight="1">
      <c r="A103" s="1">
        <v>3102</v>
      </c>
      <c r="B103" s="39"/>
      <c r="C103" s="2" t="s">
        <v>725</v>
      </c>
      <c r="D103" s="2" t="s">
        <v>445</v>
      </c>
      <c r="E103" s="2" t="s">
        <v>726</v>
      </c>
      <c r="F103" s="2" t="s">
        <v>727</v>
      </c>
      <c r="G103" s="2" t="s">
        <v>353</v>
      </c>
      <c r="H103" s="2">
        <f>_xlfn.XLOOKUP(G103,Admins!$E$10:$E$80,Admins!$A$10:$A$80,,)</f>
        <v>70</v>
      </c>
      <c r="I103" s="2">
        <v>133.53</v>
      </c>
      <c r="J103" s="2">
        <v>169.34</v>
      </c>
      <c r="K103" s="2" t="s">
        <v>361</v>
      </c>
      <c r="L103" s="2">
        <f>_xlfn.XLOOKUP(K103,Categories!$B$2:$B$6,Categories!$A$2:$A$6,,)</f>
        <v>4</v>
      </c>
      <c r="M103" s="2" t="s">
        <v>379</v>
      </c>
      <c r="N103" s="2" t="s">
        <v>385</v>
      </c>
      <c r="O103" s="2">
        <v>18.059999999999999</v>
      </c>
      <c r="P103" s="2">
        <v>3</v>
      </c>
      <c r="Q103" s="2">
        <v>5</v>
      </c>
      <c r="R103" s="2">
        <v>6</v>
      </c>
      <c r="S103" s="6">
        <v>28</v>
      </c>
      <c r="T103" s="33">
        <v>0.2496258783096228</v>
      </c>
      <c r="U103" s="7" t="s">
        <v>380</v>
      </c>
      <c r="V103" t="s">
        <v>1126</v>
      </c>
    </row>
    <row r="104" spans="1:22" ht="15.75" customHeight="1">
      <c r="A104" s="1">
        <v>3103</v>
      </c>
      <c r="B104" s="39"/>
      <c r="C104" s="2" t="s">
        <v>728</v>
      </c>
      <c r="D104" s="2" t="s">
        <v>485</v>
      </c>
      <c r="E104" s="2" t="s">
        <v>729</v>
      </c>
      <c r="F104" s="2" t="s">
        <v>730</v>
      </c>
      <c r="G104" s="2" t="s">
        <v>329</v>
      </c>
      <c r="H104" s="2">
        <f>_xlfn.XLOOKUP(G104,Admins!$E$10:$E$80,Admins!$A$10:$A$80,,)</f>
        <v>65</v>
      </c>
      <c r="I104" s="2">
        <v>109.44</v>
      </c>
      <c r="J104" s="2">
        <v>155.52000000000001</v>
      </c>
      <c r="K104" s="2" t="s">
        <v>357</v>
      </c>
      <c r="L104" s="2">
        <f>_xlfn.XLOOKUP(K104,Categories!$B$2:$B$6,Categories!$A$2:$A$6,,)</f>
        <v>0</v>
      </c>
      <c r="M104" s="2" t="s">
        <v>379</v>
      </c>
      <c r="N104" s="2" t="s">
        <v>379</v>
      </c>
      <c r="O104" s="2">
        <v>8.2799999999999994</v>
      </c>
      <c r="P104" s="2">
        <v>2</v>
      </c>
      <c r="Q104" s="2">
        <v>3</v>
      </c>
      <c r="R104" s="2">
        <v>4</v>
      </c>
      <c r="S104" s="6"/>
      <c r="T104" s="33"/>
      <c r="U104" s="7" t="s">
        <v>380</v>
      </c>
      <c r="V104" s="44" t="s">
        <v>1114</v>
      </c>
    </row>
    <row r="105" spans="1:22" ht="15.75" customHeight="1">
      <c r="A105" s="1">
        <v>3104</v>
      </c>
      <c r="B105" s="39"/>
      <c r="C105" s="2" t="s">
        <v>731</v>
      </c>
      <c r="D105" s="2" t="s">
        <v>437</v>
      </c>
      <c r="E105" s="2" t="s">
        <v>732</v>
      </c>
      <c r="F105" s="2" t="s">
        <v>733</v>
      </c>
      <c r="G105" s="2" t="s">
        <v>325</v>
      </c>
      <c r="H105" s="2">
        <f>_xlfn.XLOOKUP(G105,Admins!$E$10:$E$80,Admins!$A$10:$A$80,,)</f>
        <v>64</v>
      </c>
      <c r="I105" s="2">
        <v>182.33</v>
      </c>
      <c r="J105" s="2">
        <v>180.2</v>
      </c>
      <c r="K105" s="2" t="s">
        <v>361</v>
      </c>
      <c r="L105" s="2">
        <f>_xlfn.XLOOKUP(K105,Categories!$B$2:$B$6,Categories!$A$2:$A$6,,)</f>
        <v>4</v>
      </c>
      <c r="M105" s="2" t="s">
        <v>385</v>
      </c>
      <c r="N105" s="2" t="s">
        <v>379</v>
      </c>
      <c r="O105" s="2">
        <v>17.78</v>
      </c>
      <c r="P105" s="2">
        <v>5</v>
      </c>
      <c r="Q105" s="2">
        <v>7</v>
      </c>
      <c r="R105" s="2">
        <v>5</v>
      </c>
      <c r="S105" s="6">
        <v>13</v>
      </c>
      <c r="T105" s="33">
        <v>0.12692838987932381</v>
      </c>
      <c r="U105" s="7" t="s">
        <v>380</v>
      </c>
      <c r="V105" t="s">
        <v>1114</v>
      </c>
    </row>
    <row r="106" spans="1:22" ht="15.75" customHeight="1">
      <c r="A106" s="1">
        <v>3105</v>
      </c>
      <c r="B106" s="39"/>
      <c r="C106" s="2" t="s">
        <v>734</v>
      </c>
      <c r="D106" s="2" t="s">
        <v>516</v>
      </c>
      <c r="E106" s="2" t="s">
        <v>735</v>
      </c>
      <c r="F106" s="2" t="s">
        <v>736</v>
      </c>
      <c r="G106" s="2" t="s">
        <v>344</v>
      </c>
      <c r="H106" s="2">
        <f>_xlfn.XLOOKUP(G106,Admins!$E$10:$E$80,Admins!$A$10:$A$80,,)</f>
        <v>68</v>
      </c>
      <c r="I106" s="2">
        <v>212.7</v>
      </c>
      <c r="J106" s="2">
        <v>212.86</v>
      </c>
      <c r="K106" s="2" t="s">
        <v>359</v>
      </c>
      <c r="L106" s="2">
        <f>_xlfn.XLOOKUP(K106,Categories!$B$2:$B$6,Categories!$A$2:$A$6,,)</f>
        <v>2</v>
      </c>
      <c r="M106" s="2" t="s">
        <v>385</v>
      </c>
      <c r="N106" s="2" t="s">
        <v>379</v>
      </c>
      <c r="O106" s="2">
        <v>6.82</v>
      </c>
      <c r="P106" s="2">
        <v>3</v>
      </c>
      <c r="Q106" s="2">
        <v>2</v>
      </c>
      <c r="R106" s="2">
        <v>1</v>
      </c>
      <c r="S106" s="6"/>
      <c r="T106" s="33"/>
      <c r="U106" s="7" t="s">
        <v>380</v>
      </c>
      <c r="V106" t="s">
        <v>1119</v>
      </c>
    </row>
    <row r="107" spans="1:22" ht="15.75" customHeight="1">
      <c r="A107" s="1">
        <v>3106</v>
      </c>
      <c r="B107" s="39"/>
      <c r="C107" s="2" t="s">
        <v>737</v>
      </c>
      <c r="D107" s="2" t="s">
        <v>502</v>
      </c>
      <c r="E107" s="2" t="s">
        <v>738</v>
      </c>
      <c r="F107" s="2" t="s">
        <v>739</v>
      </c>
      <c r="G107" s="2" t="s">
        <v>344</v>
      </c>
      <c r="H107" s="2">
        <f>_xlfn.XLOOKUP(G107,Admins!$E$10:$E$80,Admins!$A$10:$A$80,,)</f>
        <v>68</v>
      </c>
      <c r="I107" s="2">
        <v>262.3</v>
      </c>
      <c r="J107" s="2">
        <v>188.71</v>
      </c>
      <c r="K107" s="2" t="s">
        <v>358</v>
      </c>
      <c r="L107" s="2">
        <f>_xlfn.XLOOKUP(K107,Categories!$B$2:$B$6,Categories!$A$2:$A$6,,)</f>
        <v>1</v>
      </c>
      <c r="M107" s="2" t="s">
        <v>379</v>
      </c>
      <c r="N107" s="2" t="s">
        <v>385</v>
      </c>
      <c r="O107" s="2">
        <v>21.88</v>
      </c>
      <c r="P107" s="2">
        <v>4</v>
      </c>
      <c r="Q107" s="2">
        <v>6</v>
      </c>
      <c r="R107" s="2">
        <v>8</v>
      </c>
      <c r="S107" s="6"/>
      <c r="T107" s="33"/>
      <c r="U107" s="7" t="s">
        <v>380</v>
      </c>
      <c r="V107" t="s">
        <v>1110</v>
      </c>
    </row>
    <row r="108" spans="1:22" ht="15.75" customHeight="1">
      <c r="A108" s="1">
        <v>3107</v>
      </c>
      <c r="B108" s="39"/>
      <c r="C108" s="2" t="s">
        <v>740</v>
      </c>
      <c r="D108" s="2" t="s">
        <v>400</v>
      </c>
      <c r="E108" s="2" t="s">
        <v>741</v>
      </c>
      <c r="F108" s="2" t="s">
        <v>742</v>
      </c>
      <c r="G108" s="2" t="s">
        <v>318</v>
      </c>
      <c r="H108" s="2">
        <f>_xlfn.XLOOKUP(G108,Admins!$E$10:$E$80,Admins!$A$10:$A$80,,)</f>
        <v>62</v>
      </c>
      <c r="I108" s="2">
        <v>128.05000000000001</v>
      </c>
      <c r="J108" s="2">
        <v>83.34</v>
      </c>
      <c r="K108" s="2" t="s">
        <v>360</v>
      </c>
      <c r="L108" s="2">
        <f>_xlfn.XLOOKUP(K108,Categories!$B$2:$B$6,Categories!$A$2:$A$6,,)</f>
        <v>3</v>
      </c>
      <c r="M108" s="2" t="s">
        <v>379</v>
      </c>
      <c r="N108" s="2" t="s">
        <v>385</v>
      </c>
      <c r="O108" s="2">
        <v>11.29</v>
      </c>
      <c r="P108" s="2">
        <v>4</v>
      </c>
      <c r="Q108" s="2">
        <v>4</v>
      </c>
      <c r="R108" s="2">
        <v>8</v>
      </c>
      <c r="S108" s="6">
        <v>8</v>
      </c>
      <c r="T108" s="33">
        <v>0.20579577371388896</v>
      </c>
      <c r="U108" s="7" t="s">
        <v>380</v>
      </c>
      <c r="V108" t="str">
        <f t="shared" si="1"/>
        <v>/images/properties/Home3.jpg</v>
      </c>
    </row>
    <row r="109" spans="1:22" ht="15.75" customHeight="1">
      <c r="A109" s="1">
        <v>3108</v>
      </c>
      <c r="B109" s="39"/>
      <c r="C109" s="2" t="s">
        <v>743</v>
      </c>
      <c r="D109" s="2" t="s">
        <v>392</v>
      </c>
      <c r="E109" s="2" t="s">
        <v>744</v>
      </c>
      <c r="F109" s="2" t="s">
        <v>745</v>
      </c>
      <c r="G109" s="2" t="s">
        <v>353</v>
      </c>
      <c r="H109" s="2">
        <f>_xlfn.XLOOKUP(G109,Admins!$E$10:$E$80,Admins!$A$10:$A$80,,)</f>
        <v>70</v>
      </c>
      <c r="I109" s="2">
        <v>125.27</v>
      </c>
      <c r="J109" s="2">
        <v>204.02</v>
      </c>
      <c r="K109" s="2" t="s">
        <v>358</v>
      </c>
      <c r="L109" s="2">
        <f>_xlfn.XLOOKUP(K109,Categories!$B$2:$B$6,Categories!$A$2:$A$6,,)</f>
        <v>1</v>
      </c>
      <c r="M109" s="2" t="s">
        <v>385</v>
      </c>
      <c r="N109" s="2" t="s">
        <v>385</v>
      </c>
      <c r="O109" s="2">
        <v>21.15</v>
      </c>
      <c r="P109" s="2">
        <v>1</v>
      </c>
      <c r="Q109" s="2">
        <v>1</v>
      </c>
      <c r="R109" s="2">
        <v>4</v>
      </c>
      <c r="S109" s="6"/>
      <c r="T109" s="33"/>
      <c r="U109" s="7" t="s">
        <v>380</v>
      </c>
      <c r="V109" t="s">
        <v>1111</v>
      </c>
    </row>
    <row r="110" spans="1:22" ht="15.75" customHeight="1">
      <c r="A110" s="1">
        <v>3109</v>
      </c>
      <c r="B110" s="39"/>
      <c r="C110" s="2" t="s">
        <v>746</v>
      </c>
      <c r="D110" s="2" t="s">
        <v>605</v>
      </c>
      <c r="E110" s="2" t="s">
        <v>747</v>
      </c>
      <c r="F110" s="2" t="s">
        <v>748</v>
      </c>
      <c r="G110" s="2" t="s">
        <v>344</v>
      </c>
      <c r="H110" s="2">
        <f>_xlfn.XLOOKUP(G110,Admins!$E$10:$E$80,Admins!$A$10:$A$80,,)</f>
        <v>68</v>
      </c>
      <c r="I110" s="2">
        <v>172.1</v>
      </c>
      <c r="J110" s="2">
        <v>90.98</v>
      </c>
      <c r="K110" s="2" t="s">
        <v>358</v>
      </c>
      <c r="L110" s="2">
        <f>_xlfn.XLOOKUP(K110,Categories!$B$2:$B$6,Categories!$A$2:$A$6,,)</f>
        <v>1</v>
      </c>
      <c r="M110" s="2" t="s">
        <v>385</v>
      </c>
      <c r="N110" s="2" t="s">
        <v>379</v>
      </c>
      <c r="O110" s="2">
        <v>18.09</v>
      </c>
      <c r="P110" s="2">
        <v>4</v>
      </c>
      <c r="Q110" s="2">
        <v>3</v>
      </c>
      <c r="R110" s="2">
        <v>9</v>
      </c>
      <c r="S110" s="6">
        <v>11</v>
      </c>
      <c r="T110" s="33">
        <v>0.22101220348627648</v>
      </c>
      <c r="U110" s="7" t="s">
        <v>380</v>
      </c>
      <c r="V110" t="s">
        <v>1112</v>
      </c>
    </row>
    <row r="111" spans="1:22" ht="15.75" customHeight="1">
      <c r="A111" s="1">
        <v>3110</v>
      </c>
      <c r="B111" s="39"/>
      <c r="C111" s="2" t="s">
        <v>749</v>
      </c>
      <c r="D111" s="2" t="s">
        <v>750</v>
      </c>
      <c r="E111" s="2" t="s">
        <v>751</v>
      </c>
      <c r="F111" s="2" t="s">
        <v>752</v>
      </c>
      <c r="G111" s="2" t="s">
        <v>329</v>
      </c>
      <c r="H111" s="2">
        <f>_xlfn.XLOOKUP(G111,Admins!$E$10:$E$80,Admins!$A$10:$A$80,,)</f>
        <v>65</v>
      </c>
      <c r="I111" s="2">
        <v>299.91000000000003</v>
      </c>
      <c r="J111" s="2">
        <v>158.63999999999999</v>
      </c>
      <c r="K111" s="2" t="s">
        <v>357</v>
      </c>
      <c r="L111" s="2">
        <f>_xlfn.XLOOKUP(K111,Categories!$B$2:$B$6,Categories!$A$2:$A$6,,)</f>
        <v>0</v>
      </c>
      <c r="M111" s="2" t="s">
        <v>385</v>
      </c>
      <c r="N111" s="2" t="s">
        <v>379</v>
      </c>
      <c r="O111" s="2">
        <v>23.09</v>
      </c>
      <c r="P111" s="2">
        <v>5</v>
      </c>
      <c r="Q111" s="2">
        <v>7</v>
      </c>
      <c r="R111" s="2">
        <v>9</v>
      </c>
      <c r="S111" s="6">
        <v>22</v>
      </c>
      <c r="T111" s="33">
        <v>0.11834612347098904</v>
      </c>
      <c r="U111" s="7" t="s">
        <v>380</v>
      </c>
      <c r="V111" s="44" t="s">
        <v>1107</v>
      </c>
    </row>
    <row r="112" spans="1:22" ht="15.75" customHeight="1">
      <c r="A112" s="1">
        <v>3111</v>
      </c>
      <c r="B112" s="39"/>
      <c r="C112" s="2" t="s">
        <v>753</v>
      </c>
      <c r="D112" s="2" t="s">
        <v>537</v>
      </c>
      <c r="E112" s="2" t="s">
        <v>754</v>
      </c>
      <c r="F112" s="2" t="s">
        <v>755</v>
      </c>
      <c r="G112" s="2" t="s">
        <v>329</v>
      </c>
      <c r="H112" s="2">
        <f>_xlfn.XLOOKUP(G112,Admins!$E$10:$E$80,Admins!$A$10:$A$80,,)</f>
        <v>65</v>
      </c>
      <c r="I112" s="2">
        <v>189.3</v>
      </c>
      <c r="J112" s="2">
        <v>107.97</v>
      </c>
      <c r="K112" s="2" t="s">
        <v>360</v>
      </c>
      <c r="L112" s="2">
        <f>_xlfn.XLOOKUP(K112,Categories!$B$2:$B$6,Categories!$A$2:$A$6,,)</f>
        <v>3</v>
      </c>
      <c r="M112" s="2" t="s">
        <v>379</v>
      </c>
      <c r="N112" s="2" t="s">
        <v>385</v>
      </c>
      <c r="O112" s="2">
        <v>9.0500000000000007</v>
      </c>
      <c r="P112" s="2">
        <v>2</v>
      </c>
      <c r="Q112" s="2">
        <v>4</v>
      </c>
      <c r="R112" s="2">
        <v>4</v>
      </c>
      <c r="S112" s="6"/>
      <c r="T112" s="33"/>
      <c r="U112" s="7" t="s">
        <v>380</v>
      </c>
      <c r="V112" t="str">
        <f t="shared" si="1"/>
        <v>/images/properties/Home3.jpg</v>
      </c>
    </row>
    <row r="113" spans="1:22" ht="15.75" customHeight="1">
      <c r="A113" s="1">
        <v>3112</v>
      </c>
      <c r="B113" s="39"/>
      <c r="C113" s="2" t="s">
        <v>756</v>
      </c>
      <c r="D113" s="2" t="s">
        <v>516</v>
      </c>
      <c r="E113" s="2" t="s">
        <v>757</v>
      </c>
      <c r="F113" s="2" t="s">
        <v>758</v>
      </c>
      <c r="G113" s="2" t="s">
        <v>325</v>
      </c>
      <c r="H113" s="2">
        <f>_xlfn.XLOOKUP(G113,Admins!$E$10:$E$80,Admins!$A$10:$A$80,,)</f>
        <v>64</v>
      </c>
      <c r="I113" s="2">
        <v>193.24</v>
      </c>
      <c r="J113" s="2">
        <v>214.14</v>
      </c>
      <c r="K113" s="2" t="s">
        <v>357</v>
      </c>
      <c r="L113" s="2">
        <f>_xlfn.XLOOKUP(K113,Categories!$B$2:$B$6,Categories!$A$2:$A$6,,)</f>
        <v>0</v>
      </c>
      <c r="M113" s="2" t="s">
        <v>385</v>
      </c>
      <c r="N113" s="2" t="s">
        <v>385</v>
      </c>
      <c r="O113" s="2">
        <v>26.1</v>
      </c>
      <c r="P113" s="2">
        <v>4</v>
      </c>
      <c r="Q113" s="2">
        <v>3</v>
      </c>
      <c r="R113" s="2">
        <v>2</v>
      </c>
      <c r="S113" s="6">
        <v>21</v>
      </c>
      <c r="T113" s="33">
        <v>5.6492214817701926E-2</v>
      </c>
      <c r="U113" s="7" t="s">
        <v>380</v>
      </c>
      <c r="V113" t="s">
        <v>1123</v>
      </c>
    </row>
    <row r="114" spans="1:22" ht="15.75" customHeight="1">
      <c r="A114" s="1">
        <v>3113</v>
      </c>
      <c r="B114" s="39" t="s">
        <v>1104</v>
      </c>
      <c r="C114" s="2" t="s">
        <v>759</v>
      </c>
      <c r="D114" s="2" t="s">
        <v>760</v>
      </c>
      <c r="E114" s="2" t="s">
        <v>761</v>
      </c>
      <c r="F114" s="2" t="s">
        <v>762</v>
      </c>
      <c r="G114" s="2" t="s">
        <v>348</v>
      </c>
      <c r="H114" s="2">
        <f>_xlfn.XLOOKUP(G114,Admins!$E$10:$E$80,Admins!$A$10:$A$80,,)</f>
        <v>69</v>
      </c>
      <c r="I114" s="2">
        <v>192.46</v>
      </c>
      <c r="J114" s="2">
        <v>106.3</v>
      </c>
      <c r="K114" s="2" t="s">
        <v>357</v>
      </c>
      <c r="L114" s="2">
        <f>_xlfn.XLOOKUP(K114,Categories!$B$2:$B$6,Categories!$A$2:$A$6,,)</f>
        <v>0</v>
      </c>
      <c r="M114" s="2" t="s">
        <v>379</v>
      </c>
      <c r="N114" s="2" t="s">
        <v>385</v>
      </c>
      <c r="O114" s="2">
        <v>17.59</v>
      </c>
      <c r="P114" s="2">
        <v>6</v>
      </c>
      <c r="Q114" s="2">
        <v>7</v>
      </c>
      <c r="R114" s="2">
        <v>4</v>
      </c>
      <c r="S114" s="6"/>
      <c r="T114" s="33"/>
      <c r="U114" s="7" t="s">
        <v>380</v>
      </c>
      <c r="V114" s="44" t="s">
        <v>1116</v>
      </c>
    </row>
    <row r="115" spans="1:22" ht="15.75" customHeight="1">
      <c r="A115" s="1">
        <v>3114</v>
      </c>
      <c r="B115" s="39"/>
      <c r="C115" s="2" t="s">
        <v>763</v>
      </c>
      <c r="D115" s="2" t="s">
        <v>537</v>
      </c>
      <c r="E115" s="2" t="s">
        <v>764</v>
      </c>
      <c r="F115" s="2" t="s">
        <v>765</v>
      </c>
      <c r="G115" s="2" t="s">
        <v>334</v>
      </c>
      <c r="H115" s="2">
        <f>_xlfn.XLOOKUP(G115,Admins!$E$10:$E$80,Admins!$A$10:$A$80,,)</f>
        <v>66</v>
      </c>
      <c r="I115" s="2">
        <v>257.37</v>
      </c>
      <c r="J115" s="2">
        <v>116.99</v>
      </c>
      <c r="K115" s="2" t="s">
        <v>361</v>
      </c>
      <c r="L115" s="2">
        <f>_xlfn.XLOOKUP(K115,Categories!$B$2:$B$6,Categories!$A$2:$A$6,,)</f>
        <v>4</v>
      </c>
      <c r="M115" s="2" t="s">
        <v>379</v>
      </c>
      <c r="N115" s="2" t="s">
        <v>379</v>
      </c>
      <c r="O115" s="2">
        <v>5.63</v>
      </c>
      <c r="P115" s="2">
        <v>5</v>
      </c>
      <c r="Q115" s="2">
        <v>6</v>
      </c>
      <c r="R115" s="2">
        <v>6</v>
      </c>
      <c r="S115" s="6"/>
      <c r="T115" s="33"/>
      <c r="U115" s="7" t="s">
        <v>380</v>
      </c>
      <c r="V115" t="s">
        <v>1116</v>
      </c>
    </row>
    <row r="116" spans="1:22" ht="15.75" customHeight="1">
      <c r="A116" s="1">
        <v>3115</v>
      </c>
      <c r="B116" s="39"/>
      <c r="C116" s="2" t="s">
        <v>766</v>
      </c>
      <c r="D116" s="2" t="s">
        <v>589</v>
      </c>
      <c r="E116" s="2" t="s">
        <v>767</v>
      </c>
      <c r="F116" s="2" t="s">
        <v>768</v>
      </c>
      <c r="G116" s="2" t="s">
        <v>353</v>
      </c>
      <c r="H116" s="2">
        <f>_xlfn.XLOOKUP(G116,Admins!$E$10:$E$80,Admins!$A$10:$A$80,,)</f>
        <v>70</v>
      </c>
      <c r="I116" s="2">
        <v>108.28</v>
      </c>
      <c r="J116" s="2">
        <v>203.03</v>
      </c>
      <c r="K116" s="2" t="s">
        <v>357</v>
      </c>
      <c r="L116" s="2">
        <f>_xlfn.XLOOKUP(K116,Categories!$B$2:$B$6,Categories!$A$2:$A$6,,)</f>
        <v>0</v>
      </c>
      <c r="M116" s="2" t="s">
        <v>385</v>
      </c>
      <c r="N116" s="2" t="s">
        <v>379</v>
      </c>
      <c r="O116" s="2">
        <v>11.35</v>
      </c>
      <c r="P116" s="2">
        <v>2</v>
      </c>
      <c r="Q116" s="2">
        <v>1</v>
      </c>
      <c r="R116" s="2">
        <v>3</v>
      </c>
      <c r="S116" s="6">
        <v>4</v>
      </c>
      <c r="T116" s="33">
        <v>9.8513044563602881E-2</v>
      </c>
      <c r="U116" s="7" t="s">
        <v>380</v>
      </c>
      <c r="V116" t="s">
        <v>1115</v>
      </c>
    </row>
    <row r="117" spans="1:22" ht="15.75" customHeight="1">
      <c r="A117" s="1">
        <v>3116</v>
      </c>
      <c r="B117" s="39"/>
      <c r="C117" s="2" t="s">
        <v>769</v>
      </c>
      <c r="D117" s="2" t="s">
        <v>564</v>
      </c>
      <c r="E117" s="2" t="s">
        <v>770</v>
      </c>
      <c r="F117" s="2" t="s">
        <v>771</v>
      </c>
      <c r="G117" s="2" t="s">
        <v>325</v>
      </c>
      <c r="H117" s="2">
        <f>_xlfn.XLOOKUP(G117,Admins!$E$10:$E$80,Admins!$A$10:$A$80,,)</f>
        <v>64</v>
      </c>
      <c r="I117" s="2">
        <v>262.77</v>
      </c>
      <c r="J117" s="2">
        <v>163.30000000000001</v>
      </c>
      <c r="K117" s="2" t="s">
        <v>359</v>
      </c>
      <c r="L117" s="2">
        <f>_xlfn.XLOOKUP(K117,Categories!$B$2:$B$6,Categories!$A$2:$A$6,,)</f>
        <v>2</v>
      </c>
      <c r="M117" s="2" t="s">
        <v>385</v>
      </c>
      <c r="N117" s="2" t="s">
        <v>385</v>
      </c>
      <c r="O117" s="2">
        <v>13.74</v>
      </c>
      <c r="P117" s="2">
        <v>2</v>
      </c>
      <c r="Q117" s="2">
        <v>2</v>
      </c>
      <c r="R117" s="2">
        <v>14</v>
      </c>
      <c r="S117" s="6">
        <v>12</v>
      </c>
      <c r="T117" s="33">
        <v>0.15783334197277493</v>
      </c>
      <c r="U117" s="7" t="s">
        <v>380</v>
      </c>
      <c r="V117" t="s">
        <v>1119</v>
      </c>
    </row>
    <row r="118" spans="1:22" ht="15.75" customHeight="1">
      <c r="A118" s="1">
        <v>3117</v>
      </c>
      <c r="B118" s="39"/>
      <c r="C118" s="2" t="s">
        <v>772</v>
      </c>
      <c r="D118" s="2" t="s">
        <v>572</v>
      </c>
      <c r="E118" s="2" t="s">
        <v>773</v>
      </c>
      <c r="F118" s="2" t="s">
        <v>774</v>
      </c>
      <c r="G118" s="2" t="s">
        <v>353</v>
      </c>
      <c r="H118" s="2">
        <f>_xlfn.XLOOKUP(G118,Admins!$E$10:$E$80,Admins!$A$10:$A$80,,)</f>
        <v>70</v>
      </c>
      <c r="I118" s="2">
        <v>108.52</v>
      </c>
      <c r="J118" s="2">
        <v>156.25</v>
      </c>
      <c r="K118" s="2" t="s">
        <v>361</v>
      </c>
      <c r="L118" s="2">
        <f>_xlfn.XLOOKUP(K118,Categories!$B$2:$B$6,Categories!$A$2:$A$6,,)</f>
        <v>4</v>
      </c>
      <c r="M118" s="2" t="s">
        <v>379</v>
      </c>
      <c r="N118" s="2" t="s">
        <v>379</v>
      </c>
      <c r="O118" s="2">
        <v>23.66</v>
      </c>
      <c r="P118" s="2">
        <v>3</v>
      </c>
      <c r="Q118" s="2">
        <v>2</v>
      </c>
      <c r="R118" s="2">
        <v>4</v>
      </c>
      <c r="S118" s="6"/>
      <c r="T118" s="33"/>
      <c r="U118" s="7" t="s">
        <v>380</v>
      </c>
      <c r="V118" t="s">
        <v>1113</v>
      </c>
    </row>
    <row r="119" spans="1:22" ht="15.75" customHeight="1">
      <c r="A119" s="1">
        <v>3118</v>
      </c>
      <c r="B119" s="39"/>
      <c r="C119" s="2" t="s">
        <v>775</v>
      </c>
      <c r="D119" s="2" t="s">
        <v>415</v>
      </c>
      <c r="E119" s="2" t="s">
        <v>776</v>
      </c>
      <c r="F119" s="2" t="s">
        <v>777</v>
      </c>
      <c r="G119" s="2" t="s">
        <v>348</v>
      </c>
      <c r="H119" s="2">
        <f>_xlfn.XLOOKUP(G119,Admins!$E$10:$E$80,Admins!$A$10:$A$80,,)</f>
        <v>69</v>
      </c>
      <c r="I119" s="2">
        <v>153.41999999999999</v>
      </c>
      <c r="J119" s="2">
        <v>178.27</v>
      </c>
      <c r="K119" s="2" t="s">
        <v>359</v>
      </c>
      <c r="L119" s="2">
        <f>_xlfn.XLOOKUP(K119,Categories!$B$2:$B$6,Categories!$A$2:$A$6,,)</f>
        <v>2</v>
      </c>
      <c r="M119" s="2" t="s">
        <v>385</v>
      </c>
      <c r="N119" s="2" t="s">
        <v>379</v>
      </c>
      <c r="O119" s="2">
        <v>24.69</v>
      </c>
      <c r="P119" s="2">
        <v>5</v>
      </c>
      <c r="Q119" s="2">
        <v>6</v>
      </c>
      <c r="R119" s="2">
        <v>12</v>
      </c>
      <c r="S119" s="6">
        <v>23</v>
      </c>
      <c r="T119" s="33">
        <v>6.4198313003311872E-2</v>
      </c>
      <c r="U119" s="7" t="s">
        <v>380</v>
      </c>
      <c r="V119" t="s">
        <v>1109</v>
      </c>
    </row>
    <row r="120" spans="1:22" ht="15.75" customHeight="1">
      <c r="A120" s="1">
        <v>3119</v>
      </c>
      <c r="B120" s="39"/>
      <c r="C120" s="2" t="s">
        <v>778</v>
      </c>
      <c r="D120" s="2" t="s">
        <v>411</v>
      </c>
      <c r="E120" s="2" t="s">
        <v>779</v>
      </c>
      <c r="F120" s="2" t="s">
        <v>780</v>
      </c>
      <c r="G120" s="2" t="s">
        <v>318</v>
      </c>
      <c r="H120" s="2">
        <f>_xlfn.XLOOKUP(G120,Admins!$E$10:$E$80,Admins!$A$10:$A$80,,)</f>
        <v>62</v>
      </c>
      <c r="I120" s="2">
        <v>184.92</v>
      </c>
      <c r="J120" s="2">
        <v>92.51</v>
      </c>
      <c r="K120" s="2" t="s">
        <v>361</v>
      </c>
      <c r="L120" s="2">
        <f>_xlfn.XLOOKUP(K120,Categories!$B$2:$B$6,Categories!$A$2:$A$6,,)</f>
        <v>4</v>
      </c>
      <c r="M120" s="2" t="s">
        <v>379</v>
      </c>
      <c r="N120" s="2" t="s">
        <v>385</v>
      </c>
      <c r="O120" s="2">
        <v>12.82</v>
      </c>
      <c r="P120" s="2">
        <v>7</v>
      </c>
      <c r="Q120" s="2">
        <v>8</v>
      </c>
      <c r="R120" s="2">
        <v>13</v>
      </c>
      <c r="S120" s="6">
        <v>3</v>
      </c>
      <c r="T120" s="33">
        <v>0.1196430951990988</v>
      </c>
      <c r="U120" s="7" t="s">
        <v>380</v>
      </c>
      <c r="V120" t="s">
        <v>1109</v>
      </c>
    </row>
    <row r="121" spans="1:22" ht="15.75" customHeight="1">
      <c r="A121" s="1">
        <v>3120</v>
      </c>
      <c r="B121" s="39"/>
      <c r="C121" s="2" t="s">
        <v>781</v>
      </c>
      <c r="D121" s="2" t="s">
        <v>554</v>
      </c>
      <c r="E121" s="2" t="s">
        <v>782</v>
      </c>
      <c r="F121" s="2" t="s">
        <v>783</v>
      </c>
      <c r="G121" s="2" t="s">
        <v>329</v>
      </c>
      <c r="H121" s="2">
        <f>_xlfn.XLOOKUP(G121,Admins!$E$10:$E$80,Admins!$A$10:$A$80,,)</f>
        <v>65</v>
      </c>
      <c r="I121" s="2">
        <v>225.85</v>
      </c>
      <c r="J121" s="2">
        <v>224.62</v>
      </c>
      <c r="K121" s="2" t="s">
        <v>360</v>
      </c>
      <c r="L121" s="2">
        <f>_xlfn.XLOOKUP(K121,Categories!$B$2:$B$6,Categories!$A$2:$A$6,,)</f>
        <v>3</v>
      </c>
      <c r="M121" s="2" t="s">
        <v>379</v>
      </c>
      <c r="N121" s="2" t="s">
        <v>379</v>
      </c>
      <c r="O121" s="2">
        <v>17.899999999999999</v>
      </c>
      <c r="P121" s="2">
        <v>6</v>
      </c>
      <c r="Q121" s="2">
        <v>6</v>
      </c>
      <c r="R121" s="2">
        <v>6</v>
      </c>
      <c r="S121" s="6"/>
      <c r="T121" s="33"/>
      <c r="U121" s="7" t="s">
        <v>380</v>
      </c>
      <c r="V121" t="str">
        <f t="shared" si="1"/>
        <v>/images/properties/Home3.jpg</v>
      </c>
    </row>
    <row r="122" spans="1:22" ht="15.75" customHeight="1">
      <c r="A122" s="1">
        <v>3121</v>
      </c>
      <c r="B122" s="39"/>
      <c r="C122" s="2" t="s">
        <v>784</v>
      </c>
      <c r="D122" s="2" t="s">
        <v>478</v>
      </c>
      <c r="E122" s="2" t="s">
        <v>785</v>
      </c>
      <c r="F122" s="2" t="s">
        <v>786</v>
      </c>
      <c r="G122" s="2" t="s">
        <v>344</v>
      </c>
      <c r="H122" s="2">
        <f>_xlfn.XLOOKUP(G122,Admins!$E$10:$E$80,Admins!$A$10:$A$80,,)</f>
        <v>68</v>
      </c>
      <c r="I122" s="2">
        <v>174.02</v>
      </c>
      <c r="J122" s="2">
        <v>112.61</v>
      </c>
      <c r="K122" s="2" t="s">
        <v>360</v>
      </c>
      <c r="L122" s="2">
        <f>_xlfn.XLOOKUP(K122,Categories!$B$2:$B$6,Categories!$A$2:$A$6,,)</f>
        <v>3</v>
      </c>
      <c r="M122" s="2" t="s">
        <v>385</v>
      </c>
      <c r="N122" s="2" t="s">
        <v>379</v>
      </c>
      <c r="O122" s="2">
        <v>17.48</v>
      </c>
      <c r="P122" s="2">
        <v>1</v>
      </c>
      <c r="Q122" s="2">
        <v>2</v>
      </c>
      <c r="R122" s="2">
        <v>10</v>
      </c>
      <c r="S122" s="6">
        <v>5</v>
      </c>
      <c r="T122" s="33">
        <v>8.2083390177939933E-2</v>
      </c>
      <c r="U122" s="7" t="s">
        <v>380</v>
      </c>
      <c r="V122" t="str">
        <f t="shared" si="1"/>
        <v>/images/properties/Home3.jpg</v>
      </c>
    </row>
    <row r="123" spans="1:22" ht="15.75" customHeight="1">
      <c r="A123" s="1">
        <v>3122</v>
      </c>
      <c r="B123" s="39"/>
      <c r="C123" s="2" t="s">
        <v>787</v>
      </c>
      <c r="D123" s="2" t="s">
        <v>411</v>
      </c>
      <c r="E123" s="2" t="s">
        <v>788</v>
      </c>
      <c r="F123" s="2" t="s">
        <v>789</v>
      </c>
      <c r="G123" s="2" t="s">
        <v>348</v>
      </c>
      <c r="H123" s="2">
        <f>_xlfn.XLOOKUP(G123,Admins!$E$10:$E$80,Admins!$A$10:$A$80,,)</f>
        <v>69</v>
      </c>
      <c r="I123" s="2">
        <v>119.06</v>
      </c>
      <c r="J123" s="2">
        <v>189.98</v>
      </c>
      <c r="K123" s="2" t="s">
        <v>357</v>
      </c>
      <c r="L123" s="2">
        <f>_xlfn.XLOOKUP(K123,Categories!$B$2:$B$6,Categories!$A$2:$A$6,,)</f>
        <v>0</v>
      </c>
      <c r="M123" s="2" t="s">
        <v>379</v>
      </c>
      <c r="N123" s="2" t="s">
        <v>379</v>
      </c>
      <c r="O123" s="2">
        <v>25.11</v>
      </c>
      <c r="P123" s="2">
        <v>6</v>
      </c>
      <c r="Q123" s="2">
        <v>5</v>
      </c>
      <c r="R123" s="2">
        <v>1</v>
      </c>
      <c r="S123" s="6"/>
      <c r="T123" s="33"/>
      <c r="U123" s="7" t="s">
        <v>380</v>
      </c>
      <c r="V123" s="44" t="s">
        <v>1108</v>
      </c>
    </row>
    <row r="124" spans="1:22" ht="15.75" customHeight="1">
      <c r="A124" s="1">
        <v>3123</v>
      </c>
      <c r="B124" s="39"/>
      <c r="C124" s="2" t="s">
        <v>790</v>
      </c>
      <c r="D124" s="2" t="s">
        <v>502</v>
      </c>
      <c r="E124" s="2" t="s">
        <v>791</v>
      </c>
      <c r="F124" s="2" t="s">
        <v>792</v>
      </c>
      <c r="G124" s="2" t="s">
        <v>325</v>
      </c>
      <c r="H124" s="2">
        <f>_xlfn.XLOOKUP(G124,Admins!$E$10:$E$80,Admins!$A$10:$A$80,,)</f>
        <v>64</v>
      </c>
      <c r="I124" s="2">
        <v>114.73</v>
      </c>
      <c r="J124" s="2">
        <v>72.03</v>
      </c>
      <c r="K124" s="2" t="s">
        <v>359</v>
      </c>
      <c r="L124" s="2">
        <f>_xlfn.XLOOKUP(K124,Categories!$B$2:$B$6,Categories!$A$2:$A$6,,)</f>
        <v>2</v>
      </c>
      <c r="M124" s="2" t="s">
        <v>379</v>
      </c>
      <c r="N124" s="2" t="s">
        <v>385</v>
      </c>
      <c r="O124" s="2">
        <v>18.38</v>
      </c>
      <c r="P124" s="2">
        <v>1</v>
      </c>
      <c r="Q124" s="2">
        <v>1</v>
      </c>
      <c r="R124" s="2">
        <v>6</v>
      </c>
      <c r="S124" s="6"/>
      <c r="T124" s="33"/>
      <c r="U124" s="7" t="s">
        <v>380</v>
      </c>
      <c r="V124" t="s">
        <v>1124</v>
      </c>
    </row>
    <row r="125" spans="1:22" ht="15.75" customHeight="1">
      <c r="A125" s="1">
        <v>3124</v>
      </c>
      <c r="B125" s="39"/>
      <c r="C125" s="2" t="s">
        <v>793</v>
      </c>
      <c r="D125" s="2" t="s">
        <v>376</v>
      </c>
      <c r="E125" s="2" t="s">
        <v>794</v>
      </c>
      <c r="F125" s="2" t="s">
        <v>795</v>
      </c>
      <c r="G125" s="2" t="s">
        <v>339</v>
      </c>
      <c r="H125" s="2">
        <f>_xlfn.XLOOKUP(G125,Admins!$E$10:$E$80,Admins!$A$10:$A$80,,)</f>
        <v>67</v>
      </c>
      <c r="I125" s="2">
        <v>144.51</v>
      </c>
      <c r="J125" s="2">
        <v>216.21</v>
      </c>
      <c r="K125" s="2" t="s">
        <v>357</v>
      </c>
      <c r="L125" s="2">
        <f>_xlfn.XLOOKUP(K125,Categories!$B$2:$B$6,Categories!$A$2:$A$6,,)</f>
        <v>0</v>
      </c>
      <c r="M125" s="2" t="s">
        <v>379</v>
      </c>
      <c r="N125" s="2" t="s">
        <v>379</v>
      </c>
      <c r="O125" s="2">
        <v>10.81</v>
      </c>
      <c r="P125" s="2">
        <v>3</v>
      </c>
      <c r="Q125" s="2">
        <v>4</v>
      </c>
      <c r="R125" s="2">
        <v>3</v>
      </c>
      <c r="S125" s="6"/>
      <c r="T125" s="33"/>
      <c r="U125" s="7" t="s">
        <v>380</v>
      </c>
      <c r="V125" s="44" t="s">
        <v>1117</v>
      </c>
    </row>
    <row r="126" spans="1:22" ht="15.75" customHeight="1">
      <c r="A126" s="1">
        <v>3125</v>
      </c>
      <c r="B126" s="39"/>
      <c r="C126" s="2" t="s">
        <v>796</v>
      </c>
      <c r="D126" s="2" t="s">
        <v>387</v>
      </c>
      <c r="E126" s="2" t="s">
        <v>797</v>
      </c>
      <c r="F126" s="2" t="s">
        <v>798</v>
      </c>
      <c r="G126" s="2" t="s">
        <v>334</v>
      </c>
      <c r="H126" s="2">
        <f>_xlfn.XLOOKUP(G126,Admins!$E$10:$E$80,Admins!$A$10:$A$80,,)</f>
        <v>66</v>
      </c>
      <c r="I126" s="2">
        <v>233.9</v>
      </c>
      <c r="J126" s="2">
        <v>132.69</v>
      </c>
      <c r="K126" s="2" t="s">
        <v>357</v>
      </c>
      <c r="L126" s="2">
        <f>_xlfn.XLOOKUP(K126,Categories!$B$2:$B$6,Categories!$A$2:$A$6,,)</f>
        <v>0</v>
      </c>
      <c r="M126" s="2" t="s">
        <v>379</v>
      </c>
      <c r="N126" s="2" t="s">
        <v>385</v>
      </c>
      <c r="O126" s="2">
        <v>15.8</v>
      </c>
      <c r="P126" s="2">
        <v>5</v>
      </c>
      <c r="Q126" s="2">
        <v>7</v>
      </c>
      <c r="R126" s="2">
        <v>13</v>
      </c>
      <c r="S126" s="6"/>
      <c r="T126" s="33"/>
      <c r="U126" s="7" t="s">
        <v>380</v>
      </c>
      <c r="V126" s="44" t="s">
        <v>1107</v>
      </c>
    </row>
    <row r="127" spans="1:22" ht="15.75" customHeight="1">
      <c r="A127" s="1">
        <v>3126</v>
      </c>
      <c r="B127" s="39"/>
      <c r="C127" s="2" t="s">
        <v>799</v>
      </c>
      <c r="D127" s="2" t="s">
        <v>632</v>
      </c>
      <c r="E127" s="2" t="s">
        <v>800</v>
      </c>
      <c r="F127" s="2" t="s">
        <v>801</v>
      </c>
      <c r="G127" s="2" t="s">
        <v>315</v>
      </c>
      <c r="H127" s="2">
        <f>_xlfn.XLOOKUP(G127,Admins!$E$10:$E$80,Admins!$A$10:$A$80,,)</f>
        <v>61</v>
      </c>
      <c r="I127" s="2">
        <v>285.05</v>
      </c>
      <c r="J127" s="2">
        <v>220.97</v>
      </c>
      <c r="K127" s="2" t="s">
        <v>359</v>
      </c>
      <c r="L127" s="2">
        <f>_xlfn.XLOOKUP(K127,Categories!$B$2:$B$6,Categories!$A$2:$A$6,,)</f>
        <v>2</v>
      </c>
      <c r="M127" s="2" t="s">
        <v>379</v>
      </c>
      <c r="N127" s="2" t="s">
        <v>379</v>
      </c>
      <c r="O127" s="2">
        <v>20.98</v>
      </c>
      <c r="P127" s="2">
        <v>2</v>
      </c>
      <c r="Q127" s="2">
        <v>1</v>
      </c>
      <c r="R127" s="2">
        <v>9</v>
      </c>
      <c r="S127" s="6"/>
      <c r="T127" s="33"/>
      <c r="U127" s="7" t="s">
        <v>380</v>
      </c>
      <c r="V127" t="s">
        <v>1119</v>
      </c>
    </row>
    <row r="128" spans="1:22" ht="15.75" customHeight="1">
      <c r="A128" s="1">
        <v>3127</v>
      </c>
      <c r="B128" s="39"/>
      <c r="C128" s="2" t="s">
        <v>802</v>
      </c>
      <c r="D128" s="2" t="s">
        <v>502</v>
      </c>
      <c r="E128" s="2" t="s">
        <v>803</v>
      </c>
      <c r="F128" s="2" t="s">
        <v>804</v>
      </c>
      <c r="G128" s="2" t="s">
        <v>321</v>
      </c>
      <c r="H128" s="2">
        <f>_xlfn.XLOOKUP(G128,Admins!$E$10:$E$80,Admins!$A$10:$A$80,,)</f>
        <v>63</v>
      </c>
      <c r="I128" s="2">
        <v>180.86</v>
      </c>
      <c r="J128" s="2">
        <v>224.98</v>
      </c>
      <c r="K128" s="2" t="s">
        <v>357</v>
      </c>
      <c r="L128" s="2">
        <f>_xlfn.XLOOKUP(K128,Categories!$B$2:$B$6,Categories!$A$2:$A$6,,)</f>
        <v>0</v>
      </c>
      <c r="M128" s="2" t="s">
        <v>385</v>
      </c>
      <c r="N128" s="2" t="s">
        <v>385</v>
      </c>
      <c r="O128" s="2">
        <v>11.91</v>
      </c>
      <c r="P128" s="2">
        <v>6</v>
      </c>
      <c r="Q128" s="2">
        <v>6</v>
      </c>
      <c r="R128" s="2">
        <v>12</v>
      </c>
      <c r="S128" s="6"/>
      <c r="T128" s="33"/>
      <c r="U128" s="7" t="s">
        <v>380</v>
      </c>
      <c r="V128" t="s">
        <v>1115</v>
      </c>
    </row>
    <row r="129" spans="1:22" ht="15.75" customHeight="1">
      <c r="A129" s="1">
        <v>3128</v>
      </c>
      <c r="B129" s="39"/>
      <c r="C129" s="2" t="s">
        <v>805</v>
      </c>
      <c r="D129" s="2" t="s">
        <v>437</v>
      </c>
      <c r="E129" s="2" t="s">
        <v>806</v>
      </c>
      <c r="F129" s="2" t="s">
        <v>807</v>
      </c>
      <c r="G129" s="2" t="s">
        <v>318</v>
      </c>
      <c r="H129" s="2">
        <f>_xlfn.XLOOKUP(G129,Admins!$E$10:$E$80,Admins!$A$10:$A$80,,)</f>
        <v>62</v>
      </c>
      <c r="I129" s="2">
        <v>239.97</v>
      </c>
      <c r="J129" s="2">
        <v>221.98</v>
      </c>
      <c r="K129" s="2" t="s">
        <v>359</v>
      </c>
      <c r="L129" s="2">
        <f>_xlfn.XLOOKUP(K129,Categories!$B$2:$B$6,Categories!$A$2:$A$6,,)</f>
        <v>2</v>
      </c>
      <c r="M129" s="2" t="s">
        <v>385</v>
      </c>
      <c r="N129" s="2" t="s">
        <v>385</v>
      </c>
      <c r="O129" s="2">
        <v>9.24</v>
      </c>
      <c r="P129" s="2">
        <v>5</v>
      </c>
      <c r="Q129" s="2">
        <v>7</v>
      </c>
      <c r="R129" s="2">
        <v>12</v>
      </c>
      <c r="S129" s="6"/>
      <c r="T129" s="33"/>
      <c r="U129" s="7" t="s">
        <v>380</v>
      </c>
      <c r="V129" t="s">
        <v>1123</v>
      </c>
    </row>
    <row r="130" spans="1:22" ht="15.75" customHeight="1">
      <c r="A130" s="1">
        <v>3129</v>
      </c>
      <c r="B130" s="39"/>
      <c r="C130" s="2" t="s">
        <v>808</v>
      </c>
      <c r="D130" s="2" t="s">
        <v>589</v>
      </c>
      <c r="E130" s="2" t="s">
        <v>809</v>
      </c>
      <c r="F130" s="2" t="s">
        <v>810</v>
      </c>
      <c r="G130" s="2" t="s">
        <v>321</v>
      </c>
      <c r="H130" s="2">
        <f>_xlfn.XLOOKUP(G130,Admins!$E$10:$E$80,Admins!$A$10:$A$80,,)</f>
        <v>63</v>
      </c>
      <c r="I130" s="2">
        <v>297.25</v>
      </c>
      <c r="J130" s="2">
        <v>76.56</v>
      </c>
      <c r="K130" s="2" t="s">
        <v>358</v>
      </c>
      <c r="L130" s="2">
        <f>_xlfn.XLOOKUP(K130,Categories!$B$2:$B$6,Categories!$A$2:$A$6,,)</f>
        <v>1</v>
      </c>
      <c r="M130" s="2" t="s">
        <v>379</v>
      </c>
      <c r="N130" s="2" t="s">
        <v>385</v>
      </c>
      <c r="O130" s="2">
        <v>20.420000000000002</v>
      </c>
      <c r="P130" s="2">
        <v>1</v>
      </c>
      <c r="Q130" s="2">
        <v>3</v>
      </c>
      <c r="R130" s="2">
        <v>1</v>
      </c>
      <c r="S130" s="6"/>
      <c r="T130" s="33"/>
      <c r="U130" s="7" t="s">
        <v>380</v>
      </c>
      <c r="V130" t="s">
        <v>1129</v>
      </c>
    </row>
    <row r="131" spans="1:22" ht="15.75" customHeight="1">
      <c r="A131" s="1">
        <v>3130</v>
      </c>
      <c r="B131" s="39"/>
      <c r="C131" s="2" t="s">
        <v>811</v>
      </c>
      <c r="D131" s="2" t="s">
        <v>407</v>
      </c>
      <c r="E131" s="2" t="s">
        <v>812</v>
      </c>
      <c r="F131" s="2" t="s">
        <v>813</v>
      </c>
      <c r="G131" s="2" t="s">
        <v>344</v>
      </c>
      <c r="H131" s="2">
        <f>_xlfn.XLOOKUP(G131,Admins!$E$10:$E$80,Admins!$A$10:$A$80,,)</f>
        <v>68</v>
      </c>
      <c r="I131" s="2">
        <v>129.36000000000001</v>
      </c>
      <c r="J131" s="2">
        <v>128.71</v>
      </c>
      <c r="K131" s="2" t="s">
        <v>360</v>
      </c>
      <c r="L131" s="2">
        <f>_xlfn.XLOOKUP(K131,Categories!$B$2:$B$6,Categories!$A$2:$A$6,,)</f>
        <v>3</v>
      </c>
      <c r="M131" s="2" t="s">
        <v>385</v>
      </c>
      <c r="N131" s="2" t="s">
        <v>379</v>
      </c>
      <c r="O131" s="2">
        <v>23.76</v>
      </c>
      <c r="P131" s="2">
        <v>2</v>
      </c>
      <c r="Q131" s="2">
        <v>3</v>
      </c>
      <c r="R131" s="2">
        <v>3</v>
      </c>
      <c r="S131" s="6">
        <v>3</v>
      </c>
      <c r="T131" s="33">
        <v>7.6448741251397612E-2</v>
      </c>
      <c r="U131" s="7" t="s">
        <v>380</v>
      </c>
      <c r="V131" t="str">
        <f t="shared" si="1"/>
        <v>/images/properties/Home3.jpg</v>
      </c>
    </row>
    <row r="132" spans="1:22" ht="15.75" customHeight="1">
      <c r="A132" s="1">
        <v>3131</v>
      </c>
      <c r="B132" s="39"/>
      <c r="C132" s="2" t="s">
        <v>814</v>
      </c>
      <c r="D132" s="2" t="s">
        <v>750</v>
      </c>
      <c r="E132" s="2" t="s">
        <v>815</v>
      </c>
      <c r="F132" s="2" t="s">
        <v>816</v>
      </c>
      <c r="G132" s="2" t="s">
        <v>339</v>
      </c>
      <c r="H132" s="2">
        <f>_xlfn.XLOOKUP(G132,Admins!$E$10:$E$80,Admins!$A$10:$A$80,,)</f>
        <v>67</v>
      </c>
      <c r="I132" s="2">
        <v>210.63</v>
      </c>
      <c r="J132" s="2">
        <v>114.21</v>
      </c>
      <c r="K132" s="2" t="s">
        <v>361</v>
      </c>
      <c r="L132" s="2">
        <f>_xlfn.XLOOKUP(K132,Categories!$B$2:$B$6,Categories!$A$2:$A$6,,)</f>
        <v>4</v>
      </c>
      <c r="M132" s="2" t="s">
        <v>379</v>
      </c>
      <c r="N132" s="2" t="s">
        <v>385</v>
      </c>
      <c r="O132" s="2">
        <v>21.08</v>
      </c>
      <c r="P132" s="2">
        <v>1</v>
      </c>
      <c r="Q132" s="2">
        <v>2</v>
      </c>
      <c r="R132" s="2">
        <v>9</v>
      </c>
      <c r="S132" s="6">
        <v>42</v>
      </c>
      <c r="T132" s="33">
        <v>0.2095433005227601</v>
      </c>
      <c r="U132" s="7" t="s">
        <v>380</v>
      </c>
      <c r="V132" t="str">
        <f>IF(L158 =2,$AB$151, )</f>
        <v>/images/properties/Home12.jpg</v>
      </c>
    </row>
    <row r="133" spans="1:22" ht="15.75" customHeight="1">
      <c r="A133" s="1">
        <v>3132</v>
      </c>
      <c r="B133" s="39"/>
      <c r="C133" s="2" t="s">
        <v>817</v>
      </c>
      <c r="D133" s="2" t="s">
        <v>396</v>
      </c>
      <c r="E133" s="2" t="s">
        <v>818</v>
      </c>
      <c r="F133" s="2" t="s">
        <v>819</v>
      </c>
      <c r="G133" s="2" t="s">
        <v>329</v>
      </c>
      <c r="H133" s="2">
        <f>_xlfn.XLOOKUP(G133,Admins!$E$10:$E$80,Admins!$A$10:$A$80,,)</f>
        <v>65</v>
      </c>
      <c r="I133" s="2">
        <v>280.37</v>
      </c>
      <c r="J133" s="2">
        <v>146.82</v>
      </c>
      <c r="K133" s="2" t="s">
        <v>361</v>
      </c>
      <c r="L133" s="2">
        <f>_xlfn.XLOOKUP(K133,Categories!$B$2:$B$6,Categories!$A$2:$A$6,,)</f>
        <v>4</v>
      </c>
      <c r="M133" s="2" t="s">
        <v>379</v>
      </c>
      <c r="N133" s="2" t="s">
        <v>385</v>
      </c>
      <c r="O133" s="2">
        <v>26.78</v>
      </c>
      <c r="P133" s="2">
        <v>5</v>
      </c>
      <c r="Q133" s="2">
        <v>6</v>
      </c>
      <c r="R133" s="2">
        <v>11</v>
      </c>
      <c r="S133" s="6"/>
      <c r="T133" s="33"/>
      <c r="U133" s="7" t="s">
        <v>380</v>
      </c>
      <c r="V133" t="s">
        <v>1121</v>
      </c>
    </row>
    <row r="134" spans="1:22" ht="15.75" customHeight="1">
      <c r="A134" s="1">
        <v>3133</v>
      </c>
      <c r="B134" s="39"/>
      <c r="C134" s="2" t="s">
        <v>820</v>
      </c>
      <c r="D134" s="2" t="s">
        <v>478</v>
      </c>
      <c r="E134" s="2" t="s">
        <v>821</v>
      </c>
      <c r="F134" s="2" t="s">
        <v>822</v>
      </c>
      <c r="G134" s="2" t="s">
        <v>315</v>
      </c>
      <c r="H134" s="2">
        <f>_xlfn.XLOOKUP(G134,Admins!$E$10:$E$80,Admins!$A$10:$A$80,,)</f>
        <v>61</v>
      </c>
      <c r="I134" s="2">
        <v>249.39</v>
      </c>
      <c r="J134" s="2">
        <v>134.72</v>
      </c>
      <c r="K134" s="2" t="s">
        <v>361</v>
      </c>
      <c r="L134" s="2">
        <f>_xlfn.XLOOKUP(K134,Categories!$B$2:$B$6,Categories!$A$2:$A$6,,)</f>
        <v>4</v>
      </c>
      <c r="M134" s="2" t="s">
        <v>379</v>
      </c>
      <c r="N134" s="2" t="s">
        <v>379</v>
      </c>
      <c r="O134" s="2">
        <v>19.190000000000001</v>
      </c>
      <c r="P134" s="2">
        <v>4</v>
      </c>
      <c r="Q134" s="2">
        <v>3</v>
      </c>
      <c r="R134" s="2">
        <v>1</v>
      </c>
      <c r="S134" s="6"/>
      <c r="T134" s="33"/>
      <c r="U134" s="7" t="s">
        <v>380</v>
      </c>
      <c r="V134" t="str">
        <f>IF(L160 =2,$AB$151, )</f>
        <v>/images/properties/Home12.jpg</v>
      </c>
    </row>
    <row r="135" spans="1:22" ht="15.75" customHeight="1">
      <c r="A135" s="1">
        <v>3134</v>
      </c>
      <c r="B135" s="39"/>
      <c r="C135" s="2" t="s">
        <v>823</v>
      </c>
      <c r="D135" s="2" t="s">
        <v>506</v>
      </c>
      <c r="E135" s="2" t="s">
        <v>824</v>
      </c>
      <c r="F135" s="2" t="s">
        <v>825</v>
      </c>
      <c r="G135" s="2" t="s">
        <v>329</v>
      </c>
      <c r="H135" s="2">
        <f>_xlfn.XLOOKUP(G135,Admins!$E$10:$E$80,Admins!$A$10:$A$80,,)</f>
        <v>65</v>
      </c>
      <c r="I135" s="2">
        <v>111.23</v>
      </c>
      <c r="J135" s="2">
        <v>111.6</v>
      </c>
      <c r="K135" s="2" t="s">
        <v>358</v>
      </c>
      <c r="L135" s="2">
        <f>_xlfn.XLOOKUP(K135,Categories!$B$2:$B$6,Categories!$A$2:$A$6,,)</f>
        <v>1</v>
      </c>
      <c r="M135" s="2" t="s">
        <v>385</v>
      </c>
      <c r="N135" s="2" t="s">
        <v>385</v>
      </c>
      <c r="O135" s="2">
        <v>13.48</v>
      </c>
      <c r="P135" s="2">
        <v>7</v>
      </c>
      <c r="Q135" s="2">
        <v>8</v>
      </c>
      <c r="R135" s="2">
        <v>7</v>
      </c>
      <c r="S135" s="6">
        <v>5</v>
      </c>
      <c r="T135" s="33">
        <v>0.20569304825257567</v>
      </c>
      <c r="U135" s="7" t="s">
        <v>380</v>
      </c>
      <c r="V135" t="str">
        <f>IF(L161 =2,$AB$151, )</f>
        <v>/images/properties/Home12.jpg</v>
      </c>
    </row>
    <row r="136" spans="1:22" ht="15.75" customHeight="1">
      <c r="A136" s="1">
        <v>3135</v>
      </c>
      <c r="B136" s="39"/>
      <c r="C136" s="2" t="s">
        <v>826</v>
      </c>
      <c r="D136" s="2" t="s">
        <v>827</v>
      </c>
      <c r="E136" s="2" t="s">
        <v>828</v>
      </c>
      <c r="F136" s="2" t="s">
        <v>829</v>
      </c>
      <c r="G136" s="2" t="s">
        <v>329</v>
      </c>
      <c r="H136" s="2">
        <f>_xlfn.XLOOKUP(G136,Admins!$E$10:$E$80,Admins!$A$10:$A$80,,)</f>
        <v>65</v>
      </c>
      <c r="I136" s="2">
        <v>168.47</v>
      </c>
      <c r="J136" s="2">
        <v>89</v>
      </c>
      <c r="K136" s="2" t="s">
        <v>361</v>
      </c>
      <c r="L136" s="2">
        <f>_xlfn.XLOOKUP(K136,Categories!$B$2:$B$6,Categories!$A$2:$A$6,,)</f>
        <v>4</v>
      </c>
      <c r="M136" s="2" t="s">
        <v>385</v>
      </c>
      <c r="N136" s="2" t="s">
        <v>379</v>
      </c>
      <c r="O136" s="2">
        <v>14.93</v>
      </c>
      <c r="P136" s="2">
        <v>5</v>
      </c>
      <c r="Q136" s="2">
        <v>6</v>
      </c>
      <c r="R136" s="2">
        <v>3</v>
      </c>
      <c r="S136" s="6">
        <v>36</v>
      </c>
      <c r="T136" s="33">
        <v>0.20616957261711039</v>
      </c>
      <c r="U136" s="7" t="s">
        <v>380</v>
      </c>
      <c r="V136" t="str">
        <f>IF(L162 =2,$AB$151, )</f>
        <v>/images/properties/Home12.jpg</v>
      </c>
    </row>
    <row r="137" spans="1:22" ht="15.75" customHeight="1">
      <c r="A137" s="1">
        <v>3136</v>
      </c>
      <c r="B137" s="39"/>
      <c r="C137" s="2" t="s">
        <v>830</v>
      </c>
      <c r="D137" s="2" t="s">
        <v>831</v>
      </c>
      <c r="E137" s="2" t="s">
        <v>832</v>
      </c>
      <c r="F137" s="2" t="s">
        <v>833</v>
      </c>
      <c r="G137" s="2" t="s">
        <v>321</v>
      </c>
      <c r="H137" s="2">
        <f>_xlfn.XLOOKUP(G137,Admins!$E$10:$E$80,Admins!$A$10:$A$80,,)</f>
        <v>63</v>
      </c>
      <c r="I137" s="2">
        <v>208.35</v>
      </c>
      <c r="J137" s="2">
        <v>208.64</v>
      </c>
      <c r="K137" s="2" t="s">
        <v>357</v>
      </c>
      <c r="L137" s="2">
        <f>_xlfn.XLOOKUP(K137,Categories!$B$2:$B$6,Categories!$A$2:$A$6,,)</f>
        <v>0</v>
      </c>
      <c r="M137" s="2" t="s">
        <v>385</v>
      </c>
      <c r="N137" s="2" t="s">
        <v>385</v>
      </c>
      <c r="O137" s="2">
        <v>7.09</v>
      </c>
      <c r="P137" s="2">
        <v>5</v>
      </c>
      <c r="Q137" s="2">
        <v>5</v>
      </c>
      <c r="R137" s="2">
        <v>6</v>
      </c>
      <c r="S137" s="6"/>
      <c r="T137" s="33"/>
      <c r="U137" s="7" t="s">
        <v>380</v>
      </c>
      <c r="V137" t="str">
        <f>IF(L163 =2,$AB$151, )</f>
        <v>/images/properties/Home12.jpg</v>
      </c>
    </row>
    <row r="138" spans="1:22" ht="15.75" customHeight="1">
      <c r="A138" s="1">
        <v>3137</v>
      </c>
      <c r="B138" s="39"/>
      <c r="C138" s="2" t="s">
        <v>834</v>
      </c>
      <c r="D138" s="2" t="s">
        <v>530</v>
      </c>
      <c r="E138" s="2" t="s">
        <v>835</v>
      </c>
      <c r="F138" s="2" t="s">
        <v>836</v>
      </c>
      <c r="G138" s="2" t="s">
        <v>334</v>
      </c>
      <c r="H138" s="2">
        <f>_xlfn.XLOOKUP(G138,Admins!$E$10:$E$80,Admins!$A$10:$A$80,,)</f>
        <v>66</v>
      </c>
      <c r="I138" s="2">
        <v>195.41</v>
      </c>
      <c r="J138" s="2">
        <v>172.51</v>
      </c>
      <c r="K138" s="2" t="s">
        <v>358</v>
      </c>
      <c r="L138" s="2">
        <f>_xlfn.XLOOKUP(K138,Categories!$B$2:$B$6,Categories!$A$2:$A$6,,)</f>
        <v>1</v>
      </c>
      <c r="M138" s="2" t="s">
        <v>379</v>
      </c>
      <c r="N138" s="2" t="s">
        <v>379</v>
      </c>
      <c r="O138" s="2">
        <v>21.53</v>
      </c>
      <c r="P138" s="2">
        <v>5</v>
      </c>
      <c r="Q138" s="2">
        <v>7</v>
      </c>
      <c r="R138" s="2">
        <v>3</v>
      </c>
      <c r="S138" s="6"/>
      <c r="T138" s="33"/>
      <c r="U138" s="7" t="s">
        <v>380</v>
      </c>
      <c r="V138" t="s">
        <v>1112</v>
      </c>
    </row>
    <row r="139" spans="1:22" ht="15.75" customHeight="1">
      <c r="A139" s="1">
        <v>3138</v>
      </c>
      <c r="B139" s="39"/>
      <c r="C139" s="2" t="s">
        <v>837</v>
      </c>
      <c r="D139" s="2" t="s">
        <v>502</v>
      </c>
      <c r="E139" s="2" t="s">
        <v>838</v>
      </c>
      <c r="F139" s="2" t="s">
        <v>839</v>
      </c>
      <c r="G139" s="2" t="s">
        <v>315</v>
      </c>
      <c r="H139" s="2">
        <f>_xlfn.XLOOKUP(G139,Admins!$E$10:$E$80,Admins!$A$10:$A$80,,)</f>
        <v>61</v>
      </c>
      <c r="I139" s="2">
        <v>146.12</v>
      </c>
      <c r="J139" s="2">
        <v>163.15</v>
      </c>
      <c r="K139" s="2" t="s">
        <v>357</v>
      </c>
      <c r="L139" s="2">
        <f>_xlfn.XLOOKUP(K139,Categories!$B$2:$B$6,Categories!$A$2:$A$6,,)</f>
        <v>0</v>
      </c>
      <c r="M139" s="2" t="s">
        <v>379</v>
      </c>
      <c r="N139" s="2" t="s">
        <v>379</v>
      </c>
      <c r="O139" s="2">
        <v>18.98</v>
      </c>
      <c r="P139" s="2">
        <v>1</v>
      </c>
      <c r="Q139" s="2">
        <v>3</v>
      </c>
      <c r="R139" s="2">
        <v>8</v>
      </c>
      <c r="S139" s="6"/>
      <c r="T139" s="33"/>
      <c r="U139" s="7" t="s">
        <v>380</v>
      </c>
      <c r="V139" t="str">
        <f>IF(L165 =2,$AB$151, )</f>
        <v>/images/properties/Home12.jpg</v>
      </c>
    </row>
    <row r="140" spans="1:22" ht="15.75" customHeight="1">
      <c r="A140" s="1">
        <v>3139</v>
      </c>
      <c r="B140" s="39"/>
      <c r="C140" s="2" t="s">
        <v>840</v>
      </c>
      <c r="D140" s="2" t="s">
        <v>387</v>
      </c>
      <c r="E140" s="2" t="s">
        <v>841</v>
      </c>
      <c r="F140" s="2" t="s">
        <v>842</v>
      </c>
      <c r="G140" s="2" t="s">
        <v>329</v>
      </c>
      <c r="H140" s="2">
        <f>_xlfn.XLOOKUP(G140,Admins!$E$10:$E$80,Admins!$A$10:$A$80,,)</f>
        <v>65</v>
      </c>
      <c r="I140" s="2">
        <v>161.49</v>
      </c>
      <c r="J140" s="2">
        <v>81.5</v>
      </c>
      <c r="K140" s="2" t="s">
        <v>361</v>
      </c>
      <c r="L140" s="2">
        <f>_xlfn.XLOOKUP(K140,Categories!$B$2:$B$6,Categories!$A$2:$A$6,,)</f>
        <v>4</v>
      </c>
      <c r="M140" s="2" t="s">
        <v>385</v>
      </c>
      <c r="N140" s="2" t="s">
        <v>379</v>
      </c>
      <c r="O140" s="2">
        <v>16.41</v>
      </c>
      <c r="P140" s="2">
        <v>7</v>
      </c>
      <c r="Q140" s="2">
        <v>7</v>
      </c>
      <c r="R140" s="2">
        <v>9</v>
      </c>
      <c r="S140" s="6"/>
      <c r="T140" s="33"/>
      <c r="U140" s="7" t="s">
        <v>380</v>
      </c>
      <c r="V140" t="s">
        <v>1130</v>
      </c>
    </row>
    <row r="141" spans="1:22" ht="15.75" customHeight="1">
      <c r="A141" s="1">
        <v>3140</v>
      </c>
      <c r="B141" s="39"/>
      <c r="C141" s="2" t="s">
        <v>843</v>
      </c>
      <c r="D141" s="2" t="s">
        <v>844</v>
      </c>
      <c r="E141" s="2" t="s">
        <v>845</v>
      </c>
      <c r="F141" s="2" t="s">
        <v>846</v>
      </c>
      <c r="G141" s="2" t="s">
        <v>321</v>
      </c>
      <c r="H141" s="2">
        <f>_xlfn.XLOOKUP(G141,Admins!$E$10:$E$80,Admins!$A$10:$A$80,,)</f>
        <v>63</v>
      </c>
      <c r="I141" s="2">
        <v>120.73</v>
      </c>
      <c r="J141" s="2">
        <v>177.94</v>
      </c>
      <c r="K141" s="2" t="s">
        <v>361</v>
      </c>
      <c r="L141" s="2">
        <f>_xlfn.XLOOKUP(K141,Categories!$B$2:$B$6,Categories!$A$2:$A$6,,)</f>
        <v>4</v>
      </c>
      <c r="M141" s="2" t="s">
        <v>379</v>
      </c>
      <c r="N141" s="2" t="s">
        <v>385</v>
      </c>
      <c r="O141" s="2">
        <v>9.5</v>
      </c>
      <c r="P141" s="2">
        <v>5</v>
      </c>
      <c r="Q141" s="2">
        <v>7</v>
      </c>
      <c r="R141" s="2">
        <v>13</v>
      </c>
      <c r="S141" s="6"/>
      <c r="T141" s="33"/>
      <c r="U141" s="7" t="s">
        <v>380</v>
      </c>
      <c r="V141" t="s">
        <v>1109</v>
      </c>
    </row>
    <row r="142" spans="1:22" ht="15.75" customHeight="1">
      <c r="A142" s="1">
        <v>3141</v>
      </c>
      <c r="B142" s="39"/>
      <c r="C142" s="2" t="s">
        <v>847</v>
      </c>
      <c r="D142" s="2" t="s">
        <v>750</v>
      </c>
      <c r="E142" s="2" t="s">
        <v>848</v>
      </c>
      <c r="F142" s="2" t="s">
        <v>849</v>
      </c>
      <c r="G142" s="2" t="s">
        <v>339</v>
      </c>
      <c r="H142" s="2">
        <f>_xlfn.XLOOKUP(G142,Admins!$E$10:$E$80,Admins!$A$10:$A$80,,)</f>
        <v>67</v>
      </c>
      <c r="I142" s="2">
        <v>187.08</v>
      </c>
      <c r="J142" s="2">
        <v>121.01</v>
      </c>
      <c r="K142" s="2" t="s">
        <v>358</v>
      </c>
      <c r="L142" s="2">
        <f>_xlfn.XLOOKUP(K142,Categories!$B$2:$B$6,Categories!$A$2:$A$6,,)</f>
        <v>1</v>
      </c>
      <c r="M142" s="2" t="s">
        <v>379</v>
      </c>
      <c r="N142" s="2" t="s">
        <v>379</v>
      </c>
      <c r="O142" s="2">
        <v>16.48</v>
      </c>
      <c r="P142" s="2">
        <v>3</v>
      </c>
      <c r="Q142" s="2">
        <v>4</v>
      </c>
      <c r="R142" s="2">
        <v>6</v>
      </c>
      <c r="S142" s="6"/>
      <c r="T142" s="33"/>
      <c r="U142" s="7" t="s">
        <v>380</v>
      </c>
      <c r="V142" t="s">
        <v>1110</v>
      </c>
    </row>
    <row r="143" spans="1:22" ht="15.75" customHeight="1">
      <c r="A143" s="1">
        <v>3142</v>
      </c>
      <c r="B143" s="39"/>
      <c r="C143" s="2" t="s">
        <v>850</v>
      </c>
      <c r="D143" s="2" t="s">
        <v>382</v>
      </c>
      <c r="E143" s="2" t="s">
        <v>851</v>
      </c>
      <c r="F143" s="2" t="s">
        <v>852</v>
      </c>
      <c r="G143" s="2" t="s">
        <v>325</v>
      </c>
      <c r="H143" s="2">
        <f>_xlfn.XLOOKUP(G143,Admins!$E$10:$E$80,Admins!$A$10:$A$80,,)</f>
        <v>64</v>
      </c>
      <c r="I143" s="2">
        <v>241.45</v>
      </c>
      <c r="J143" s="2">
        <v>199.68</v>
      </c>
      <c r="K143" s="2" t="s">
        <v>357</v>
      </c>
      <c r="L143" s="2">
        <f>_xlfn.XLOOKUP(K143,Categories!$B$2:$B$6,Categories!$A$2:$A$6,,)</f>
        <v>0</v>
      </c>
      <c r="M143" s="2" t="s">
        <v>385</v>
      </c>
      <c r="N143" s="2" t="s">
        <v>379</v>
      </c>
      <c r="O143" s="2">
        <v>25.94</v>
      </c>
      <c r="P143" s="2">
        <v>2</v>
      </c>
      <c r="Q143" s="2">
        <v>4</v>
      </c>
      <c r="R143" s="2">
        <v>6</v>
      </c>
      <c r="S143" s="6"/>
      <c r="T143" s="33"/>
      <c r="U143" s="7" t="s">
        <v>380</v>
      </c>
      <c r="V143" t="s">
        <v>1115</v>
      </c>
    </row>
    <row r="144" spans="1:22" ht="15.75" customHeight="1">
      <c r="A144" s="1">
        <v>3143</v>
      </c>
      <c r="B144" s="39"/>
      <c r="C144" s="2" t="s">
        <v>853</v>
      </c>
      <c r="D144" s="2" t="s">
        <v>564</v>
      </c>
      <c r="E144" s="2" t="s">
        <v>854</v>
      </c>
      <c r="F144" s="2" t="s">
        <v>855</v>
      </c>
      <c r="G144" s="2" t="s">
        <v>344</v>
      </c>
      <c r="H144" s="2">
        <f>_xlfn.XLOOKUP(G144,Admins!$E$10:$E$80,Admins!$A$10:$A$80,,)</f>
        <v>68</v>
      </c>
      <c r="I144" s="2">
        <v>111.91</v>
      </c>
      <c r="J144" s="2">
        <v>162.01</v>
      </c>
      <c r="K144" s="2" t="s">
        <v>358</v>
      </c>
      <c r="L144" s="2">
        <f>_xlfn.XLOOKUP(K144,Categories!$B$2:$B$6,Categories!$A$2:$A$6,,)</f>
        <v>1</v>
      </c>
      <c r="M144" s="2" t="s">
        <v>385</v>
      </c>
      <c r="N144" s="2" t="s">
        <v>385</v>
      </c>
      <c r="O144" s="2">
        <v>14.35</v>
      </c>
      <c r="P144" s="2">
        <v>1</v>
      </c>
      <c r="Q144" s="2">
        <v>2</v>
      </c>
      <c r="R144" s="2">
        <v>9</v>
      </c>
      <c r="S144" s="6">
        <v>29</v>
      </c>
      <c r="T144" s="33">
        <v>0.10198013365153409</v>
      </c>
      <c r="U144" s="7" t="s">
        <v>380</v>
      </c>
      <c r="V144" t="s">
        <v>1128</v>
      </c>
    </row>
    <row r="145" spans="1:28" ht="15.75" customHeight="1">
      <c r="A145" s="1">
        <v>3144</v>
      </c>
      <c r="B145" s="39"/>
      <c r="C145" s="2" t="s">
        <v>856</v>
      </c>
      <c r="D145" s="2" t="s">
        <v>489</v>
      </c>
      <c r="E145" s="2" t="s">
        <v>857</v>
      </c>
      <c r="F145" s="2" t="s">
        <v>858</v>
      </c>
      <c r="G145" s="2" t="s">
        <v>321</v>
      </c>
      <c r="H145" s="2">
        <f>_xlfn.XLOOKUP(G145,Admins!$E$10:$E$80,Admins!$A$10:$A$80,,)</f>
        <v>63</v>
      </c>
      <c r="I145" s="2">
        <v>163.72999999999999</v>
      </c>
      <c r="J145" s="2">
        <v>173.36</v>
      </c>
      <c r="K145" s="2" t="s">
        <v>359</v>
      </c>
      <c r="L145" s="2">
        <f>_xlfn.XLOOKUP(K145,Categories!$B$2:$B$6,Categories!$A$2:$A$6,,)</f>
        <v>2</v>
      </c>
      <c r="M145" s="2" t="s">
        <v>379</v>
      </c>
      <c r="N145" s="2" t="s">
        <v>385</v>
      </c>
      <c r="O145" s="2">
        <v>25.35</v>
      </c>
      <c r="P145" s="2">
        <v>1</v>
      </c>
      <c r="Q145" s="2">
        <v>3</v>
      </c>
      <c r="R145" s="2">
        <v>12</v>
      </c>
      <c r="S145" s="6">
        <v>32</v>
      </c>
      <c r="T145" s="33">
        <v>5.6701706101136055E-2</v>
      </c>
      <c r="U145" s="7" t="s">
        <v>380</v>
      </c>
      <c r="V145" t="s">
        <v>1115</v>
      </c>
    </row>
    <row r="146" spans="1:28" ht="15.75" customHeight="1">
      <c r="A146" s="1">
        <v>3145</v>
      </c>
      <c r="B146" s="39"/>
      <c r="C146" s="2" t="s">
        <v>859</v>
      </c>
      <c r="D146" s="2" t="s">
        <v>547</v>
      </c>
      <c r="E146" s="2" t="s">
        <v>860</v>
      </c>
      <c r="F146" s="2" t="s">
        <v>861</v>
      </c>
      <c r="G146" s="2" t="s">
        <v>325</v>
      </c>
      <c r="H146" s="2">
        <f>_xlfn.XLOOKUP(G146,Admins!$E$10:$E$80,Admins!$A$10:$A$80,,)</f>
        <v>64</v>
      </c>
      <c r="I146" s="2">
        <v>287.27999999999997</v>
      </c>
      <c r="J146" s="2">
        <v>216.1</v>
      </c>
      <c r="K146" s="2" t="s">
        <v>360</v>
      </c>
      <c r="L146" s="2">
        <f>_xlfn.XLOOKUP(K146,Categories!$B$2:$B$6,Categories!$A$2:$A$6,,)</f>
        <v>3</v>
      </c>
      <c r="M146" s="2" t="s">
        <v>379</v>
      </c>
      <c r="N146" s="2" t="s">
        <v>379</v>
      </c>
      <c r="O146" s="2">
        <v>22.2</v>
      </c>
      <c r="P146" s="2">
        <v>1</v>
      </c>
      <c r="Q146" s="2">
        <v>3</v>
      </c>
      <c r="R146" s="2">
        <v>8</v>
      </c>
      <c r="S146" s="6"/>
      <c r="T146" s="33"/>
      <c r="U146" s="7" t="s">
        <v>380</v>
      </c>
      <c r="V146" t="str">
        <f t="shared" ref="V146:V175" si="2">IF(L146 =3,$V$4, )</f>
        <v>/images/properties/Home3.jpg</v>
      </c>
    </row>
    <row r="147" spans="1:28" ht="15.75" customHeight="1">
      <c r="A147" s="1">
        <v>3146</v>
      </c>
      <c r="B147" s="39"/>
      <c r="C147" s="2" t="s">
        <v>862</v>
      </c>
      <c r="D147" s="2" t="s">
        <v>547</v>
      </c>
      <c r="E147" s="2" t="s">
        <v>863</v>
      </c>
      <c r="F147" s="2" t="s">
        <v>864</v>
      </c>
      <c r="G147" s="2" t="s">
        <v>325</v>
      </c>
      <c r="H147" s="2">
        <f>_xlfn.XLOOKUP(G147,Admins!$E$10:$E$80,Admins!$A$10:$A$80,,)</f>
        <v>64</v>
      </c>
      <c r="I147" s="2">
        <v>247.34</v>
      </c>
      <c r="J147" s="2">
        <v>211.51</v>
      </c>
      <c r="K147" s="2" t="s">
        <v>357</v>
      </c>
      <c r="L147" s="2">
        <f>_xlfn.XLOOKUP(K147,Categories!$B$2:$B$6,Categories!$A$2:$A$6,,)</f>
        <v>0</v>
      </c>
      <c r="M147" s="2" t="s">
        <v>385</v>
      </c>
      <c r="N147" s="2" t="s">
        <v>379</v>
      </c>
      <c r="O147" s="2">
        <v>11.73</v>
      </c>
      <c r="P147" s="2">
        <v>4</v>
      </c>
      <c r="Q147" s="2">
        <v>3</v>
      </c>
      <c r="R147" s="2">
        <v>7</v>
      </c>
      <c r="S147" s="6">
        <v>6</v>
      </c>
      <c r="T147" s="33">
        <v>0.1314785817146551</v>
      </c>
      <c r="U147" s="7" t="s">
        <v>380</v>
      </c>
      <c r="V147" t="s">
        <v>1127</v>
      </c>
    </row>
    <row r="148" spans="1:28" ht="15.75" customHeight="1">
      <c r="A148" s="1">
        <v>3147</v>
      </c>
      <c r="B148" s="39"/>
      <c r="C148" s="2" t="s">
        <v>865</v>
      </c>
      <c r="D148" s="2" t="s">
        <v>827</v>
      </c>
      <c r="E148" s="2" t="s">
        <v>866</v>
      </c>
      <c r="F148" s="2" t="s">
        <v>867</v>
      </c>
      <c r="G148" s="2" t="s">
        <v>339</v>
      </c>
      <c r="H148" s="2">
        <f>_xlfn.XLOOKUP(G148,Admins!$E$10:$E$80,Admins!$A$10:$A$80,,)</f>
        <v>67</v>
      </c>
      <c r="I148" s="2">
        <v>189.08</v>
      </c>
      <c r="J148" s="2">
        <v>111.4</v>
      </c>
      <c r="K148" s="2" t="s">
        <v>359</v>
      </c>
      <c r="L148" s="2">
        <f>_xlfn.XLOOKUP(K148,Categories!$B$2:$B$6,Categories!$A$2:$A$6,,)</f>
        <v>2</v>
      </c>
      <c r="M148" s="2" t="s">
        <v>379</v>
      </c>
      <c r="N148" s="2" t="s">
        <v>385</v>
      </c>
      <c r="O148" s="2">
        <v>19.579999999999998</v>
      </c>
      <c r="P148" s="2">
        <v>5</v>
      </c>
      <c r="Q148" s="2">
        <v>6</v>
      </c>
      <c r="R148" s="2">
        <v>2</v>
      </c>
      <c r="S148" s="6">
        <v>9</v>
      </c>
      <c r="T148" s="33">
        <v>6.9741387796328644E-2</v>
      </c>
      <c r="U148" s="7" t="s">
        <v>380</v>
      </c>
      <c r="V148" t="s">
        <v>1115</v>
      </c>
    </row>
    <row r="149" spans="1:28" ht="15.75" customHeight="1">
      <c r="A149" s="1">
        <v>3148</v>
      </c>
      <c r="B149" s="39"/>
      <c r="C149" s="2" t="s">
        <v>868</v>
      </c>
      <c r="D149" s="2" t="s">
        <v>547</v>
      </c>
      <c r="E149" s="2" t="s">
        <v>869</v>
      </c>
      <c r="F149" s="2" t="s">
        <v>870</v>
      </c>
      <c r="G149" s="2" t="s">
        <v>329</v>
      </c>
      <c r="H149" s="2">
        <f>_xlfn.XLOOKUP(G149,Admins!$E$10:$E$80,Admins!$A$10:$A$80,,)</f>
        <v>65</v>
      </c>
      <c r="I149" s="2">
        <v>109.87</v>
      </c>
      <c r="J149" s="2">
        <v>150.69</v>
      </c>
      <c r="K149" s="2" t="s">
        <v>357</v>
      </c>
      <c r="L149" s="2">
        <f>_xlfn.XLOOKUP(K149,Categories!$B$2:$B$6,Categories!$A$2:$A$6,,)</f>
        <v>0</v>
      </c>
      <c r="M149" s="2" t="s">
        <v>385</v>
      </c>
      <c r="N149" s="2" t="s">
        <v>379</v>
      </c>
      <c r="O149" s="2">
        <v>13.3</v>
      </c>
      <c r="P149" s="2">
        <v>7</v>
      </c>
      <c r="Q149" s="2">
        <v>9</v>
      </c>
      <c r="R149" s="2">
        <v>7</v>
      </c>
      <c r="S149" s="6"/>
      <c r="T149" s="33"/>
      <c r="U149" s="7" t="s">
        <v>380</v>
      </c>
      <c r="V149" t="str">
        <f>IF(L149 =0,$AB$149, )</f>
        <v>/images/properties/Home11.jpg</v>
      </c>
      <c r="AB149" s="44" t="s">
        <v>1117</v>
      </c>
    </row>
    <row r="150" spans="1:28" ht="15.75" customHeight="1">
      <c r="A150" s="1">
        <v>3149</v>
      </c>
      <c r="B150" s="39"/>
      <c r="C150" s="2" t="s">
        <v>871</v>
      </c>
      <c r="D150" s="2" t="s">
        <v>463</v>
      </c>
      <c r="E150" s="2" t="s">
        <v>872</v>
      </c>
      <c r="F150" s="2" t="s">
        <v>873</v>
      </c>
      <c r="G150" s="2" t="s">
        <v>339</v>
      </c>
      <c r="H150" s="2">
        <f>_xlfn.XLOOKUP(G150,Admins!$E$10:$E$80,Admins!$A$10:$A$80,,)</f>
        <v>67</v>
      </c>
      <c r="I150" s="2">
        <v>227.55</v>
      </c>
      <c r="J150" s="2">
        <v>184.21</v>
      </c>
      <c r="K150" s="2" t="s">
        <v>357</v>
      </c>
      <c r="L150" s="2">
        <f>_xlfn.XLOOKUP(K150,Categories!$B$2:$B$6,Categories!$A$2:$A$6,,)</f>
        <v>0</v>
      </c>
      <c r="M150" s="2" t="s">
        <v>385</v>
      </c>
      <c r="N150" s="2" t="s">
        <v>379</v>
      </c>
      <c r="O150" s="2">
        <v>19.52</v>
      </c>
      <c r="P150" s="2">
        <v>7</v>
      </c>
      <c r="Q150" s="2">
        <v>7</v>
      </c>
      <c r="R150" s="2">
        <v>10</v>
      </c>
      <c r="S150" s="6"/>
      <c r="T150" s="33"/>
      <c r="U150" s="7" t="s">
        <v>380</v>
      </c>
      <c r="V150" t="str">
        <f>IF(L150 =0,$AB$149, )</f>
        <v>/images/properties/Home11.jpg</v>
      </c>
    </row>
    <row r="151" spans="1:28" ht="15.75" customHeight="1">
      <c r="A151" s="1">
        <v>3150</v>
      </c>
      <c r="B151" s="39"/>
      <c r="C151" s="2" t="s">
        <v>874</v>
      </c>
      <c r="D151" s="2" t="s">
        <v>419</v>
      </c>
      <c r="E151" s="2" t="s">
        <v>875</v>
      </c>
      <c r="F151" s="2" t="s">
        <v>876</v>
      </c>
      <c r="G151" s="2" t="s">
        <v>329</v>
      </c>
      <c r="H151" s="2">
        <f>_xlfn.XLOOKUP(G151,Admins!$E$10:$E$80,Admins!$A$10:$A$80,,)</f>
        <v>65</v>
      </c>
      <c r="I151" s="2">
        <v>207.51</v>
      </c>
      <c r="J151" s="2">
        <v>204.67</v>
      </c>
      <c r="K151" s="2" t="s">
        <v>357</v>
      </c>
      <c r="L151" s="2">
        <f>_xlfn.XLOOKUP(K151,Categories!$B$2:$B$6,Categories!$A$2:$A$6,,)</f>
        <v>0</v>
      </c>
      <c r="M151" s="2" t="s">
        <v>379</v>
      </c>
      <c r="N151" s="2" t="s">
        <v>379</v>
      </c>
      <c r="O151" s="2">
        <v>26.36</v>
      </c>
      <c r="P151" s="2">
        <v>2</v>
      </c>
      <c r="Q151" s="2">
        <v>1</v>
      </c>
      <c r="R151" s="2">
        <v>2</v>
      </c>
      <c r="S151" s="6">
        <v>44</v>
      </c>
      <c r="T151" s="33">
        <v>0.21728196533777849</v>
      </c>
      <c r="U151" s="7" t="s">
        <v>380</v>
      </c>
      <c r="V151" t="str">
        <f>IF(L151 =0,$AB$149, )</f>
        <v>/images/properties/Home11.jpg</v>
      </c>
      <c r="AB151" s="44" t="s">
        <v>1118</v>
      </c>
    </row>
    <row r="152" spans="1:28" ht="15.75" customHeight="1">
      <c r="A152" s="1">
        <v>3151</v>
      </c>
      <c r="B152" s="39"/>
      <c r="C152" s="2" t="s">
        <v>877</v>
      </c>
      <c r="D152" s="2" t="s">
        <v>572</v>
      </c>
      <c r="E152" s="2" t="s">
        <v>878</v>
      </c>
      <c r="F152" s="2" t="s">
        <v>879</v>
      </c>
      <c r="G152" s="2" t="s">
        <v>353</v>
      </c>
      <c r="H152" s="2">
        <f>_xlfn.XLOOKUP(G152,Admins!$E$10:$E$80,Admins!$A$10:$A$80,,)</f>
        <v>70</v>
      </c>
      <c r="I152" s="2">
        <v>213.84</v>
      </c>
      <c r="J152" s="2">
        <v>129.13999999999999</v>
      </c>
      <c r="K152" s="2" t="s">
        <v>359</v>
      </c>
      <c r="L152" s="2">
        <f>_xlfn.XLOOKUP(K152,Categories!$B$2:$B$6,Categories!$A$2:$A$6,,)</f>
        <v>2</v>
      </c>
      <c r="M152" s="2" t="s">
        <v>379</v>
      </c>
      <c r="N152" s="2" t="s">
        <v>379</v>
      </c>
      <c r="O152" s="2">
        <v>12.81</v>
      </c>
      <c r="P152" s="2">
        <v>6</v>
      </c>
      <c r="Q152" s="2">
        <v>5</v>
      </c>
      <c r="R152" s="2">
        <v>11</v>
      </c>
      <c r="S152" s="6"/>
      <c r="T152" s="33"/>
      <c r="U152" s="7" t="s">
        <v>380</v>
      </c>
      <c r="V152" t="str">
        <f>IF(L152 =2,$AB$151, )</f>
        <v>/images/properties/Home12.jpg</v>
      </c>
    </row>
    <row r="153" spans="1:28" ht="15.75" customHeight="1">
      <c r="A153" s="1">
        <v>3152</v>
      </c>
      <c r="B153" s="39"/>
      <c r="C153" s="2" t="s">
        <v>880</v>
      </c>
      <c r="D153" s="2" t="s">
        <v>589</v>
      </c>
      <c r="E153" s="2" t="s">
        <v>881</v>
      </c>
      <c r="F153" s="2" t="s">
        <v>882</v>
      </c>
      <c r="G153" s="2" t="s">
        <v>348</v>
      </c>
      <c r="H153" s="2">
        <f>_xlfn.XLOOKUP(G153,Admins!$E$10:$E$80,Admins!$A$10:$A$80,,)</f>
        <v>69</v>
      </c>
      <c r="I153" s="2">
        <v>254.37</v>
      </c>
      <c r="J153" s="2">
        <v>77.06</v>
      </c>
      <c r="K153" s="2" t="s">
        <v>358</v>
      </c>
      <c r="L153" s="2">
        <f>_xlfn.XLOOKUP(K153,Categories!$B$2:$B$6,Categories!$A$2:$A$6,,)</f>
        <v>1</v>
      </c>
      <c r="M153" s="2" t="s">
        <v>385</v>
      </c>
      <c r="N153" s="2" t="s">
        <v>385</v>
      </c>
      <c r="O153" s="2">
        <v>6.03</v>
      </c>
      <c r="P153" s="2">
        <v>3</v>
      </c>
      <c r="Q153" s="2">
        <v>5</v>
      </c>
      <c r="R153" s="2">
        <v>3</v>
      </c>
      <c r="S153" s="6"/>
      <c r="T153" s="33"/>
      <c r="U153" s="7" t="s">
        <v>380</v>
      </c>
      <c r="V153" t="s">
        <v>1129</v>
      </c>
    </row>
    <row r="154" spans="1:28" ht="15.75" customHeight="1">
      <c r="A154" s="1">
        <v>3153</v>
      </c>
      <c r="B154" s="39"/>
      <c r="C154" s="2" t="s">
        <v>883</v>
      </c>
      <c r="D154" s="2" t="s">
        <v>400</v>
      </c>
      <c r="E154" s="2" t="s">
        <v>884</v>
      </c>
      <c r="F154" s="2" t="s">
        <v>885</v>
      </c>
      <c r="G154" s="2" t="s">
        <v>329</v>
      </c>
      <c r="H154" s="2">
        <f>_xlfn.XLOOKUP(G154,Admins!$E$10:$E$80,Admins!$A$10:$A$80,,)</f>
        <v>65</v>
      </c>
      <c r="I154" s="2">
        <v>233.17</v>
      </c>
      <c r="J154" s="2">
        <v>179.91</v>
      </c>
      <c r="K154" s="2" t="s">
        <v>359</v>
      </c>
      <c r="L154" s="2">
        <f>_xlfn.XLOOKUP(K154,Categories!$B$2:$B$6,Categories!$A$2:$A$6,,)</f>
        <v>2</v>
      </c>
      <c r="M154" s="2" t="s">
        <v>379</v>
      </c>
      <c r="N154" s="2" t="s">
        <v>385</v>
      </c>
      <c r="O154" s="2">
        <v>11.04</v>
      </c>
      <c r="P154" s="2">
        <v>4</v>
      </c>
      <c r="Q154" s="2">
        <v>5</v>
      </c>
      <c r="R154" s="2">
        <v>9</v>
      </c>
      <c r="S154" s="6">
        <v>32</v>
      </c>
      <c r="T154" s="33">
        <v>0.17998276584131473</v>
      </c>
      <c r="U154" s="7" t="s">
        <v>380</v>
      </c>
      <c r="V154" t="str">
        <f>IF(L154 =2,$AB$151, )</f>
        <v>/images/properties/Home12.jpg</v>
      </c>
    </row>
    <row r="155" spans="1:28" ht="15.75" customHeight="1">
      <c r="A155" s="1">
        <v>3154</v>
      </c>
      <c r="B155" s="39"/>
      <c r="C155" s="2" t="s">
        <v>886</v>
      </c>
      <c r="D155" s="2" t="s">
        <v>568</v>
      </c>
      <c r="E155" s="2" t="s">
        <v>887</v>
      </c>
      <c r="F155" s="2" t="s">
        <v>888</v>
      </c>
      <c r="G155" s="2" t="s">
        <v>315</v>
      </c>
      <c r="H155" s="2">
        <f>_xlfn.XLOOKUP(G155,Admins!$E$10:$E$80,Admins!$A$10:$A$80,,)</f>
        <v>61</v>
      </c>
      <c r="I155" s="2">
        <v>153.38</v>
      </c>
      <c r="J155" s="2">
        <v>90.54</v>
      </c>
      <c r="K155" s="2" t="s">
        <v>357</v>
      </c>
      <c r="L155" s="2">
        <f>_xlfn.XLOOKUP(K155,Categories!$B$2:$B$6,Categories!$A$2:$A$6,,)</f>
        <v>0</v>
      </c>
      <c r="M155" s="2" t="s">
        <v>385</v>
      </c>
      <c r="N155" s="2" t="s">
        <v>379</v>
      </c>
      <c r="O155" s="2">
        <v>6.91</v>
      </c>
      <c r="P155" s="2">
        <v>6</v>
      </c>
      <c r="Q155" s="2">
        <v>5</v>
      </c>
      <c r="R155" s="2">
        <v>14</v>
      </c>
      <c r="S155" s="6">
        <v>30</v>
      </c>
      <c r="T155" s="33">
        <v>0.1813407832510156</v>
      </c>
      <c r="U155" s="7" t="s">
        <v>380</v>
      </c>
      <c r="V155" t="str">
        <f>IF(L155 =0,$AB$149, )</f>
        <v>/images/properties/Home11.jpg</v>
      </c>
    </row>
    <row r="156" spans="1:28" ht="15.75" customHeight="1">
      <c r="A156" s="1">
        <v>3155</v>
      </c>
      <c r="B156" s="39"/>
      <c r="C156" s="2" t="s">
        <v>889</v>
      </c>
      <c r="D156" s="2" t="s">
        <v>625</v>
      </c>
      <c r="E156" s="2" t="s">
        <v>890</v>
      </c>
      <c r="F156" s="2" t="s">
        <v>891</v>
      </c>
      <c r="G156" s="2" t="s">
        <v>348</v>
      </c>
      <c r="H156" s="2">
        <f>_xlfn.XLOOKUP(G156,Admins!$E$10:$E$80,Admins!$A$10:$A$80,,)</f>
        <v>69</v>
      </c>
      <c r="I156" s="2">
        <v>226.89</v>
      </c>
      <c r="J156" s="2">
        <v>225.59</v>
      </c>
      <c r="K156" s="2" t="s">
        <v>357</v>
      </c>
      <c r="L156" s="2">
        <f>_xlfn.XLOOKUP(K156,Categories!$B$2:$B$6,Categories!$A$2:$A$6,,)</f>
        <v>0</v>
      </c>
      <c r="M156" s="2" t="s">
        <v>379</v>
      </c>
      <c r="N156" s="2" t="s">
        <v>385</v>
      </c>
      <c r="O156" s="2">
        <v>28.99</v>
      </c>
      <c r="P156" s="2">
        <v>7</v>
      </c>
      <c r="Q156" s="2">
        <v>6</v>
      </c>
      <c r="R156" s="2">
        <v>2</v>
      </c>
      <c r="S156" s="6">
        <v>15</v>
      </c>
      <c r="T156" s="33">
        <v>0.11547144538414554</v>
      </c>
      <c r="U156" s="7" t="s">
        <v>380</v>
      </c>
      <c r="V156" t="str">
        <f>IF(L156 =0,$AB$149, )</f>
        <v>/images/properties/Home11.jpg</v>
      </c>
    </row>
    <row r="157" spans="1:28" ht="15.75" customHeight="1">
      <c r="A157" s="1">
        <v>3156</v>
      </c>
      <c r="B157" s="39"/>
      <c r="C157" s="2" t="s">
        <v>892</v>
      </c>
      <c r="D157" s="2" t="s">
        <v>433</v>
      </c>
      <c r="E157" s="2" t="s">
        <v>893</v>
      </c>
      <c r="F157" s="2" t="s">
        <v>894</v>
      </c>
      <c r="G157" s="2" t="s">
        <v>348</v>
      </c>
      <c r="H157" s="2">
        <f>_xlfn.XLOOKUP(G157,Admins!$E$10:$E$80,Admins!$A$10:$A$80,,)</f>
        <v>69</v>
      </c>
      <c r="I157" s="2">
        <v>157.15</v>
      </c>
      <c r="J157" s="2">
        <v>203.25</v>
      </c>
      <c r="K157" s="2" t="s">
        <v>358</v>
      </c>
      <c r="L157" s="2">
        <f>_xlfn.XLOOKUP(K157,Categories!$B$2:$B$6,Categories!$A$2:$A$6,,)</f>
        <v>1</v>
      </c>
      <c r="M157" s="2" t="s">
        <v>379</v>
      </c>
      <c r="N157" s="2" t="s">
        <v>385</v>
      </c>
      <c r="O157" s="2">
        <v>15.68</v>
      </c>
      <c r="P157" s="2">
        <v>3</v>
      </c>
      <c r="Q157" s="2">
        <v>4</v>
      </c>
      <c r="R157" s="2">
        <v>13</v>
      </c>
      <c r="S157" s="6">
        <v>9</v>
      </c>
      <c r="T157" s="33">
        <v>0.22869128722860449</v>
      </c>
      <c r="U157" s="7" t="s">
        <v>380</v>
      </c>
      <c r="V157" t="str">
        <f>IF(L154 =2,$AB$151, )</f>
        <v>/images/properties/Home12.jpg</v>
      </c>
    </row>
    <row r="158" spans="1:28" ht="15.75" customHeight="1">
      <c r="A158" s="1">
        <v>3157</v>
      </c>
      <c r="B158" s="39"/>
      <c r="C158" s="2" t="s">
        <v>895</v>
      </c>
      <c r="D158" s="2" t="s">
        <v>426</v>
      </c>
      <c r="E158" s="2" t="s">
        <v>896</v>
      </c>
      <c r="F158" s="2" t="s">
        <v>897</v>
      </c>
      <c r="G158" s="2" t="s">
        <v>329</v>
      </c>
      <c r="H158" s="2">
        <f>_xlfn.XLOOKUP(G158,Admins!$E$10:$E$80,Admins!$A$10:$A$80,,)</f>
        <v>65</v>
      </c>
      <c r="I158" s="2">
        <v>269.55</v>
      </c>
      <c r="J158" s="2">
        <v>223.27</v>
      </c>
      <c r="K158" s="2" t="s">
        <v>359</v>
      </c>
      <c r="L158" s="2">
        <f>_xlfn.XLOOKUP(K158,Categories!$B$2:$B$6,Categories!$A$2:$A$6,,)</f>
        <v>2</v>
      </c>
      <c r="M158" s="2" t="s">
        <v>379</v>
      </c>
      <c r="N158" s="2" t="s">
        <v>385</v>
      </c>
      <c r="O158" s="2">
        <v>11.35</v>
      </c>
      <c r="P158" s="2">
        <v>7</v>
      </c>
      <c r="Q158" s="2">
        <v>9</v>
      </c>
      <c r="R158" s="2">
        <v>9</v>
      </c>
      <c r="S158" s="6"/>
      <c r="T158" s="33"/>
      <c r="U158" s="7" t="s">
        <v>380</v>
      </c>
      <c r="V158" t="str">
        <f>IF(L154 =2,$AB$151, )</f>
        <v>/images/properties/Home12.jpg</v>
      </c>
    </row>
    <row r="159" spans="1:28" ht="15.75" customHeight="1">
      <c r="A159" s="1">
        <v>3158</v>
      </c>
      <c r="B159" s="39"/>
      <c r="C159" s="2" t="s">
        <v>898</v>
      </c>
      <c r="D159" s="2" t="s">
        <v>474</v>
      </c>
      <c r="E159" s="2" t="s">
        <v>899</v>
      </c>
      <c r="F159" s="2" t="s">
        <v>900</v>
      </c>
      <c r="G159" s="2" t="s">
        <v>321</v>
      </c>
      <c r="H159" s="2">
        <f>_xlfn.XLOOKUP(G159,Admins!$E$10:$E$80,Admins!$A$10:$A$80,,)</f>
        <v>63</v>
      </c>
      <c r="I159" s="2">
        <v>112.64</v>
      </c>
      <c r="J159" s="2">
        <v>173.63</v>
      </c>
      <c r="K159" s="2" t="s">
        <v>357</v>
      </c>
      <c r="L159" s="2">
        <f>_xlfn.XLOOKUP(K159,Categories!$B$2:$B$6,Categories!$A$2:$A$6,,)</f>
        <v>0</v>
      </c>
      <c r="M159" s="2" t="s">
        <v>385</v>
      </c>
      <c r="N159" s="2" t="s">
        <v>385</v>
      </c>
      <c r="O159" s="2">
        <v>6.38</v>
      </c>
      <c r="P159" s="2">
        <v>7</v>
      </c>
      <c r="Q159" s="2">
        <v>8</v>
      </c>
      <c r="R159" s="2">
        <v>14</v>
      </c>
      <c r="S159" s="6">
        <v>13</v>
      </c>
      <c r="T159" s="33">
        <v>5.9751213063190846E-2</v>
      </c>
      <c r="U159" s="7" t="s">
        <v>380</v>
      </c>
      <c r="V159" t="str">
        <f>IF(L159 =0,$AB$149, )</f>
        <v>/images/properties/Home11.jpg</v>
      </c>
    </row>
    <row r="160" spans="1:28" ht="15.75" customHeight="1">
      <c r="A160" s="1">
        <v>3159</v>
      </c>
      <c r="B160" s="39"/>
      <c r="C160" s="2" t="s">
        <v>901</v>
      </c>
      <c r="D160" s="2" t="s">
        <v>441</v>
      </c>
      <c r="E160" s="2" t="s">
        <v>902</v>
      </c>
      <c r="F160" s="2" t="s">
        <v>903</v>
      </c>
      <c r="G160" s="2" t="s">
        <v>318</v>
      </c>
      <c r="H160" s="2">
        <f>_xlfn.XLOOKUP(G160,Admins!$E$10:$E$80,Admins!$A$10:$A$80,,)</f>
        <v>62</v>
      </c>
      <c r="I160" s="2">
        <v>163.19999999999999</v>
      </c>
      <c r="J160" s="2">
        <v>176.23</v>
      </c>
      <c r="K160" s="2" t="s">
        <v>359</v>
      </c>
      <c r="L160" s="2">
        <f>_xlfn.XLOOKUP(K160,Categories!$B$2:$B$6,Categories!$A$2:$A$6,,)</f>
        <v>2</v>
      </c>
      <c r="M160" s="2" t="s">
        <v>385</v>
      </c>
      <c r="N160" s="2" t="s">
        <v>379</v>
      </c>
      <c r="O160" s="2">
        <v>14.77</v>
      </c>
      <c r="P160" s="2">
        <v>7</v>
      </c>
      <c r="Q160" s="2">
        <v>9</v>
      </c>
      <c r="R160" s="2">
        <v>9</v>
      </c>
      <c r="S160" s="6"/>
      <c r="T160" s="33"/>
      <c r="U160" s="7" t="s">
        <v>380</v>
      </c>
      <c r="V160" t="str">
        <f>IF(L154 =2,$AB$151, )</f>
        <v>/images/properties/Home12.jpg</v>
      </c>
    </row>
    <row r="161" spans="1:22" ht="15.75" customHeight="1">
      <c r="A161" s="1">
        <v>3160</v>
      </c>
      <c r="B161" s="39"/>
      <c r="C161" s="2" t="s">
        <v>904</v>
      </c>
      <c r="D161" s="2" t="s">
        <v>750</v>
      </c>
      <c r="E161" s="2" t="s">
        <v>905</v>
      </c>
      <c r="F161" s="2" t="s">
        <v>906</v>
      </c>
      <c r="G161" s="2" t="s">
        <v>321</v>
      </c>
      <c r="H161" s="2">
        <f>_xlfn.XLOOKUP(G161,Admins!$E$10:$E$80,Admins!$A$10:$A$80,,)</f>
        <v>63</v>
      </c>
      <c r="I161" s="2">
        <v>209.33</v>
      </c>
      <c r="J161" s="2">
        <v>219.53</v>
      </c>
      <c r="K161" s="2" t="s">
        <v>359</v>
      </c>
      <c r="L161" s="2">
        <f>_xlfn.XLOOKUP(K161,Categories!$B$2:$B$6,Categories!$A$2:$A$6,,)</f>
        <v>2</v>
      </c>
      <c r="M161" s="2" t="s">
        <v>385</v>
      </c>
      <c r="N161" s="2" t="s">
        <v>379</v>
      </c>
      <c r="O161" s="2">
        <v>24.51</v>
      </c>
      <c r="P161" s="2">
        <v>7</v>
      </c>
      <c r="Q161" s="2">
        <v>6</v>
      </c>
      <c r="R161" s="2">
        <v>9</v>
      </c>
      <c r="S161" s="6">
        <v>16</v>
      </c>
      <c r="T161" s="33">
        <v>0.10434239979467175</v>
      </c>
      <c r="U161" s="7" t="s">
        <v>380</v>
      </c>
      <c r="V161" t="s">
        <v>1125</v>
      </c>
    </row>
    <row r="162" spans="1:22" ht="15.75" customHeight="1">
      <c r="A162" s="1">
        <v>3161</v>
      </c>
      <c r="B162" s="39"/>
      <c r="C162" s="2" t="s">
        <v>907</v>
      </c>
      <c r="D162" s="2" t="s">
        <v>506</v>
      </c>
      <c r="E162" s="2" t="s">
        <v>908</v>
      </c>
      <c r="F162" s="2" t="s">
        <v>909</v>
      </c>
      <c r="G162" s="2" t="s">
        <v>318</v>
      </c>
      <c r="H162" s="2">
        <f>_xlfn.XLOOKUP(G162,Admins!$E$10:$E$80,Admins!$A$10:$A$80,,)</f>
        <v>62</v>
      </c>
      <c r="I162" s="2">
        <v>269.63</v>
      </c>
      <c r="J162" s="2">
        <v>126.25</v>
      </c>
      <c r="K162" s="2" t="s">
        <v>359</v>
      </c>
      <c r="L162" s="2">
        <f>_xlfn.XLOOKUP(K162,Categories!$B$2:$B$6,Categories!$A$2:$A$6,,)</f>
        <v>2</v>
      </c>
      <c r="M162" s="2" t="s">
        <v>379</v>
      </c>
      <c r="N162" s="2" t="s">
        <v>385</v>
      </c>
      <c r="O162" s="2">
        <v>8.27</v>
      </c>
      <c r="P162" s="2">
        <v>1</v>
      </c>
      <c r="Q162" s="2">
        <v>2</v>
      </c>
      <c r="R162" s="2">
        <v>10</v>
      </c>
      <c r="S162" s="6">
        <v>8</v>
      </c>
      <c r="T162" s="33">
        <v>0.16075149978012182</v>
      </c>
      <c r="U162" s="7" t="s">
        <v>380</v>
      </c>
      <c r="V162" t="s">
        <v>1119</v>
      </c>
    </row>
    <row r="163" spans="1:22" ht="15.75" customHeight="1">
      <c r="A163" s="1">
        <v>3162</v>
      </c>
      <c r="B163" s="39"/>
      <c r="C163" s="2" t="s">
        <v>910</v>
      </c>
      <c r="D163" s="2" t="s">
        <v>441</v>
      </c>
      <c r="E163" s="2" t="s">
        <v>911</v>
      </c>
      <c r="F163" s="2" t="s">
        <v>912</v>
      </c>
      <c r="G163" s="2" t="s">
        <v>334</v>
      </c>
      <c r="H163" s="2">
        <f>_xlfn.XLOOKUP(G163,Admins!$E$10:$E$80,Admins!$A$10:$A$80,,)</f>
        <v>66</v>
      </c>
      <c r="I163" s="2">
        <v>286.86</v>
      </c>
      <c r="J163" s="2">
        <v>143.97999999999999</v>
      </c>
      <c r="K163" s="2" t="s">
        <v>359</v>
      </c>
      <c r="L163" s="2">
        <f>_xlfn.XLOOKUP(K163,Categories!$B$2:$B$6,Categories!$A$2:$A$6,,)</f>
        <v>2</v>
      </c>
      <c r="M163" s="2" t="s">
        <v>379</v>
      </c>
      <c r="N163" s="2" t="s">
        <v>385</v>
      </c>
      <c r="O163" s="2">
        <v>20.48</v>
      </c>
      <c r="P163" s="2">
        <v>5</v>
      </c>
      <c r="Q163" s="2">
        <v>6</v>
      </c>
      <c r="R163" s="2">
        <v>14</v>
      </c>
      <c r="S163" s="6"/>
      <c r="T163" s="33"/>
      <c r="U163" s="7" t="s">
        <v>380</v>
      </c>
      <c r="V163" t="s">
        <v>1123</v>
      </c>
    </row>
    <row r="164" spans="1:22" ht="15.75" customHeight="1">
      <c r="A164" s="1">
        <v>3163</v>
      </c>
      <c r="B164" s="39"/>
      <c r="C164" s="2" t="s">
        <v>913</v>
      </c>
      <c r="D164" s="2" t="s">
        <v>516</v>
      </c>
      <c r="E164" s="2" t="s">
        <v>914</v>
      </c>
      <c r="F164" s="2" t="s">
        <v>915</v>
      </c>
      <c r="G164" s="2" t="s">
        <v>318</v>
      </c>
      <c r="H164" s="2">
        <f>_xlfn.XLOOKUP(G164,Admins!$E$10:$E$80,Admins!$A$10:$A$80,,)</f>
        <v>62</v>
      </c>
      <c r="I164" s="2">
        <v>144.6</v>
      </c>
      <c r="J164" s="2">
        <v>121.91</v>
      </c>
      <c r="K164" s="2" t="s">
        <v>357</v>
      </c>
      <c r="L164" s="2">
        <f>_xlfn.XLOOKUP(K164,Categories!$B$2:$B$6,Categories!$A$2:$A$6,,)</f>
        <v>0</v>
      </c>
      <c r="M164" s="2" t="s">
        <v>379</v>
      </c>
      <c r="N164" s="2" t="s">
        <v>385</v>
      </c>
      <c r="O164" s="2">
        <v>10.119999999999999</v>
      </c>
      <c r="P164" s="2">
        <v>1</v>
      </c>
      <c r="Q164" s="2">
        <v>2</v>
      </c>
      <c r="R164" s="2">
        <v>10</v>
      </c>
      <c r="S164" s="6">
        <v>8</v>
      </c>
      <c r="T164" s="33">
        <v>0.22380075652971321</v>
      </c>
      <c r="U164" s="7" t="s">
        <v>380</v>
      </c>
      <c r="V164" t="str">
        <f>IF(L164 =0,$AB$149, )</f>
        <v>/images/properties/Home11.jpg</v>
      </c>
    </row>
    <row r="165" spans="1:22" ht="15.75" customHeight="1">
      <c r="A165" s="1">
        <v>3164</v>
      </c>
      <c r="B165" s="39"/>
      <c r="C165" s="2" t="s">
        <v>916</v>
      </c>
      <c r="D165" s="2" t="s">
        <v>396</v>
      </c>
      <c r="E165" s="2" t="s">
        <v>917</v>
      </c>
      <c r="F165" s="2" t="s">
        <v>918</v>
      </c>
      <c r="G165" s="2" t="s">
        <v>325</v>
      </c>
      <c r="H165" s="2">
        <f>_xlfn.XLOOKUP(G165,Admins!$E$10:$E$80,Admins!$A$10:$A$80,,)</f>
        <v>64</v>
      </c>
      <c r="I165" s="2">
        <v>114.46</v>
      </c>
      <c r="J165" s="2">
        <v>137.80000000000001</v>
      </c>
      <c r="K165" s="2" t="s">
        <v>359</v>
      </c>
      <c r="L165" s="2">
        <f>_xlfn.XLOOKUP(K165,Categories!$B$2:$B$6,Categories!$A$2:$A$6,,)</f>
        <v>2</v>
      </c>
      <c r="M165" s="2" t="s">
        <v>385</v>
      </c>
      <c r="N165" s="2" t="s">
        <v>379</v>
      </c>
      <c r="O165" s="2">
        <v>17.739999999999998</v>
      </c>
      <c r="P165" s="2">
        <v>7</v>
      </c>
      <c r="Q165" s="2">
        <v>9</v>
      </c>
      <c r="R165" s="2">
        <v>1</v>
      </c>
      <c r="S165" s="6"/>
      <c r="T165" s="33"/>
      <c r="U165" s="7" t="s">
        <v>380</v>
      </c>
      <c r="V165" t="str">
        <f>IF(L154 =2,$AB$151, )</f>
        <v>/images/properties/Home12.jpg</v>
      </c>
    </row>
    <row r="166" spans="1:22" ht="15.75" customHeight="1">
      <c r="A166" s="1">
        <v>3165</v>
      </c>
      <c r="B166" s="39"/>
      <c r="C166" s="2" t="s">
        <v>919</v>
      </c>
      <c r="D166" s="2" t="s">
        <v>470</v>
      </c>
      <c r="E166" s="2" t="s">
        <v>920</v>
      </c>
      <c r="F166" s="2" t="s">
        <v>921</v>
      </c>
      <c r="G166" s="2" t="s">
        <v>353</v>
      </c>
      <c r="H166" s="2">
        <f>_xlfn.XLOOKUP(G166,Admins!$E$10:$E$80,Admins!$A$10:$A$80,,)</f>
        <v>70</v>
      </c>
      <c r="I166" s="2">
        <v>155.1</v>
      </c>
      <c r="J166" s="2">
        <v>128.63</v>
      </c>
      <c r="K166" s="2" t="s">
        <v>357</v>
      </c>
      <c r="L166" s="2">
        <f>_xlfn.XLOOKUP(K166,Categories!$B$2:$B$6,Categories!$A$2:$A$6,,)</f>
        <v>0</v>
      </c>
      <c r="M166" s="2" t="s">
        <v>379</v>
      </c>
      <c r="N166" s="2" t="s">
        <v>379</v>
      </c>
      <c r="O166" s="2">
        <v>23.05</v>
      </c>
      <c r="P166" s="2">
        <v>3</v>
      </c>
      <c r="Q166" s="2">
        <v>4</v>
      </c>
      <c r="R166" s="2">
        <v>11</v>
      </c>
      <c r="S166" s="6"/>
      <c r="T166" s="33"/>
      <c r="U166" s="7" t="s">
        <v>380</v>
      </c>
      <c r="V166" t="str">
        <f>IF(L166 =0,$AB$149, )</f>
        <v>/images/properties/Home11.jpg</v>
      </c>
    </row>
    <row r="167" spans="1:22" ht="15.75" customHeight="1">
      <c r="A167" s="1">
        <v>3166</v>
      </c>
      <c r="B167" s="39"/>
      <c r="C167" s="2" t="s">
        <v>922</v>
      </c>
      <c r="D167" s="2" t="s">
        <v>419</v>
      </c>
      <c r="E167" s="2" t="s">
        <v>923</v>
      </c>
      <c r="F167" s="2" t="s">
        <v>924</v>
      </c>
      <c r="G167" s="2" t="s">
        <v>329</v>
      </c>
      <c r="H167" s="2">
        <f>_xlfn.XLOOKUP(G167,Admins!$E$10:$E$80,Admins!$A$10:$A$80,,)</f>
        <v>65</v>
      </c>
      <c r="I167" s="2">
        <v>284.39</v>
      </c>
      <c r="J167" s="2">
        <v>209.11</v>
      </c>
      <c r="K167" s="2" t="s">
        <v>358</v>
      </c>
      <c r="L167" s="2">
        <f>_xlfn.XLOOKUP(K167,Categories!$B$2:$B$6,Categories!$A$2:$A$6,,)</f>
        <v>1</v>
      </c>
      <c r="M167" s="2" t="s">
        <v>379</v>
      </c>
      <c r="N167" s="2" t="s">
        <v>379</v>
      </c>
      <c r="O167" s="2">
        <v>6.25</v>
      </c>
      <c r="P167" s="2">
        <v>4</v>
      </c>
      <c r="Q167" s="2">
        <v>5</v>
      </c>
      <c r="R167" s="2">
        <v>4</v>
      </c>
      <c r="S167" s="6">
        <v>6</v>
      </c>
      <c r="T167" s="33">
        <v>0.13896507888211912</v>
      </c>
      <c r="U167" s="7" t="s">
        <v>380</v>
      </c>
      <c r="V167" t="str">
        <f>IF(L154 =2,$AB$151, )</f>
        <v>/images/properties/Home12.jpg</v>
      </c>
    </row>
    <row r="168" spans="1:22" ht="15.75" customHeight="1">
      <c r="A168" s="1">
        <v>3167</v>
      </c>
      <c r="B168" s="39"/>
      <c r="C168" s="2" t="s">
        <v>925</v>
      </c>
      <c r="D168" s="2" t="s">
        <v>489</v>
      </c>
      <c r="E168" s="2" t="s">
        <v>926</v>
      </c>
      <c r="F168" s="2" t="s">
        <v>927</v>
      </c>
      <c r="G168" s="2" t="s">
        <v>339</v>
      </c>
      <c r="H168" s="2">
        <f>_xlfn.XLOOKUP(G168,Admins!$E$10:$E$80,Admins!$A$10:$A$80,,)</f>
        <v>67</v>
      </c>
      <c r="I168" s="2">
        <v>121</v>
      </c>
      <c r="J168" s="2">
        <v>128.59</v>
      </c>
      <c r="K168" s="2" t="s">
        <v>360</v>
      </c>
      <c r="L168" s="2">
        <f>_xlfn.XLOOKUP(K168,Categories!$B$2:$B$6,Categories!$A$2:$A$6,,)</f>
        <v>3</v>
      </c>
      <c r="M168" s="2" t="s">
        <v>379</v>
      </c>
      <c r="N168" s="2" t="s">
        <v>379</v>
      </c>
      <c r="O168" s="2">
        <v>19.36</v>
      </c>
      <c r="P168" s="2">
        <v>1</v>
      </c>
      <c r="Q168" s="2">
        <v>1</v>
      </c>
      <c r="R168" s="2">
        <v>7</v>
      </c>
      <c r="S168" s="6"/>
      <c r="T168" s="33"/>
      <c r="U168" s="7" t="s">
        <v>380</v>
      </c>
      <c r="V168" t="str">
        <f t="shared" si="2"/>
        <v>/images/properties/Home3.jpg</v>
      </c>
    </row>
    <row r="169" spans="1:22" ht="15.75" customHeight="1">
      <c r="A169" s="1">
        <v>3168</v>
      </c>
      <c r="B169" s="39"/>
      <c r="C169" s="2" t="s">
        <v>928</v>
      </c>
      <c r="D169" s="2" t="s">
        <v>376</v>
      </c>
      <c r="E169" s="2" t="s">
        <v>929</v>
      </c>
      <c r="F169" s="2" t="s">
        <v>562</v>
      </c>
      <c r="G169" s="2" t="s">
        <v>353</v>
      </c>
      <c r="H169" s="2">
        <f>_xlfn.XLOOKUP(G169,Admins!$E$10:$E$80,Admins!$A$10:$A$80,,)</f>
        <v>70</v>
      </c>
      <c r="I169" s="2">
        <v>104.47</v>
      </c>
      <c r="J169" s="2">
        <v>122.88</v>
      </c>
      <c r="K169" s="2" t="s">
        <v>358</v>
      </c>
      <c r="L169" s="2">
        <f>_xlfn.XLOOKUP(K169,Categories!$B$2:$B$6,Categories!$A$2:$A$6,,)</f>
        <v>1</v>
      </c>
      <c r="M169" s="2" t="s">
        <v>385</v>
      </c>
      <c r="N169" s="2" t="s">
        <v>385</v>
      </c>
      <c r="O169" s="2">
        <v>25.31</v>
      </c>
      <c r="P169" s="2">
        <v>4</v>
      </c>
      <c r="Q169" s="2">
        <v>3</v>
      </c>
      <c r="R169" s="2">
        <v>14</v>
      </c>
      <c r="S169" s="6"/>
      <c r="T169" s="33"/>
      <c r="U169" s="7" t="s">
        <v>380</v>
      </c>
      <c r="V169" t="str">
        <f>IF(L154 =2,$AB$151, )</f>
        <v>/images/properties/Home12.jpg</v>
      </c>
    </row>
    <row r="170" spans="1:22" ht="15.75" customHeight="1">
      <c r="A170" s="1">
        <v>3169</v>
      </c>
      <c r="B170" s="39"/>
      <c r="C170" s="2" t="s">
        <v>930</v>
      </c>
      <c r="D170" s="2" t="s">
        <v>459</v>
      </c>
      <c r="E170" s="2" t="s">
        <v>931</v>
      </c>
      <c r="F170" s="2" t="s">
        <v>932</v>
      </c>
      <c r="G170" s="2" t="s">
        <v>315</v>
      </c>
      <c r="H170" s="2">
        <f>_xlfn.XLOOKUP(G170,Admins!$E$10:$E$80,Admins!$A$10:$A$80,,)</f>
        <v>61</v>
      </c>
      <c r="I170" s="2">
        <v>275.5</v>
      </c>
      <c r="J170" s="2">
        <v>211.24</v>
      </c>
      <c r="K170" s="2" t="s">
        <v>358</v>
      </c>
      <c r="L170" s="2">
        <f>_xlfn.XLOOKUP(K170,Categories!$B$2:$B$6,Categories!$A$2:$A$6,,)</f>
        <v>1</v>
      </c>
      <c r="M170" s="2" t="s">
        <v>385</v>
      </c>
      <c r="N170" s="2" t="s">
        <v>385</v>
      </c>
      <c r="O170" s="2">
        <v>15.74</v>
      </c>
      <c r="P170" s="2">
        <v>1</v>
      </c>
      <c r="Q170" s="2">
        <v>3</v>
      </c>
      <c r="R170" s="2">
        <v>9</v>
      </c>
      <c r="S170" s="6"/>
      <c r="T170" s="33"/>
      <c r="U170" s="7" t="s">
        <v>380</v>
      </c>
      <c r="V170" t="str">
        <f>IF(L154 =2,$AB$151, )</f>
        <v>/images/properties/Home12.jpg</v>
      </c>
    </row>
    <row r="171" spans="1:22" ht="15.75" customHeight="1">
      <c r="A171" s="1">
        <v>3170</v>
      </c>
      <c r="B171" s="39"/>
      <c r="C171" s="2" t="s">
        <v>933</v>
      </c>
      <c r="D171" s="2" t="s">
        <v>537</v>
      </c>
      <c r="E171" s="2" t="s">
        <v>934</v>
      </c>
      <c r="F171" s="2" t="s">
        <v>935</v>
      </c>
      <c r="G171" s="2" t="s">
        <v>318</v>
      </c>
      <c r="H171" s="2">
        <f>_xlfn.XLOOKUP(G171,Admins!$E$10:$E$80,Admins!$A$10:$A$80,,)</f>
        <v>62</v>
      </c>
      <c r="I171" s="2">
        <v>126.24</v>
      </c>
      <c r="J171" s="2">
        <v>124.65</v>
      </c>
      <c r="K171" s="2" t="s">
        <v>360</v>
      </c>
      <c r="L171" s="2">
        <f>_xlfn.XLOOKUP(K171,Categories!$B$2:$B$6,Categories!$A$2:$A$6,,)</f>
        <v>3</v>
      </c>
      <c r="M171" s="2" t="s">
        <v>385</v>
      </c>
      <c r="N171" s="2" t="s">
        <v>379</v>
      </c>
      <c r="O171" s="2">
        <v>24.3</v>
      </c>
      <c r="P171" s="2">
        <v>1</v>
      </c>
      <c r="Q171" s="2">
        <v>1</v>
      </c>
      <c r="R171" s="2">
        <v>9</v>
      </c>
      <c r="S171" s="6"/>
      <c r="T171" s="33"/>
      <c r="U171" s="7" t="s">
        <v>380</v>
      </c>
      <c r="V171" t="str">
        <f t="shared" si="2"/>
        <v>/images/properties/Home3.jpg</v>
      </c>
    </row>
    <row r="172" spans="1:22" ht="15.75" customHeight="1">
      <c r="A172" s="1">
        <v>3171</v>
      </c>
      <c r="B172" s="39"/>
      <c r="C172" s="2" t="s">
        <v>936</v>
      </c>
      <c r="D172" s="2" t="s">
        <v>568</v>
      </c>
      <c r="E172" s="2" t="s">
        <v>937</v>
      </c>
      <c r="F172" s="2" t="s">
        <v>938</v>
      </c>
      <c r="G172" s="2" t="s">
        <v>329</v>
      </c>
      <c r="H172" s="2">
        <f>_xlfn.XLOOKUP(G172,Admins!$E$10:$E$80,Admins!$A$10:$A$80,,)</f>
        <v>65</v>
      </c>
      <c r="I172" s="2">
        <v>112.05</v>
      </c>
      <c r="J172" s="2">
        <v>70.11</v>
      </c>
      <c r="K172" s="2" t="s">
        <v>358</v>
      </c>
      <c r="L172" s="2">
        <f>_xlfn.XLOOKUP(K172,Categories!$B$2:$B$6,Categories!$A$2:$A$6,,)</f>
        <v>1</v>
      </c>
      <c r="M172" s="2" t="s">
        <v>379</v>
      </c>
      <c r="N172" s="2" t="s">
        <v>379</v>
      </c>
      <c r="O172" s="2">
        <v>27.45</v>
      </c>
      <c r="P172" s="2">
        <v>6</v>
      </c>
      <c r="Q172" s="2">
        <v>6</v>
      </c>
      <c r="R172" s="2">
        <v>3</v>
      </c>
      <c r="S172" s="6"/>
      <c r="T172" s="33"/>
      <c r="U172" s="7" t="s">
        <v>380</v>
      </c>
      <c r="V172" t="s">
        <v>1112</v>
      </c>
    </row>
    <row r="173" spans="1:22" ht="15.75" customHeight="1">
      <c r="A173" s="1">
        <v>3172</v>
      </c>
      <c r="B173" s="40" t="s">
        <v>1103</v>
      </c>
      <c r="C173" s="2" t="s">
        <v>939</v>
      </c>
      <c r="D173" s="2" t="s">
        <v>445</v>
      </c>
      <c r="E173" s="2" t="s">
        <v>940</v>
      </c>
      <c r="F173" s="2" t="s">
        <v>941</v>
      </c>
      <c r="G173" s="2" t="s">
        <v>321</v>
      </c>
      <c r="H173" s="2">
        <f>_xlfn.XLOOKUP(G173,Admins!$E$10:$E$80,Admins!$A$10:$A$80,,)</f>
        <v>63</v>
      </c>
      <c r="I173" s="2">
        <v>152.09</v>
      </c>
      <c r="J173" s="2">
        <v>174.87</v>
      </c>
      <c r="K173" s="2" t="s">
        <v>359</v>
      </c>
      <c r="L173" s="2">
        <f>_xlfn.XLOOKUP(K173,Categories!$B$2:$B$6,Categories!$A$2:$A$6,,)</f>
        <v>2</v>
      </c>
      <c r="M173" s="2" t="s">
        <v>385</v>
      </c>
      <c r="N173" s="2" t="s">
        <v>379</v>
      </c>
      <c r="O173" s="2">
        <v>18.440000000000001</v>
      </c>
      <c r="P173" s="2">
        <v>1</v>
      </c>
      <c r="Q173" s="2">
        <v>2</v>
      </c>
      <c r="R173" s="2">
        <v>11</v>
      </c>
      <c r="S173" s="6">
        <v>8</v>
      </c>
      <c r="T173" s="33">
        <v>7.7256559285791185E-2</v>
      </c>
      <c r="U173" s="7" t="s">
        <v>380</v>
      </c>
      <c r="V173" t="s">
        <v>1130</v>
      </c>
    </row>
    <row r="174" spans="1:22" ht="15.75" customHeight="1">
      <c r="A174" s="1">
        <v>3173</v>
      </c>
      <c r="B174" s="39"/>
      <c r="C174" s="2" t="s">
        <v>942</v>
      </c>
      <c r="D174" s="2" t="s">
        <v>463</v>
      </c>
      <c r="E174" s="2" t="s">
        <v>943</v>
      </c>
      <c r="F174" s="2" t="s">
        <v>944</v>
      </c>
      <c r="G174" s="2" t="s">
        <v>334</v>
      </c>
      <c r="H174" s="2">
        <f>_xlfn.XLOOKUP(G174,Admins!$E$10:$E$80,Admins!$A$10:$A$80,,)</f>
        <v>66</v>
      </c>
      <c r="I174" s="2">
        <v>174.06</v>
      </c>
      <c r="J174" s="2">
        <v>96.8</v>
      </c>
      <c r="K174" s="2" t="s">
        <v>358</v>
      </c>
      <c r="L174" s="2">
        <f>_xlfn.XLOOKUP(K174,Categories!$B$2:$B$6,Categories!$A$2:$A$6,,)</f>
        <v>1</v>
      </c>
      <c r="M174" s="2" t="s">
        <v>379</v>
      </c>
      <c r="N174" s="2" t="s">
        <v>379</v>
      </c>
      <c r="O174" s="2">
        <v>28.15</v>
      </c>
      <c r="P174" s="2">
        <v>2</v>
      </c>
      <c r="Q174" s="2">
        <v>4</v>
      </c>
      <c r="R174" s="2">
        <v>10</v>
      </c>
      <c r="S174" s="6">
        <v>21</v>
      </c>
      <c r="T174" s="33">
        <v>9.8269350418562995E-2</v>
      </c>
      <c r="U174" s="7" t="s">
        <v>380</v>
      </c>
      <c r="V174" t="str">
        <f>IF(L158 =2,$AB$151, )</f>
        <v>/images/properties/Home12.jpg</v>
      </c>
    </row>
    <row r="175" spans="1:22" ht="15.75" customHeight="1">
      <c r="A175" s="1">
        <v>3174</v>
      </c>
      <c r="B175" s="39"/>
      <c r="C175" s="2" t="s">
        <v>945</v>
      </c>
      <c r="D175" s="2" t="s">
        <v>946</v>
      </c>
      <c r="E175" s="2" t="s">
        <v>947</v>
      </c>
      <c r="F175" s="2" t="s">
        <v>948</v>
      </c>
      <c r="G175" s="2" t="s">
        <v>315</v>
      </c>
      <c r="H175" s="2">
        <f>_xlfn.XLOOKUP(G175,Admins!$E$10:$E$80,Admins!$A$10:$A$80,,)</f>
        <v>61</v>
      </c>
      <c r="I175" s="2">
        <v>108.24</v>
      </c>
      <c r="J175" s="2">
        <v>205.01</v>
      </c>
      <c r="K175" s="2" t="s">
        <v>360</v>
      </c>
      <c r="L175" s="2">
        <f>_xlfn.XLOOKUP(K175,Categories!$B$2:$B$6,Categories!$A$2:$A$6,,)</f>
        <v>3</v>
      </c>
      <c r="M175" s="2" t="s">
        <v>385</v>
      </c>
      <c r="N175" s="2" t="s">
        <v>379</v>
      </c>
      <c r="O175" s="2">
        <v>6.56</v>
      </c>
      <c r="P175" s="2">
        <v>1</v>
      </c>
      <c r="Q175" s="2">
        <v>1</v>
      </c>
      <c r="R175" s="2">
        <v>10</v>
      </c>
      <c r="S175" s="6"/>
      <c r="T175" s="33"/>
      <c r="U175" s="7" t="s">
        <v>380</v>
      </c>
      <c r="V175" t="str">
        <f t="shared" si="2"/>
        <v>/images/properties/Home3.jpg</v>
      </c>
    </row>
    <row r="176" spans="1:22" ht="15.75" customHeight="1">
      <c r="A176" s="1">
        <v>3175</v>
      </c>
      <c r="B176" s="39"/>
      <c r="C176" s="2" t="s">
        <v>949</v>
      </c>
      <c r="D176" s="2" t="s">
        <v>547</v>
      </c>
      <c r="E176" s="2" t="s">
        <v>950</v>
      </c>
      <c r="F176" s="2" t="s">
        <v>951</v>
      </c>
      <c r="G176" s="2" t="s">
        <v>353</v>
      </c>
      <c r="H176" s="2">
        <f>_xlfn.XLOOKUP(G176,Admins!$E$10:$E$80,Admins!$A$10:$A$80,,)</f>
        <v>70</v>
      </c>
      <c r="I176" s="2">
        <v>148.38999999999999</v>
      </c>
      <c r="J176" s="2">
        <v>197.52</v>
      </c>
      <c r="K176" s="2" t="s">
        <v>357</v>
      </c>
      <c r="L176" s="2">
        <f>_xlfn.XLOOKUP(K176,Categories!$B$2:$B$6,Categories!$A$2:$A$6,,)</f>
        <v>0</v>
      </c>
      <c r="M176" s="2" t="s">
        <v>385</v>
      </c>
      <c r="N176" s="2" t="s">
        <v>385</v>
      </c>
      <c r="O176" s="2">
        <v>20.55</v>
      </c>
      <c r="P176" s="2">
        <v>7</v>
      </c>
      <c r="Q176" s="2">
        <v>6</v>
      </c>
      <c r="R176" s="2">
        <v>7</v>
      </c>
      <c r="S176" s="6">
        <v>27</v>
      </c>
      <c r="T176" s="33">
        <v>0.13693666505206453</v>
      </c>
      <c r="U176" s="7" t="s">
        <v>390</v>
      </c>
      <c r="V176" t="str">
        <f>IF(L149 =0,$AB$149, )</f>
        <v>/images/properties/Home11.jpg</v>
      </c>
    </row>
    <row r="177" spans="1:22" ht="15.75" customHeight="1">
      <c r="A177" s="1">
        <v>3176</v>
      </c>
      <c r="B177" s="39"/>
      <c r="C177" s="2" t="s">
        <v>952</v>
      </c>
      <c r="D177" s="2" t="s">
        <v>831</v>
      </c>
      <c r="E177" s="2" t="s">
        <v>953</v>
      </c>
      <c r="F177" s="2" t="s">
        <v>954</v>
      </c>
      <c r="G177" s="2" t="s">
        <v>339</v>
      </c>
      <c r="H177" s="2">
        <f>_xlfn.XLOOKUP(G177,Admins!$E$10:$E$80,Admins!$A$10:$A$80,,)</f>
        <v>67</v>
      </c>
      <c r="I177" s="2">
        <v>286.13</v>
      </c>
      <c r="J177" s="2">
        <v>219.69</v>
      </c>
      <c r="K177" s="2" t="s">
        <v>358</v>
      </c>
      <c r="L177" s="2">
        <f>_xlfn.XLOOKUP(K177,Categories!$B$2:$B$6,Categories!$A$2:$A$6,,)</f>
        <v>1</v>
      </c>
      <c r="M177" s="2" t="s">
        <v>385</v>
      </c>
      <c r="N177" s="2" t="s">
        <v>379</v>
      </c>
      <c r="O177" s="2">
        <v>10.64</v>
      </c>
      <c r="P177" s="2">
        <v>3</v>
      </c>
      <c r="Q177" s="2">
        <v>3</v>
      </c>
      <c r="R177" s="2">
        <v>9</v>
      </c>
      <c r="S177" s="6"/>
      <c r="T177" s="33"/>
      <c r="U177" s="7" t="s">
        <v>380</v>
      </c>
      <c r="V177" t="str">
        <f>IF(L150 =0,$AB$149, )</f>
        <v>/images/properties/Home11.jpg</v>
      </c>
    </row>
    <row r="178" spans="1:22" ht="15.75" customHeight="1">
      <c r="A178" s="1">
        <v>3177</v>
      </c>
      <c r="B178" s="39"/>
      <c r="C178" s="2" t="s">
        <v>955</v>
      </c>
      <c r="D178" s="2" t="s">
        <v>750</v>
      </c>
      <c r="E178" s="2" t="s">
        <v>956</v>
      </c>
      <c r="F178" s="2" t="s">
        <v>957</v>
      </c>
      <c r="G178" s="2" t="s">
        <v>339</v>
      </c>
      <c r="H178" s="2">
        <f>_xlfn.XLOOKUP(G178,Admins!$E$10:$E$80,Admins!$A$10:$A$80,,)</f>
        <v>67</v>
      </c>
      <c r="I178" s="2">
        <v>123.93</v>
      </c>
      <c r="J178" s="2">
        <v>91.26</v>
      </c>
      <c r="K178" s="2" t="s">
        <v>358</v>
      </c>
      <c r="L178" s="2">
        <f>_xlfn.XLOOKUP(K178,Categories!$B$2:$B$6,Categories!$A$2:$A$6,,)</f>
        <v>1</v>
      </c>
      <c r="M178" s="2" t="s">
        <v>385</v>
      </c>
      <c r="N178" s="2" t="s">
        <v>385</v>
      </c>
      <c r="O178" s="2">
        <v>19.36</v>
      </c>
      <c r="P178" s="2">
        <v>1</v>
      </c>
      <c r="Q178" s="2">
        <v>2</v>
      </c>
      <c r="R178" s="2">
        <v>7</v>
      </c>
      <c r="S178" s="6">
        <v>19</v>
      </c>
      <c r="T178" s="33">
        <v>0.23400699943024011</v>
      </c>
      <c r="U178" s="7" t="s">
        <v>380</v>
      </c>
      <c r="V178" t="str">
        <f>IF(L151 =0,$AB$149, )</f>
        <v>/images/properties/Home11.jpg</v>
      </c>
    </row>
    <row r="179" spans="1:22" ht="15.75" customHeight="1">
      <c r="A179" s="1">
        <v>3178</v>
      </c>
      <c r="B179" s="39"/>
      <c r="C179" s="2" t="s">
        <v>958</v>
      </c>
      <c r="D179" s="2" t="s">
        <v>827</v>
      </c>
      <c r="E179" s="2" t="s">
        <v>959</v>
      </c>
      <c r="F179" s="2" t="s">
        <v>960</v>
      </c>
      <c r="G179" s="2" t="s">
        <v>325</v>
      </c>
      <c r="H179" s="2">
        <f>_xlfn.XLOOKUP(G179,Admins!$E$10:$E$80,Admins!$A$10:$A$80,,)</f>
        <v>64</v>
      </c>
      <c r="I179" s="2">
        <v>254.38</v>
      </c>
      <c r="J179" s="2">
        <v>132.54</v>
      </c>
      <c r="K179" s="2" t="s">
        <v>357</v>
      </c>
      <c r="L179" s="2">
        <f>_xlfn.XLOOKUP(K179,Categories!$B$2:$B$6,Categories!$A$2:$A$6,,)</f>
        <v>0</v>
      </c>
      <c r="M179" s="2" t="s">
        <v>385</v>
      </c>
      <c r="N179" s="2" t="s">
        <v>379</v>
      </c>
      <c r="O179" s="2">
        <v>14.83</v>
      </c>
      <c r="P179" s="2">
        <v>6</v>
      </c>
      <c r="Q179" s="2">
        <v>8</v>
      </c>
      <c r="R179" s="2">
        <v>7</v>
      </c>
      <c r="S179" s="6"/>
      <c r="T179" s="33"/>
      <c r="U179" s="7" t="s">
        <v>380</v>
      </c>
      <c r="V179" t="str">
        <f>IF(L158 =2,$AB$151, )</f>
        <v>/images/properties/Home12.jpg</v>
      </c>
    </row>
    <row r="180" spans="1:22" ht="15.75" customHeight="1">
      <c r="A180" s="1">
        <v>3179</v>
      </c>
      <c r="B180" s="39"/>
      <c r="C180" s="2" t="s">
        <v>961</v>
      </c>
      <c r="D180" s="2" t="s">
        <v>437</v>
      </c>
      <c r="E180" s="2" t="s">
        <v>962</v>
      </c>
      <c r="F180" s="2" t="s">
        <v>963</v>
      </c>
      <c r="G180" s="2" t="s">
        <v>334</v>
      </c>
      <c r="H180" s="2">
        <f>_xlfn.XLOOKUP(G180,Admins!$E$10:$E$80,Admins!$A$10:$A$80,,)</f>
        <v>66</v>
      </c>
      <c r="I180" s="2">
        <v>228.04</v>
      </c>
      <c r="J180" s="2">
        <v>227.96</v>
      </c>
      <c r="K180" s="2" t="s">
        <v>357</v>
      </c>
      <c r="L180" s="2">
        <f>_xlfn.XLOOKUP(K180,Categories!$B$2:$B$6,Categories!$A$2:$A$6,,)</f>
        <v>0</v>
      </c>
      <c r="M180" s="2" t="s">
        <v>385</v>
      </c>
      <c r="N180" s="2" t="s">
        <v>385</v>
      </c>
      <c r="O180" s="2">
        <v>6.99</v>
      </c>
      <c r="P180" s="2">
        <v>2</v>
      </c>
      <c r="Q180" s="2">
        <v>4</v>
      </c>
      <c r="R180" s="2">
        <v>1</v>
      </c>
      <c r="S180" s="6"/>
      <c r="T180" s="33"/>
      <c r="U180" s="7" t="s">
        <v>380</v>
      </c>
      <c r="V180" t="s">
        <v>1127</v>
      </c>
    </row>
    <row r="181" spans="1:22" ht="15.75" customHeight="1">
      <c r="A181" s="1">
        <v>3180</v>
      </c>
      <c r="B181" s="39"/>
      <c r="C181" s="2" t="s">
        <v>964</v>
      </c>
      <c r="D181" s="2" t="s">
        <v>831</v>
      </c>
      <c r="E181" s="2" t="s">
        <v>965</v>
      </c>
      <c r="F181" s="2" t="s">
        <v>966</v>
      </c>
      <c r="G181" s="2" t="s">
        <v>339</v>
      </c>
      <c r="H181" s="2">
        <f>_xlfn.XLOOKUP(G181,Admins!$E$10:$E$80,Admins!$A$10:$A$80,,)</f>
        <v>67</v>
      </c>
      <c r="I181" s="2">
        <v>228.81</v>
      </c>
      <c r="J181" s="2">
        <v>140.93</v>
      </c>
      <c r="K181" s="2" t="s">
        <v>357</v>
      </c>
      <c r="L181" s="2">
        <f>_xlfn.XLOOKUP(K181,Categories!$B$2:$B$6,Categories!$A$2:$A$6,,)</f>
        <v>0</v>
      </c>
      <c r="M181" s="2" t="s">
        <v>385</v>
      </c>
      <c r="N181" s="2" t="s">
        <v>379</v>
      </c>
      <c r="O181" s="2">
        <v>29.74</v>
      </c>
      <c r="P181" s="2">
        <v>4</v>
      </c>
      <c r="Q181" s="2">
        <v>4</v>
      </c>
      <c r="R181" s="2">
        <v>3</v>
      </c>
      <c r="S181" s="6">
        <v>21</v>
      </c>
      <c r="T181" s="33">
        <v>0.15023775787043414</v>
      </c>
      <c r="U181" s="7" t="s">
        <v>380</v>
      </c>
      <c r="V181" t="str">
        <f>IF(L160 =2,$AB$151, )</f>
        <v>/images/properties/Home12.jpg</v>
      </c>
    </row>
    <row r="182" spans="1:22" ht="15.75" customHeight="1">
      <c r="A182" s="1">
        <v>3181</v>
      </c>
      <c r="B182" s="39"/>
      <c r="C182" s="2" t="s">
        <v>967</v>
      </c>
      <c r="D182" s="2" t="s">
        <v>506</v>
      </c>
      <c r="E182" s="2" t="s">
        <v>968</v>
      </c>
      <c r="F182" s="2" t="s">
        <v>969</v>
      </c>
      <c r="G182" s="2" t="s">
        <v>334</v>
      </c>
      <c r="H182" s="2">
        <f>_xlfn.XLOOKUP(G182,Admins!$E$10:$E$80,Admins!$A$10:$A$80,,)</f>
        <v>66</v>
      </c>
      <c r="I182" s="2">
        <v>255.43</v>
      </c>
      <c r="J182" s="2">
        <v>137.35</v>
      </c>
      <c r="K182" s="2" t="s">
        <v>357</v>
      </c>
      <c r="L182" s="2">
        <f>_xlfn.XLOOKUP(K182,Categories!$B$2:$B$6,Categories!$A$2:$A$6,,)</f>
        <v>0</v>
      </c>
      <c r="M182" s="2" t="s">
        <v>385</v>
      </c>
      <c r="N182" s="2" t="s">
        <v>385</v>
      </c>
      <c r="O182" s="2">
        <v>16.62</v>
      </c>
      <c r="P182" s="2">
        <v>7</v>
      </c>
      <c r="Q182" s="2">
        <v>6</v>
      </c>
      <c r="R182" s="2">
        <v>6</v>
      </c>
      <c r="S182" s="6">
        <v>21</v>
      </c>
      <c r="T182" s="33">
        <v>0.14326794959507605</v>
      </c>
      <c r="U182" s="7" t="s">
        <v>380</v>
      </c>
      <c r="V182" t="str">
        <f>IF(L155 =0,$AB$149, )</f>
        <v>/images/properties/Home11.jpg</v>
      </c>
    </row>
    <row r="183" spans="1:22" ht="15.75" customHeight="1">
      <c r="A183" s="1">
        <v>3182</v>
      </c>
      <c r="B183" s="39"/>
      <c r="C183" s="2" t="s">
        <v>970</v>
      </c>
      <c r="D183" s="2" t="s">
        <v>831</v>
      </c>
      <c r="E183" s="2" t="s">
        <v>971</v>
      </c>
      <c r="F183" s="2" t="s">
        <v>972</v>
      </c>
      <c r="G183" s="2" t="s">
        <v>334</v>
      </c>
      <c r="H183" s="2">
        <f>_xlfn.XLOOKUP(G183,Admins!$E$10:$E$80,Admins!$A$10:$A$80,,)</f>
        <v>66</v>
      </c>
      <c r="I183" s="2">
        <v>146.75</v>
      </c>
      <c r="J183" s="2">
        <v>172.99</v>
      </c>
      <c r="K183" s="2" t="s">
        <v>358</v>
      </c>
      <c r="L183" s="2">
        <f>_xlfn.XLOOKUP(K183,Categories!$B$2:$B$6,Categories!$A$2:$A$6,,)</f>
        <v>1</v>
      </c>
      <c r="M183" s="2" t="s">
        <v>385</v>
      </c>
      <c r="N183" s="2" t="s">
        <v>379</v>
      </c>
      <c r="O183" s="2">
        <v>26.24</v>
      </c>
      <c r="P183" s="2">
        <v>7</v>
      </c>
      <c r="Q183" s="2">
        <v>6</v>
      </c>
      <c r="R183" s="2">
        <v>4</v>
      </c>
      <c r="S183" s="6">
        <v>6</v>
      </c>
      <c r="T183" s="33">
        <v>0.22720553096494284</v>
      </c>
      <c r="U183" s="7" t="s">
        <v>390</v>
      </c>
      <c r="V183" t="str">
        <f>IF(L156 =0,$AB$149, )</f>
        <v>/images/properties/Home11.jpg</v>
      </c>
    </row>
    <row r="184" spans="1:22" ht="15.75" customHeight="1">
      <c r="A184" s="1">
        <v>3183</v>
      </c>
      <c r="B184" s="39"/>
      <c r="C184" s="2" t="s">
        <v>973</v>
      </c>
      <c r="D184" s="2" t="s">
        <v>445</v>
      </c>
      <c r="E184" s="2" t="s">
        <v>974</v>
      </c>
      <c r="F184" s="2" t="s">
        <v>975</v>
      </c>
      <c r="G184" s="2" t="s">
        <v>329</v>
      </c>
      <c r="H184" s="2">
        <f>_xlfn.XLOOKUP(G184,Admins!$E$10:$E$80,Admins!$A$10:$A$80,,)</f>
        <v>65</v>
      </c>
      <c r="I184" s="2">
        <v>157.96</v>
      </c>
      <c r="J184" s="2">
        <v>188.53</v>
      </c>
      <c r="K184" s="2" t="s">
        <v>358</v>
      </c>
      <c r="L184" s="2">
        <f>_xlfn.XLOOKUP(K184,Categories!$B$2:$B$6,Categories!$A$2:$A$6,,)</f>
        <v>1</v>
      </c>
      <c r="M184" s="2" t="s">
        <v>379</v>
      </c>
      <c r="N184" s="2" t="s">
        <v>379</v>
      </c>
      <c r="O184" s="2">
        <v>6.69</v>
      </c>
      <c r="P184" s="2">
        <v>3</v>
      </c>
      <c r="Q184" s="2">
        <v>5</v>
      </c>
      <c r="R184" s="2">
        <v>1</v>
      </c>
      <c r="S184" s="6"/>
      <c r="T184" s="33"/>
      <c r="U184" s="7" t="s">
        <v>380</v>
      </c>
      <c r="V184" t="str">
        <f>IF(L158 =2,$AB$151, )</f>
        <v>/images/properties/Home12.jpg</v>
      </c>
    </row>
    <row r="185" spans="1:22" ht="15.75" customHeight="1">
      <c r="T185" s="34"/>
    </row>
    <row r="186" spans="1:22" ht="15.75" customHeight="1">
      <c r="T186" s="34"/>
    </row>
    <row r="187" spans="1:22" ht="15.75" customHeight="1">
      <c r="T187" s="34"/>
    </row>
    <row r="188" spans="1:22" ht="15.75" customHeight="1">
      <c r="T188" s="34"/>
    </row>
    <row r="189" spans="1:22" ht="15.75" customHeight="1">
      <c r="T189" s="34"/>
    </row>
    <row r="190" spans="1:22" ht="15.75" customHeight="1">
      <c r="T190" s="34"/>
    </row>
    <row r="191" spans="1:22" ht="15.75" customHeight="1">
      <c r="T191" s="34"/>
    </row>
    <row r="192" spans="1:22" ht="15.75" customHeight="1">
      <c r="T192" s="34"/>
    </row>
    <row r="193" spans="20:20" ht="15.75" customHeight="1">
      <c r="T193" s="34"/>
    </row>
    <row r="194" spans="20:20" ht="15.75" customHeight="1">
      <c r="T194" s="34"/>
    </row>
    <row r="195" spans="20:20" ht="15.75" customHeight="1">
      <c r="T195" s="34"/>
    </row>
    <row r="196" spans="20:20" ht="15.75" customHeight="1">
      <c r="T196" s="34"/>
    </row>
    <row r="197" spans="20:20" ht="15.75" customHeight="1">
      <c r="T197" s="34"/>
    </row>
    <row r="198" spans="20:20" ht="15.75" customHeight="1">
      <c r="T198" s="34"/>
    </row>
    <row r="199" spans="20:20" ht="15.75" customHeight="1">
      <c r="T199" s="34"/>
    </row>
    <row r="200" spans="20:20" ht="15.75" customHeight="1">
      <c r="T200" s="34"/>
    </row>
    <row r="201" spans="20:20" ht="15.75" customHeight="1">
      <c r="T201" s="34"/>
    </row>
    <row r="202" spans="20:20" ht="15.75" customHeight="1">
      <c r="T202" s="34"/>
    </row>
    <row r="203" spans="20:20" ht="15.75" customHeight="1">
      <c r="T203" s="34"/>
    </row>
    <row r="204" spans="20:20" ht="15.75" customHeight="1">
      <c r="T204" s="34"/>
    </row>
    <row r="205" spans="20:20" ht="15.75" customHeight="1">
      <c r="T205" s="34"/>
    </row>
    <row r="206" spans="20:20" ht="15.75" customHeight="1">
      <c r="T206" s="34"/>
    </row>
    <row r="207" spans="20:20" ht="15.75" customHeight="1">
      <c r="T207" s="34"/>
    </row>
    <row r="208" spans="20:20" ht="15.75" customHeight="1">
      <c r="T208" s="34"/>
    </row>
    <row r="209" spans="20:20" ht="15.75" customHeight="1">
      <c r="T209" s="34"/>
    </row>
    <row r="210" spans="20:20" ht="15.75" customHeight="1">
      <c r="T210" s="34"/>
    </row>
    <row r="211" spans="20:20" ht="15.75" customHeight="1">
      <c r="T211" s="34"/>
    </row>
    <row r="212" spans="20:20" ht="15.75" customHeight="1">
      <c r="T212" s="34"/>
    </row>
    <row r="213" spans="20:20" ht="15.75" customHeight="1"/>
    <row r="214" spans="20:20" ht="15.75" customHeight="1"/>
    <row r="215" spans="20:20" ht="15.75" customHeight="1"/>
    <row r="216" spans="20:20" ht="15.75" customHeight="1"/>
    <row r="217" spans="20:20" ht="15.75" customHeight="1"/>
    <row r="218" spans="20:20" ht="15.75" customHeight="1"/>
    <row r="219" spans="20:20" ht="15.75" customHeight="1"/>
    <row r="220" spans="20:20" ht="15.75" customHeight="1"/>
    <row r="221" spans="20:20" ht="15.75" customHeight="1"/>
    <row r="222" spans="20:20" ht="15.75" customHeight="1"/>
    <row r="223" spans="20:20" ht="15.75" customHeight="1"/>
    <row r="224" spans="20:2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4"/>
  <sheetViews>
    <sheetView workbookViewId="0">
      <selection activeCell="D17" sqref="D17"/>
    </sheetView>
  </sheetViews>
  <sheetFormatPr defaultColWidth="14.453125" defaultRowHeight="15" customHeight="1"/>
  <cols>
    <col min="1" max="1" width="16" customWidth="1"/>
  </cols>
  <sheetData>
    <row r="1" spans="1:2">
      <c r="A1" s="5" t="s">
        <v>976</v>
      </c>
      <c r="B1" s="5" t="s">
        <v>977</v>
      </c>
    </row>
    <row r="2" spans="1:2">
      <c r="A2" s="37">
        <v>3009</v>
      </c>
      <c r="B2" s="38">
        <v>45630</v>
      </c>
    </row>
    <row r="3" spans="1:2">
      <c r="A3" s="37">
        <v>3009</v>
      </c>
      <c r="B3" s="38">
        <v>45631</v>
      </c>
    </row>
    <row r="4" spans="1:2">
      <c r="A4" s="37">
        <v>3172</v>
      </c>
      <c r="B4" s="38">
        <v>45656</v>
      </c>
    </row>
    <row r="5" spans="1:2">
      <c r="A5" s="37">
        <v>3172</v>
      </c>
      <c r="B5" s="38">
        <v>45657</v>
      </c>
    </row>
    <row r="6" spans="1:2">
      <c r="A6" s="37">
        <v>3172</v>
      </c>
      <c r="B6" s="38">
        <v>45658</v>
      </c>
    </row>
    <row r="7" spans="1:2">
      <c r="A7" s="37">
        <v>3113</v>
      </c>
      <c r="B7" s="38">
        <v>45631</v>
      </c>
    </row>
    <row r="8" spans="1:2">
      <c r="A8" s="37">
        <v>3113</v>
      </c>
      <c r="B8" s="38">
        <v>45632</v>
      </c>
    </row>
    <row r="9" spans="1:2">
      <c r="A9" s="37">
        <v>3113</v>
      </c>
      <c r="B9" s="38">
        <v>45633</v>
      </c>
    </row>
    <row r="10" spans="1:2">
      <c r="A10" s="37">
        <v>3099</v>
      </c>
      <c r="B10" s="38">
        <v>45655</v>
      </c>
    </row>
    <row r="11" spans="1:2">
      <c r="A11" s="37">
        <v>3099</v>
      </c>
      <c r="B11" s="38">
        <v>45656</v>
      </c>
    </row>
    <row r="12" spans="1:2">
      <c r="A12" s="37">
        <v>3099</v>
      </c>
      <c r="B12" s="38">
        <v>45657</v>
      </c>
    </row>
    <row r="13" spans="1:2">
      <c r="A13" s="37">
        <v>3099</v>
      </c>
      <c r="B13" s="38">
        <v>45658</v>
      </c>
    </row>
    <row r="14" spans="1:2">
      <c r="A14" s="37">
        <v>3100</v>
      </c>
      <c r="B14" s="38">
        <v>45657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topLeftCell="B1" workbookViewId="0">
      <selection activeCell="C1" sqref="C1"/>
    </sheetView>
  </sheetViews>
  <sheetFormatPr defaultColWidth="14.453125" defaultRowHeight="15" customHeight="1"/>
  <cols>
    <col min="1" max="1" width="8.6328125" customWidth="1"/>
    <col min="2" max="2" width="52.26953125" customWidth="1"/>
    <col min="3" max="3" width="17.36328125" customWidth="1"/>
    <col min="4" max="4" width="24.1796875" customWidth="1"/>
    <col min="5" max="5" width="12.81640625" bestFit="1" customWidth="1"/>
    <col min="6" max="6" width="36.81640625" customWidth="1"/>
    <col min="7" max="7" width="6" bestFit="1" customWidth="1"/>
    <col min="8" max="8" width="131.26953125" customWidth="1"/>
    <col min="9" max="27" width="8.6328125" customWidth="1"/>
  </cols>
  <sheetData>
    <row r="1" spans="1:8" ht="14.5">
      <c r="A1" s="5"/>
      <c r="B1" s="1" t="s">
        <v>978</v>
      </c>
      <c r="C1" s="1" t="s">
        <v>362</v>
      </c>
      <c r="D1" s="1" t="s">
        <v>979</v>
      </c>
      <c r="E1" s="1" t="s">
        <v>980</v>
      </c>
      <c r="F1" s="1" t="s">
        <v>981</v>
      </c>
      <c r="G1" s="1" t="s">
        <v>982</v>
      </c>
      <c r="H1" s="1" t="s">
        <v>983</v>
      </c>
    </row>
    <row r="2" spans="1:8" ht="14.5">
      <c r="A2" s="1">
        <v>1</v>
      </c>
      <c r="B2" s="9" t="s">
        <v>984</v>
      </c>
      <c r="C2" s="2">
        <v>3127</v>
      </c>
      <c r="D2" s="2" t="s">
        <v>80</v>
      </c>
      <c r="E2" s="10" t="s">
        <v>985</v>
      </c>
      <c r="F2" s="2"/>
      <c r="G2" s="2">
        <v>4</v>
      </c>
      <c r="H2" s="2" t="s">
        <v>986</v>
      </c>
    </row>
    <row r="3" spans="1:8" ht="14.5">
      <c r="A3" s="1">
        <v>2</v>
      </c>
      <c r="B3" s="11" t="s">
        <v>987</v>
      </c>
      <c r="C3" s="2">
        <v>3085</v>
      </c>
      <c r="D3" s="2" t="s">
        <v>143</v>
      </c>
      <c r="E3" s="10" t="s">
        <v>985</v>
      </c>
      <c r="F3" s="2"/>
      <c r="G3" s="2">
        <v>3</v>
      </c>
      <c r="H3" s="2" t="s">
        <v>988</v>
      </c>
    </row>
    <row r="4" spans="1:8" ht="14.5">
      <c r="A4" s="1">
        <v>3</v>
      </c>
      <c r="B4" s="12" t="s">
        <v>989</v>
      </c>
      <c r="C4" s="2">
        <v>3161</v>
      </c>
      <c r="D4" s="2" t="s">
        <v>80</v>
      </c>
      <c r="E4" s="13" t="s">
        <v>1020</v>
      </c>
      <c r="F4" s="2" t="s">
        <v>990</v>
      </c>
      <c r="G4" s="2">
        <v>4</v>
      </c>
    </row>
    <row r="5" spans="1:8" ht="14.5">
      <c r="A5" s="1">
        <v>4</v>
      </c>
      <c r="B5" s="9" t="s">
        <v>984</v>
      </c>
      <c r="C5" s="2">
        <v>3127</v>
      </c>
      <c r="D5" s="2" t="s">
        <v>234</v>
      </c>
      <c r="E5" s="10" t="s">
        <v>985</v>
      </c>
      <c r="F5" s="2"/>
      <c r="G5" s="2">
        <v>2</v>
      </c>
      <c r="H5" s="2" t="s">
        <v>986</v>
      </c>
    </row>
    <row r="6" spans="1:8" ht="14.5">
      <c r="A6" s="1">
        <v>5</v>
      </c>
      <c r="B6" s="14" t="s">
        <v>991</v>
      </c>
      <c r="C6" s="2">
        <v>3107</v>
      </c>
      <c r="D6" s="2" t="s">
        <v>80</v>
      </c>
      <c r="E6" s="10" t="s">
        <v>985</v>
      </c>
      <c r="F6" s="2"/>
      <c r="G6" s="2">
        <v>3</v>
      </c>
      <c r="H6" s="2" t="s">
        <v>992</v>
      </c>
    </row>
    <row r="7" spans="1:8" ht="14.5">
      <c r="A7" s="1">
        <v>6</v>
      </c>
      <c r="B7" s="14" t="s">
        <v>991</v>
      </c>
      <c r="C7" s="2">
        <v>3107</v>
      </c>
      <c r="D7" s="2" t="s">
        <v>45</v>
      </c>
      <c r="E7" s="13" t="s">
        <v>1020</v>
      </c>
      <c r="F7" s="2" t="s">
        <v>993</v>
      </c>
      <c r="G7" s="2">
        <v>1</v>
      </c>
      <c r="H7" s="2" t="s">
        <v>994</v>
      </c>
    </row>
    <row r="8" spans="1:8" ht="14.5">
      <c r="A8" s="1">
        <v>7</v>
      </c>
      <c r="B8" s="14" t="s">
        <v>991</v>
      </c>
      <c r="C8" s="2">
        <v>3107</v>
      </c>
      <c r="D8" s="2" t="s">
        <v>167</v>
      </c>
      <c r="E8" s="15" t="s">
        <v>995</v>
      </c>
      <c r="F8" s="2" t="s">
        <v>996</v>
      </c>
      <c r="G8" s="2">
        <v>1</v>
      </c>
      <c r="H8" s="2" t="s">
        <v>997</v>
      </c>
    </row>
    <row r="9" spans="1:8" ht="14.5">
      <c r="A9" s="1">
        <v>8</v>
      </c>
      <c r="B9" s="16" t="s">
        <v>998</v>
      </c>
      <c r="C9" s="2">
        <v>3065</v>
      </c>
      <c r="D9" s="2" t="s">
        <v>143</v>
      </c>
      <c r="E9" s="10" t="s">
        <v>985</v>
      </c>
      <c r="F9" s="2"/>
      <c r="G9" s="2">
        <v>5</v>
      </c>
      <c r="H9" s="2" t="s">
        <v>986</v>
      </c>
    </row>
    <row r="10" spans="1:8" ht="14.5">
      <c r="A10" s="1">
        <v>9</v>
      </c>
      <c r="B10" s="17" t="s">
        <v>999</v>
      </c>
      <c r="C10" s="2">
        <v>3133</v>
      </c>
      <c r="D10" s="2" t="s">
        <v>143</v>
      </c>
      <c r="E10" s="10" t="s">
        <v>985</v>
      </c>
      <c r="F10" s="2"/>
      <c r="G10" s="2">
        <v>2</v>
      </c>
      <c r="H10" s="2" t="s">
        <v>986</v>
      </c>
    </row>
    <row r="11" spans="1:8" ht="14.5">
      <c r="A11" s="1">
        <v>10</v>
      </c>
      <c r="B11" s="16" t="s">
        <v>998</v>
      </c>
      <c r="C11" s="2">
        <v>3065</v>
      </c>
      <c r="D11" s="2" t="s">
        <v>45</v>
      </c>
      <c r="E11" s="18" t="s">
        <v>1000</v>
      </c>
      <c r="F11" s="2" t="s">
        <v>1001</v>
      </c>
      <c r="G11" s="2">
        <v>1</v>
      </c>
      <c r="H11" s="2" t="s">
        <v>1002</v>
      </c>
    </row>
    <row r="12" spans="1:8" ht="14.5">
      <c r="A12" s="1">
        <v>11</v>
      </c>
      <c r="B12" s="19" t="s">
        <v>1003</v>
      </c>
      <c r="C12" s="2">
        <v>3067</v>
      </c>
      <c r="D12" s="2" t="s">
        <v>234</v>
      </c>
      <c r="E12" s="10" t="s">
        <v>985</v>
      </c>
      <c r="F12" s="2"/>
      <c r="G12" s="2">
        <v>4</v>
      </c>
      <c r="H12" s="2" t="s">
        <v>986</v>
      </c>
    </row>
    <row r="13" spans="1:8" ht="14.5">
      <c r="A13" s="1">
        <v>12</v>
      </c>
      <c r="B13" s="16" t="s">
        <v>998</v>
      </c>
      <c r="C13" s="2">
        <v>3065</v>
      </c>
      <c r="D13" s="2" t="s">
        <v>167</v>
      </c>
      <c r="E13" s="10" t="s">
        <v>985</v>
      </c>
      <c r="F13" s="2"/>
      <c r="G13" s="2">
        <v>5</v>
      </c>
      <c r="H13" s="2" t="s">
        <v>1004</v>
      </c>
    </row>
    <row r="14" spans="1:8" ht="14.5">
      <c r="A14" s="1">
        <v>13</v>
      </c>
      <c r="B14" s="16" t="s">
        <v>998</v>
      </c>
      <c r="C14" s="2">
        <v>3065</v>
      </c>
      <c r="D14" s="2" t="s">
        <v>19</v>
      </c>
      <c r="E14" s="15" t="s">
        <v>995</v>
      </c>
      <c r="F14" s="2" t="s">
        <v>1005</v>
      </c>
      <c r="G14" s="2">
        <v>4</v>
      </c>
      <c r="H14" s="2" t="s">
        <v>986</v>
      </c>
    </row>
    <row r="15" spans="1:8" ht="14.5">
      <c r="A15" s="1">
        <v>14</v>
      </c>
      <c r="B15" s="17" t="s">
        <v>999</v>
      </c>
      <c r="C15" s="2">
        <v>3133</v>
      </c>
      <c r="D15" s="2" t="s">
        <v>121</v>
      </c>
      <c r="E15" s="10" t="s">
        <v>985</v>
      </c>
      <c r="F15" s="2"/>
      <c r="G15" s="2">
        <v>4</v>
      </c>
      <c r="H15" s="2" t="s">
        <v>986</v>
      </c>
    </row>
    <row r="16" spans="1:8" ht="14.5">
      <c r="A16" s="1">
        <v>15</v>
      </c>
      <c r="B16" s="14" t="s">
        <v>991</v>
      </c>
      <c r="C16" s="2">
        <v>3107</v>
      </c>
      <c r="D16" s="2" t="s">
        <v>19</v>
      </c>
      <c r="E16" s="10" t="s">
        <v>985</v>
      </c>
      <c r="F16" s="2"/>
      <c r="G16" s="2">
        <v>1</v>
      </c>
      <c r="H16" s="2" t="s">
        <v>1006</v>
      </c>
    </row>
    <row r="17" spans="1:8" ht="14.5">
      <c r="A17" s="1">
        <v>16</v>
      </c>
      <c r="B17" s="11" t="s">
        <v>987</v>
      </c>
      <c r="C17" s="2">
        <v>3085</v>
      </c>
      <c r="D17" s="2" t="s">
        <v>187</v>
      </c>
      <c r="E17" s="10" t="s">
        <v>985</v>
      </c>
      <c r="F17" s="2"/>
      <c r="G17" s="2">
        <v>1</v>
      </c>
      <c r="H17" s="2" t="s">
        <v>986</v>
      </c>
    </row>
    <row r="18" spans="1:8" ht="14.5">
      <c r="A18" s="1">
        <v>17</v>
      </c>
      <c r="B18" s="20" t="s">
        <v>1007</v>
      </c>
      <c r="C18" s="2">
        <v>3087</v>
      </c>
      <c r="D18" s="2" t="s">
        <v>19</v>
      </c>
      <c r="E18" s="10" t="s">
        <v>985</v>
      </c>
      <c r="F18" s="2"/>
      <c r="G18" s="2">
        <v>4</v>
      </c>
      <c r="H18" s="2" t="s">
        <v>1008</v>
      </c>
    </row>
    <row r="19" spans="1:8" ht="14.5">
      <c r="A19" s="1">
        <v>18</v>
      </c>
      <c r="B19" s="20" t="s">
        <v>1007</v>
      </c>
      <c r="C19" s="2">
        <v>3087</v>
      </c>
      <c r="D19" s="2" t="s">
        <v>234</v>
      </c>
      <c r="E19" s="10" t="s">
        <v>985</v>
      </c>
      <c r="F19" s="2"/>
      <c r="G19" s="2">
        <v>5</v>
      </c>
      <c r="H19" s="2" t="s">
        <v>986</v>
      </c>
    </row>
    <row r="20" spans="1:8" ht="14.5">
      <c r="A20" s="1">
        <v>19</v>
      </c>
      <c r="B20" s="9" t="s">
        <v>984</v>
      </c>
      <c r="C20" s="2">
        <v>3127</v>
      </c>
      <c r="D20" s="2" t="s">
        <v>143</v>
      </c>
      <c r="E20" s="10" t="s">
        <v>985</v>
      </c>
      <c r="F20" s="2"/>
      <c r="G20" s="2">
        <v>5</v>
      </c>
      <c r="H20" s="2" t="s">
        <v>1009</v>
      </c>
    </row>
    <row r="21" spans="1:8" ht="15.75" customHeight="1">
      <c r="A21" s="1">
        <v>20</v>
      </c>
      <c r="B21" s="17" t="s">
        <v>999</v>
      </c>
      <c r="C21" s="2">
        <v>3133</v>
      </c>
      <c r="D21" s="2" t="s">
        <v>187</v>
      </c>
      <c r="E21" s="18" t="s">
        <v>1000</v>
      </c>
      <c r="F21" s="2" t="s">
        <v>1010</v>
      </c>
      <c r="G21" s="2">
        <v>2</v>
      </c>
      <c r="H21" s="2" t="s">
        <v>986</v>
      </c>
    </row>
    <row r="22" spans="1:8" ht="15.75" customHeight="1">
      <c r="A22" s="1">
        <v>21</v>
      </c>
      <c r="B22" s="12" t="s">
        <v>989</v>
      </c>
      <c r="C22" s="2">
        <v>3161</v>
      </c>
      <c r="D22" s="2" t="s">
        <v>143</v>
      </c>
      <c r="E22" s="10" t="s">
        <v>985</v>
      </c>
      <c r="F22" s="2"/>
      <c r="G22" s="2">
        <v>2</v>
      </c>
      <c r="H22" s="2" t="s">
        <v>1011</v>
      </c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spans="2:2" ht="15.75" customHeight="1"/>
    <row r="34" spans="2:2" ht="15.75" customHeight="1">
      <c r="B34" s="2"/>
    </row>
    <row r="35" spans="2:2" ht="15.75" customHeight="1"/>
    <row r="36" spans="2:2" ht="15.75" customHeight="1">
      <c r="B36" s="2"/>
    </row>
    <row r="37" spans="2:2" ht="15.75" customHeight="1">
      <c r="B37" s="2"/>
    </row>
    <row r="38" spans="2:2" ht="15.75" customHeight="1">
      <c r="B38" s="2"/>
    </row>
    <row r="39" spans="2:2" ht="15.75" customHeight="1">
      <c r="B39" s="2"/>
    </row>
    <row r="40" spans="2:2" ht="15.75" customHeight="1">
      <c r="B40" s="2"/>
    </row>
    <row r="41" spans="2:2" ht="15.75" customHeight="1"/>
    <row r="42" spans="2:2" ht="15.75" customHeight="1">
      <c r="B42" s="2"/>
    </row>
    <row r="43" spans="2:2" ht="15.75" customHeight="1">
      <c r="B43" s="2"/>
    </row>
    <row r="44" spans="2:2" ht="15.75" customHeight="1">
      <c r="B44" s="2"/>
    </row>
    <row r="45" spans="2:2" ht="15.75" customHeight="1">
      <c r="B45" s="2"/>
    </row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10"/>
  <sheetViews>
    <sheetView workbookViewId="0">
      <selection activeCell="D6" sqref="D6"/>
    </sheetView>
  </sheetViews>
  <sheetFormatPr defaultColWidth="14.453125" defaultRowHeight="15" customHeight="1"/>
  <cols>
    <col min="1" max="1" width="6.6328125" customWidth="1"/>
    <col min="2" max="2" width="15.81640625" customWidth="1"/>
    <col min="3" max="3" width="24.1796875" customWidth="1"/>
    <col min="4" max="4" width="18" customWidth="1"/>
    <col min="5" max="5" width="14.54296875" customWidth="1"/>
    <col min="6" max="6" width="13.54296875" customWidth="1"/>
    <col min="7" max="7" width="13.6328125" customWidth="1"/>
    <col min="8" max="8" width="11.6328125" customWidth="1"/>
    <col min="9" max="9" width="12.6328125" customWidth="1"/>
    <col min="10" max="10" width="14" customWidth="1"/>
    <col min="11" max="11" width="20" customWidth="1"/>
    <col min="12" max="12" width="18" customWidth="1"/>
  </cols>
  <sheetData>
    <row r="1" spans="1:12" ht="14.5">
      <c r="A1" s="4"/>
      <c r="B1" s="21" t="s">
        <v>362</v>
      </c>
      <c r="C1" s="21" t="s">
        <v>979</v>
      </c>
      <c r="D1" s="21" t="s">
        <v>1012</v>
      </c>
      <c r="E1" s="21" t="s">
        <v>1013</v>
      </c>
      <c r="F1" s="1" t="s">
        <v>367</v>
      </c>
      <c r="G1" s="1" t="s">
        <v>368</v>
      </c>
      <c r="H1" s="22" t="s">
        <v>371</v>
      </c>
      <c r="I1" s="21" t="s">
        <v>1014</v>
      </c>
      <c r="J1" s="21" t="s">
        <v>1015</v>
      </c>
      <c r="K1" s="21" t="s">
        <v>1016</v>
      </c>
      <c r="L1" s="22" t="s">
        <v>1017</v>
      </c>
    </row>
    <row r="2" spans="1:12" ht="14.5">
      <c r="A2" s="5">
        <v>1</v>
      </c>
      <c r="B2" s="7">
        <v>3133</v>
      </c>
      <c r="C2" s="2" t="s">
        <v>187</v>
      </c>
      <c r="D2" s="8">
        <v>45597</v>
      </c>
      <c r="E2" s="8">
        <v>45599</v>
      </c>
      <c r="F2" s="23">
        <f>VLOOKUP(B2,[1]Properties!$A$2:Q184,7,FALSE)</f>
        <v>249.39</v>
      </c>
      <c r="G2" s="23">
        <f>VLOOKUP(B2,[1]Properties!$A$2:Q184,8,FALSE)</f>
        <v>134.72</v>
      </c>
      <c r="H2" s="23">
        <f>VLOOKUP(B2,[1]Properties!$A$2:Q184,12,FALSE)</f>
        <v>19.190000000000001</v>
      </c>
      <c r="I2" s="46">
        <f>VLOOKUP(B2,[1]Properties!$A$2:Q184,17,FALSE)</f>
        <v>0</v>
      </c>
      <c r="J2" s="7">
        <f>VLOOKUP(B2,[1]Properties!$A$2:Q184,15,FALSE)</f>
        <v>1</v>
      </c>
      <c r="K2" s="7">
        <v>21900</v>
      </c>
      <c r="L2" s="7" t="s">
        <v>1018</v>
      </c>
    </row>
    <row r="3" spans="1:12" ht="14.5">
      <c r="A3" s="5">
        <v>2</v>
      </c>
      <c r="B3" s="7">
        <v>3150</v>
      </c>
      <c r="C3" s="2" t="s">
        <v>100</v>
      </c>
      <c r="D3" s="8">
        <v>45600</v>
      </c>
      <c r="E3" s="8">
        <v>45602</v>
      </c>
      <c r="F3" s="23">
        <f>VLOOKUP(B3,[1]Properties!$A$2:Q185,7,FALSE)</f>
        <v>207.51</v>
      </c>
      <c r="G3" s="23">
        <f>VLOOKUP(B3,[1]Properties!$A$2:Q185,8,FALSE)</f>
        <v>204.67</v>
      </c>
      <c r="H3" s="23">
        <f>VLOOKUP(B3,[1]Properties!$A$2:Q185,12,FALSE)</f>
        <v>26.36</v>
      </c>
      <c r="I3" s="46">
        <f>VLOOKUP(B3,[1]Properties!$A$2:Q185,17,FALSE)</f>
        <v>0.21728196533777849</v>
      </c>
      <c r="J3" s="7">
        <f>VLOOKUP(B3,[1]Properties!$A$2:Q185,15,FALSE)</f>
        <v>2</v>
      </c>
      <c r="K3" s="7">
        <v>21901</v>
      </c>
      <c r="L3" s="7" t="s">
        <v>1018</v>
      </c>
    </row>
    <row r="4" spans="1:12" ht="14.5">
      <c r="A4" s="5">
        <v>3</v>
      </c>
      <c r="B4" s="7">
        <v>3116</v>
      </c>
      <c r="C4" s="2" t="s">
        <v>100</v>
      </c>
      <c r="D4" s="38">
        <v>45602</v>
      </c>
      <c r="E4" s="8">
        <v>45606</v>
      </c>
      <c r="F4" s="23">
        <f>VLOOKUP(B4,[1]Properties!$A$2:Q186,7,FALSE)</f>
        <v>262.77</v>
      </c>
      <c r="G4" s="23">
        <f>VLOOKUP(B4,[1]Properties!$A$2:Q186,8,FALSE)</f>
        <v>163.30000000000001</v>
      </c>
      <c r="H4" s="23">
        <f>VLOOKUP(B4,[1]Properties!$A$2:Q186,12,FALSE)</f>
        <v>13.74</v>
      </c>
      <c r="I4" s="46">
        <f>VLOOKUP(B4,[1]Properties!$A$2:Q186,17,FALSE)</f>
        <v>0.15783334197277493</v>
      </c>
      <c r="J4" s="7">
        <f>VLOOKUP(B4,[1]Properties!$A$2:Q186,15,FALSE)</f>
        <v>14</v>
      </c>
      <c r="K4" s="7">
        <v>21901</v>
      </c>
      <c r="L4" s="7" t="s">
        <v>1019</v>
      </c>
    </row>
    <row r="5" spans="1:12" ht="14.5">
      <c r="A5" s="5">
        <v>4</v>
      </c>
      <c r="B5" s="7">
        <v>3133</v>
      </c>
      <c r="C5" s="2" t="s">
        <v>121</v>
      </c>
      <c r="D5" s="8">
        <v>45603</v>
      </c>
      <c r="E5" s="8">
        <v>45608</v>
      </c>
      <c r="F5" s="23">
        <f>VLOOKUP(B5,[1]Properties!$A$2:Q187,7,FALSE)</f>
        <v>249.39</v>
      </c>
      <c r="G5" s="23">
        <f>VLOOKUP(B5,[1]Properties!$A$2:Q187,8,FALSE)</f>
        <v>134.72</v>
      </c>
      <c r="H5" s="23">
        <f>VLOOKUP(B5,[1]Properties!$A$2:Q187,12,FALSE)</f>
        <v>19.190000000000001</v>
      </c>
      <c r="I5" s="46">
        <f>VLOOKUP(B5,[1]Properties!$A$2:Q187,17,FALSE)</f>
        <v>0</v>
      </c>
      <c r="J5" s="7">
        <f>VLOOKUP(B5,[1]Properties!$A$2:Q187,15,FALSE)</f>
        <v>1</v>
      </c>
      <c r="K5" s="7">
        <v>21902</v>
      </c>
      <c r="L5" s="7" t="s">
        <v>1018</v>
      </c>
    </row>
    <row r="6" spans="1:12" ht="14.5">
      <c r="A6" s="5">
        <v>5</v>
      </c>
      <c r="B6" s="7">
        <v>3067</v>
      </c>
      <c r="C6" s="2" t="s">
        <v>234</v>
      </c>
      <c r="D6" s="8">
        <v>45602</v>
      </c>
      <c r="E6" s="8">
        <v>45614</v>
      </c>
      <c r="F6" s="23">
        <f>VLOOKUP(B6,[1]Properties!$A$2:Q188,7,FALSE)</f>
        <v>286.52999999999997</v>
      </c>
      <c r="G6" s="23">
        <f>VLOOKUP(B6,[1]Properties!$A$2:Q188,8,FALSE)</f>
        <v>163.68</v>
      </c>
      <c r="H6" s="23">
        <f>VLOOKUP(B6,[1]Properties!$A$2:Q188,12,FALSE)</f>
        <v>25.57</v>
      </c>
      <c r="I6" s="46">
        <f>VLOOKUP(B6,[1]Properties!$A$2:Q188,17,FALSE)</f>
        <v>0</v>
      </c>
      <c r="J6" s="7">
        <f>VLOOKUP(B6,[1]Properties!$A$2:Q188,15,FALSE)</f>
        <v>9</v>
      </c>
      <c r="K6" s="7">
        <v>21903</v>
      </c>
      <c r="L6" s="37" t="s">
        <v>1018</v>
      </c>
    </row>
    <row r="7" spans="1:12" ht="14.5">
      <c r="A7" s="5">
        <v>6</v>
      </c>
      <c r="B7" s="7">
        <v>3075</v>
      </c>
      <c r="C7" s="2" t="s">
        <v>110</v>
      </c>
      <c r="D7" s="8">
        <v>45603</v>
      </c>
      <c r="E7" s="8">
        <v>45611</v>
      </c>
      <c r="F7" s="23">
        <f>VLOOKUP(B7,[1]Properties!$A$2:Q189,7,FALSE)</f>
        <v>209.77</v>
      </c>
      <c r="G7" s="23">
        <f>VLOOKUP(B7,[1]Properties!$A$2:Q189,8,FALSE)</f>
        <v>147.55000000000001</v>
      </c>
      <c r="H7" s="23">
        <f>VLOOKUP(B7,[1]Properties!$A$2:Q189,12,FALSE)</f>
        <v>27.65</v>
      </c>
      <c r="I7" s="46">
        <f>VLOOKUP(B7,[1]Properties!$A$2:Q189,17,FALSE)</f>
        <v>8.7890398442729001E-2</v>
      </c>
      <c r="J7" s="7">
        <f>VLOOKUP(B7,[1]Properties!$A$2:Q189,15,FALSE)</f>
        <v>3</v>
      </c>
      <c r="K7" s="7">
        <v>21904</v>
      </c>
      <c r="L7" s="7" t="s">
        <v>1018</v>
      </c>
    </row>
    <row r="8" spans="1:12" ht="14.5">
      <c r="A8" s="5">
        <v>7</v>
      </c>
      <c r="B8" s="7">
        <v>3127</v>
      </c>
      <c r="C8" s="2" t="s">
        <v>143</v>
      </c>
      <c r="D8" s="8">
        <v>45613</v>
      </c>
      <c r="E8" s="8">
        <v>45618</v>
      </c>
      <c r="F8" s="23">
        <f>VLOOKUP(B8,[1]Properties!$A$2:Q190,7,FALSE)</f>
        <v>180.86</v>
      </c>
      <c r="G8" s="23">
        <f>VLOOKUP(B8,[1]Properties!$A$2:Q190,8,FALSE)</f>
        <v>224.98</v>
      </c>
      <c r="H8" s="23">
        <f>VLOOKUP(B8,[1]Properties!$A$2:Q190,12,FALSE)</f>
        <v>11.91</v>
      </c>
      <c r="I8" s="46">
        <f>VLOOKUP(B8,[1]Properties!$A$2:Q190,17,FALSE)</f>
        <v>0</v>
      </c>
      <c r="J8" s="7">
        <f>VLOOKUP(B8,[1]Properties!$A$2:Q190,15,FALSE)</f>
        <v>12</v>
      </c>
      <c r="K8" s="7">
        <v>21905</v>
      </c>
      <c r="L8" s="7" t="s">
        <v>1018</v>
      </c>
    </row>
    <row r="9" spans="1:12" ht="14.5">
      <c r="A9" s="5">
        <v>8</v>
      </c>
      <c r="B9" s="7">
        <v>3133</v>
      </c>
      <c r="C9" s="2" t="s">
        <v>143</v>
      </c>
      <c r="D9" s="8">
        <v>45618</v>
      </c>
      <c r="E9" s="8">
        <v>45623</v>
      </c>
      <c r="F9" s="23">
        <f>VLOOKUP(B9,[1]Properties!$A$2:Q191,7,FALSE)</f>
        <v>249.39</v>
      </c>
      <c r="G9" s="23">
        <f>VLOOKUP(B9,[1]Properties!$A$2:Q191,8,FALSE)</f>
        <v>134.72</v>
      </c>
      <c r="H9" s="23">
        <f>VLOOKUP(B9,[1]Properties!$A$2:Q191,12,FALSE)</f>
        <v>19.190000000000001</v>
      </c>
      <c r="I9" s="46">
        <f>VLOOKUP(B9,[1]Properties!$A$2:Q191,17,FALSE)</f>
        <v>0</v>
      </c>
      <c r="J9" s="7">
        <f>VLOOKUP(B9,[1]Properties!$A$2:Q191,15,FALSE)</f>
        <v>1</v>
      </c>
      <c r="K9" s="7">
        <v>21906</v>
      </c>
      <c r="L9" s="37" t="s">
        <v>1018</v>
      </c>
    </row>
    <row r="10" spans="1:12" ht="14.5">
      <c r="A10" s="5">
        <v>9</v>
      </c>
      <c r="B10" s="7">
        <v>3082</v>
      </c>
      <c r="C10" s="2" t="s">
        <v>95</v>
      </c>
      <c r="D10" s="8">
        <v>45619</v>
      </c>
      <c r="E10" s="8">
        <v>45627</v>
      </c>
      <c r="F10" s="23">
        <f>VLOOKUP(B10,[1]Properties!$A$2:Q192,7,FALSE)</f>
        <v>271.49</v>
      </c>
      <c r="G10" s="23">
        <f>VLOOKUP(B10,[1]Properties!$A$2:Q192,8,FALSE)</f>
        <v>93.35</v>
      </c>
      <c r="H10" s="23">
        <f>VLOOKUP(B10,[1]Properties!$A$2:Q192,12,FALSE)</f>
        <v>8.5399999999999991</v>
      </c>
      <c r="I10" s="46">
        <f>VLOOKUP(B10,[1]Properties!$A$2:Q192,17,FALSE)</f>
        <v>0.17515031842671308</v>
      </c>
      <c r="J10" s="7">
        <f>VLOOKUP(B10,[1]Properties!$A$2:Q192,15,FALSE)</f>
        <v>5</v>
      </c>
      <c r="K10" s="7">
        <v>21907</v>
      </c>
      <c r="L10" s="7" t="s">
        <v>1018</v>
      </c>
    </row>
    <row r="11" spans="1:12" ht="14.5">
      <c r="A11" s="5">
        <v>10</v>
      </c>
      <c r="B11" s="7">
        <v>3172</v>
      </c>
      <c r="C11" s="2" t="s">
        <v>84</v>
      </c>
      <c r="D11" s="8">
        <v>45620</v>
      </c>
      <c r="E11" s="8">
        <v>45630</v>
      </c>
      <c r="F11" s="23">
        <f>VLOOKUP(B11,[1]Properties!$A$2:Q193,7,FALSE)</f>
        <v>152.09</v>
      </c>
      <c r="G11" s="23">
        <f>VLOOKUP(B11,[1]Properties!$A$2:Q193,8,FALSE)</f>
        <v>174.87</v>
      </c>
      <c r="H11" s="23">
        <f>VLOOKUP(B11,[1]Properties!$A$2:Q193,12,FALSE)</f>
        <v>18.440000000000001</v>
      </c>
      <c r="I11" s="46">
        <f>VLOOKUP(B11,[1]Properties!$A$2:Q193,17,FALSE)</f>
        <v>7.7256559285791185E-2</v>
      </c>
      <c r="J11" s="7">
        <f>VLOOKUP(B11,[1]Properties!$A$2:Q193,15,FALSE)</f>
        <v>11</v>
      </c>
      <c r="K11" s="7">
        <v>21908</v>
      </c>
      <c r="L11" s="7" t="s">
        <v>1018</v>
      </c>
    </row>
    <row r="12" spans="1:12" ht="14.5">
      <c r="A12" s="5">
        <v>11</v>
      </c>
      <c r="B12" s="7">
        <v>3056</v>
      </c>
      <c r="C12" s="2" t="s">
        <v>62</v>
      </c>
      <c r="D12" s="8">
        <v>45625</v>
      </c>
      <c r="E12" s="8">
        <v>45644</v>
      </c>
      <c r="F12" s="23">
        <f>VLOOKUP(B12,[1]Properties!$A$2:Q194,7,FALSE)</f>
        <v>167.53</v>
      </c>
      <c r="G12" s="23">
        <f>VLOOKUP(B12,[1]Properties!$A$2:Q194,8,FALSE)</f>
        <v>117.45</v>
      </c>
      <c r="H12" s="23">
        <f>VLOOKUP(B12,[1]Properties!$A$2:Q194,12,FALSE)</f>
        <v>24.75</v>
      </c>
      <c r="I12" s="46">
        <f>VLOOKUP(B12,[1]Properties!$A$2:Q194,17,FALSE)</f>
        <v>0.16765499120781757</v>
      </c>
      <c r="J12" s="7">
        <f>VLOOKUP(B12,[1]Properties!$A$2:Q194,15,FALSE)</f>
        <v>10</v>
      </c>
      <c r="K12" s="7">
        <v>21909</v>
      </c>
      <c r="L12" s="7" t="s">
        <v>1019</v>
      </c>
    </row>
    <row r="13" spans="1:12" ht="14.5">
      <c r="A13" s="5">
        <v>12</v>
      </c>
      <c r="B13" s="7">
        <v>3065</v>
      </c>
      <c r="C13" s="2" t="s">
        <v>19</v>
      </c>
      <c r="D13" s="8">
        <v>45624</v>
      </c>
      <c r="E13" s="38">
        <v>45627</v>
      </c>
      <c r="F13" s="23">
        <f>VLOOKUP(B13,[1]Properties!$A$2:Q195,7,FALSE)</f>
        <v>139.83000000000001</v>
      </c>
      <c r="G13" s="23">
        <f>VLOOKUP(B13,[1]Properties!$A$2:Q195,8,FALSE)</f>
        <v>155.03</v>
      </c>
      <c r="H13" s="23">
        <f>VLOOKUP(B13,[1]Properties!$A$2:Q195,12,FALSE)</f>
        <v>21.05</v>
      </c>
      <c r="I13" s="46">
        <f>VLOOKUP(B13,[1]Properties!$A$2:Q195,17,FALSE)</f>
        <v>9.4956172037010664E-2</v>
      </c>
      <c r="J13" s="7">
        <f>VLOOKUP(B13,[1]Properties!$A$2:Q195,15,FALSE)</f>
        <v>13</v>
      </c>
      <c r="K13" s="7">
        <v>21910</v>
      </c>
      <c r="L13" s="7" t="s">
        <v>1018</v>
      </c>
    </row>
    <row r="14" spans="1:12" ht="14.5">
      <c r="A14" s="5">
        <v>13</v>
      </c>
      <c r="B14" s="7">
        <v>3067</v>
      </c>
      <c r="C14" s="2" t="s">
        <v>45</v>
      </c>
      <c r="D14" s="8">
        <v>45597</v>
      </c>
      <c r="E14" s="38">
        <v>45601</v>
      </c>
      <c r="F14" s="23">
        <f>VLOOKUP(B14,[1]Properties!$A$2:Q196,7,FALSE)</f>
        <v>286.52999999999997</v>
      </c>
      <c r="G14" s="23">
        <f>VLOOKUP(B14,[1]Properties!$A$2:Q196,8,FALSE)</f>
        <v>163.68</v>
      </c>
      <c r="H14" s="23">
        <f>VLOOKUP(B14,[1]Properties!$A$2:Q196,12,FALSE)</f>
        <v>25.57</v>
      </c>
      <c r="I14" s="46">
        <f>VLOOKUP(B14,[1]Properties!$A$2:Q196,17,FALSE)</f>
        <v>0</v>
      </c>
      <c r="J14" s="7">
        <f>VLOOKUP(B14,[1]Properties!$A$2:Q196,15,FALSE)</f>
        <v>9</v>
      </c>
      <c r="K14" s="7">
        <v>21911</v>
      </c>
      <c r="L14" s="7" t="s">
        <v>1018</v>
      </c>
    </row>
    <row r="15" spans="1:12" ht="15" customHeight="1">
      <c r="A15" s="5">
        <v>14</v>
      </c>
      <c r="B15" s="7">
        <v>3094</v>
      </c>
      <c r="C15" s="2" t="s">
        <v>24</v>
      </c>
      <c r="D15" s="8">
        <v>45611</v>
      </c>
      <c r="E15" s="8">
        <v>45627</v>
      </c>
      <c r="F15" s="23">
        <f>VLOOKUP(B15,[1]Properties!$A$2:Q197,7,FALSE)</f>
        <v>117.17</v>
      </c>
      <c r="G15" s="23">
        <f>VLOOKUP(B15,[1]Properties!$A$2:Q197,8,FALSE)</f>
        <v>215.38</v>
      </c>
      <c r="H15" s="23">
        <f>VLOOKUP(B15,[1]Properties!$A$2:Q197,12,FALSE)</f>
        <v>24.31</v>
      </c>
      <c r="I15" s="46">
        <f>VLOOKUP(B15,[1]Properties!$A$2:Q197,17,FALSE)</f>
        <v>0</v>
      </c>
      <c r="J15" s="7">
        <f>VLOOKUP(B15,[1]Properties!$A$2:Q197,15,FALSE)</f>
        <v>14</v>
      </c>
      <c r="K15" s="7">
        <v>21912</v>
      </c>
      <c r="L15" s="7" t="s">
        <v>1019</v>
      </c>
    </row>
    <row r="16" spans="1:12" ht="15" customHeight="1">
      <c r="A16" s="5">
        <v>15</v>
      </c>
      <c r="B16" s="7">
        <v>3148</v>
      </c>
      <c r="C16" s="2" t="s">
        <v>34</v>
      </c>
      <c r="D16" s="8">
        <v>45601</v>
      </c>
      <c r="E16" s="8">
        <v>45629</v>
      </c>
      <c r="F16" s="23">
        <f>VLOOKUP(B16,[1]Properties!$A$2:Q198,7,FALSE)</f>
        <v>109.87</v>
      </c>
      <c r="G16" s="23">
        <f>VLOOKUP(B16,[1]Properties!$A$2:Q198,8,FALSE)</f>
        <v>150.69</v>
      </c>
      <c r="H16" s="23">
        <f>VLOOKUP(B16,[1]Properties!$A$2:Q198,12,FALSE)</f>
        <v>13.3</v>
      </c>
      <c r="I16" s="46">
        <f>VLOOKUP(B16,[1]Properties!$A$2:Q198,17,FALSE)</f>
        <v>0</v>
      </c>
      <c r="J16" s="7">
        <f>VLOOKUP(B16,[1]Properties!$A$2:Q198,15,FALSE)</f>
        <v>7</v>
      </c>
      <c r="K16" s="7">
        <v>21913</v>
      </c>
      <c r="L16" s="7" t="s">
        <v>1018</v>
      </c>
    </row>
    <row r="17" spans="1:12" ht="15" customHeight="1">
      <c r="A17" s="5">
        <v>16</v>
      </c>
      <c r="B17" s="7">
        <v>3127</v>
      </c>
      <c r="C17" s="2" t="s">
        <v>80</v>
      </c>
      <c r="D17" s="8">
        <v>45597</v>
      </c>
      <c r="E17" s="38">
        <v>45612</v>
      </c>
      <c r="F17" s="23">
        <f>VLOOKUP(B17,[1]Properties!$A$2:Q199,7,FALSE)</f>
        <v>180.86</v>
      </c>
      <c r="G17" s="23">
        <f>VLOOKUP(B17,[1]Properties!$A$2:Q199,8,FALSE)</f>
        <v>224.98</v>
      </c>
      <c r="H17" s="23">
        <f>VLOOKUP(B17,[1]Properties!$A$2:Q199,12,FALSE)</f>
        <v>11.91</v>
      </c>
      <c r="I17" s="46">
        <f>VLOOKUP(B17,[1]Properties!$A$2:Q199,17,FALSE)</f>
        <v>0</v>
      </c>
      <c r="J17" s="7">
        <f>VLOOKUP(B17,[1]Properties!$A$2:Q199,15,FALSE)</f>
        <v>12</v>
      </c>
      <c r="K17" s="7">
        <v>21914</v>
      </c>
      <c r="L17" s="7" t="s">
        <v>1018</v>
      </c>
    </row>
    <row r="18" spans="1:12" ht="15" customHeight="1">
      <c r="A18" s="5">
        <v>17</v>
      </c>
      <c r="B18" s="7">
        <v>3085</v>
      </c>
      <c r="C18" s="2" t="s">
        <v>143</v>
      </c>
      <c r="D18" s="8">
        <v>45634</v>
      </c>
      <c r="E18" s="8">
        <v>45636</v>
      </c>
      <c r="F18" s="23">
        <f>VLOOKUP(B18,[1]Properties!$A$2:Q200,7,FALSE)</f>
        <v>278.17</v>
      </c>
      <c r="G18" s="23">
        <f>VLOOKUP(B18,[1]Properties!$A$2:Q200,8,FALSE)</f>
        <v>194.84</v>
      </c>
      <c r="H18" s="23">
        <f>VLOOKUP(B18,[1]Properties!$A$2:Q200,12,FALSE)</f>
        <v>5.88</v>
      </c>
      <c r="I18" s="46">
        <f>VLOOKUP(B18,[1]Properties!$A$2:Q200,17,FALSE)</f>
        <v>0</v>
      </c>
      <c r="J18" s="7">
        <f>VLOOKUP(B18,[1]Properties!$A$2:Q200,15,FALSE)</f>
        <v>11</v>
      </c>
      <c r="K18" s="7">
        <v>21915</v>
      </c>
      <c r="L18" s="7" t="s">
        <v>1018</v>
      </c>
    </row>
    <row r="19" spans="1:12" ht="15" customHeight="1">
      <c r="A19" s="5">
        <v>18</v>
      </c>
      <c r="B19" s="7">
        <v>3180</v>
      </c>
      <c r="C19" s="2" t="s">
        <v>68</v>
      </c>
      <c r="D19" s="8">
        <v>45635</v>
      </c>
      <c r="E19" s="8">
        <v>45637</v>
      </c>
      <c r="F19" s="23">
        <f>VLOOKUP(B19,[1]Properties!$A$2:Q201,7,FALSE)</f>
        <v>228.81</v>
      </c>
      <c r="G19" s="23">
        <f>VLOOKUP(B19,[1]Properties!$A$2:Q201,8,FALSE)</f>
        <v>140.93</v>
      </c>
      <c r="H19" s="23">
        <f>VLOOKUP(B19,[1]Properties!$A$2:Q201,12,FALSE)</f>
        <v>29.74</v>
      </c>
      <c r="I19" s="46">
        <f>VLOOKUP(B19,[1]Properties!$A$2:Q201,17,FALSE)</f>
        <v>0.15023775787043414</v>
      </c>
      <c r="J19" s="7">
        <f>VLOOKUP(B19,[1]Properties!$A$2:Q201,15,FALSE)</f>
        <v>3</v>
      </c>
      <c r="K19" s="7">
        <v>21916</v>
      </c>
      <c r="L19" s="7" t="s">
        <v>1018</v>
      </c>
    </row>
    <row r="20" spans="1:12" ht="15" customHeight="1">
      <c r="A20" s="5">
        <v>19</v>
      </c>
      <c r="B20" s="7">
        <v>3161</v>
      </c>
      <c r="C20" s="2" t="s">
        <v>143</v>
      </c>
      <c r="D20" s="38">
        <v>45628</v>
      </c>
      <c r="E20" s="8">
        <v>45631</v>
      </c>
      <c r="F20" s="23">
        <f>VLOOKUP(B20,[1]Properties!$A$2:Q202,7,FALSE)</f>
        <v>269.63</v>
      </c>
      <c r="G20" s="23">
        <f>VLOOKUP(B20,[1]Properties!$A$2:Q202,8,FALSE)</f>
        <v>126.25</v>
      </c>
      <c r="H20" s="23">
        <f>VLOOKUP(B20,[1]Properties!$A$2:Q202,12,FALSE)</f>
        <v>8.27</v>
      </c>
      <c r="I20" s="46">
        <f>VLOOKUP(B20,[1]Properties!$A$2:Q202,17,FALSE)</f>
        <v>0.16075149978012182</v>
      </c>
      <c r="J20" s="7">
        <f>VLOOKUP(B20,[1]Properties!$A$2:Q202,15,FALSE)</f>
        <v>10</v>
      </c>
      <c r="K20" s="7">
        <v>21917</v>
      </c>
      <c r="L20" s="37" t="s">
        <v>1018</v>
      </c>
    </row>
    <row r="21" spans="1:12" ht="15" customHeight="1">
      <c r="A21" s="5">
        <v>20</v>
      </c>
      <c r="B21" s="7">
        <v>3085</v>
      </c>
      <c r="C21" s="2" t="s">
        <v>187</v>
      </c>
      <c r="D21" s="8">
        <v>45627</v>
      </c>
      <c r="E21" s="8">
        <v>45630</v>
      </c>
      <c r="F21" s="23">
        <f>VLOOKUP(B21,[1]Properties!$A$2:Q203,7,FALSE)</f>
        <v>278.17</v>
      </c>
      <c r="G21" s="23">
        <f>VLOOKUP(B21,[1]Properties!$A$2:Q203,8,FALSE)</f>
        <v>194.84</v>
      </c>
      <c r="H21" s="23">
        <f>VLOOKUP(B21,[1]Properties!$A$2:Q203,12,FALSE)</f>
        <v>5.88</v>
      </c>
      <c r="I21" s="46">
        <f>VLOOKUP(B21,[1]Properties!$A$2:Q203,17,FALSE)</f>
        <v>0</v>
      </c>
      <c r="J21" s="7">
        <f>VLOOKUP(B21,[1]Properties!$A$2:Q203,15,FALSE)</f>
        <v>11</v>
      </c>
      <c r="K21" s="7">
        <v>21918</v>
      </c>
      <c r="L21" s="7" t="s">
        <v>1018</v>
      </c>
    </row>
    <row r="22" spans="1:12" ht="15" customHeight="1">
      <c r="A22" s="5">
        <v>21</v>
      </c>
      <c r="B22" s="7">
        <v>3021</v>
      </c>
      <c r="C22" s="2" t="s">
        <v>187</v>
      </c>
      <c r="D22" s="8">
        <v>45634</v>
      </c>
      <c r="E22" s="8">
        <v>45635</v>
      </c>
      <c r="F22" s="23">
        <f>VLOOKUP(B22,[1]Properties!$A$2:Q204,7,FALSE)</f>
        <v>165.32</v>
      </c>
      <c r="G22" s="23">
        <f>VLOOKUP(B22,[1]Properties!$A$2:Q204,8,FALSE)</f>
        <v>112.62</v>
      </c>
      <c r="H22" s="23">
        <f>VLOOKUP(B22,[1]Properties!$A$2:Q204,12,FALSE)</f>
        <v>24.26</v>
      </c>
      <c r="I22" s="46">
        <f>VLOOKUP(B22,[1]Properties!$A$2:Q204,17,FALSE)</f>
        <v>0</v>
      </c>
      <c r="J22" s="7">
        <f>VLOOKUP(B22,[1]Properties!$A$2:Q204,15,FALSE)</f>
        <v>12</v>
      </c>
      <c r="K22" s="7">
        <v>21919</v>
      </c>
      <c r="L22" s="7" t="s">
        <v>1018</v>
      </c>
    </row>
    <row r="23" spans="1:12" ht="15" customHeight="1">
      <c r="A23" s="5">
        <v>22</v>
      </c>
      <c r="B23" s="7">
        <v>3174</v>
      </c>
      <c r="C23" s="2" t="s">
        <v>187</v>
      </c>
      <c r="D23" s="38">
        <v>45636</v>
      </c>
      <c r="E23" s="8">
        <v>45637</v>
      </c>
      <c r="F23" s="23">
        <f>VLOOKUP(B23,[1]Properties!$A$2:Q205,7,FALSE)</f>
        <v>108.24</v>
      </c>
      <c r="G23" s="23">
        <f>VLOOKUP(B23,[1]Properties!$A$2:Q205,8,FALSE)</f>
        <v>205.01</v>
      </c>
      <c r="H23" s="23">
        <f>VLOOKUP(B23,[1]Properties!$A$2:Q205,12,FALSE)</f>
        <v>6.56</v>
      </c>
      <c r="I23" s="46">
        <f>VLOOKUP(B23,[1]Properties!$A$2:Q205,17,FALSE)</f>
        <v>0</v>
      </c>
      <c r="J23" s="7">
        <f>VLOOKUP(B23,[1]Properties!$A$2:Q205,15,FALSE)</f>
        <v>10</v>
      </c>
      <c r="K23" s="7">
        <v>21919</v>
      </c>
      <c r="L23" s="7" t="s">
        <v>1018</v>
      </c>
    </row>
    <row r="24" spans="1:12" ht="15" customHeight="1">
      <c r="A24" s="5">
        <v>23</v>
      </c>
      <c r="B24" s="7">
        <v>3005</v>
      </c>
      <c r="C24" s="2" t="s">
        <v>187</v>
      </c>
      <c r="D24" s="38">
        <v>45635</v>
      </c>
      <c r="E24" s="8">
        <v>45636</v>
      </c>
      <c r="F24" s="23">
        <f>VLOOKUP(B24,[1]Properties!$A$2:Q206,7,FALSE)</f>
        <v>100.37</v>
      </c>
      <c r="G24" s="23">
        <f>VLOOKUP(B24,[1]Properties!$A$2:Q206,8,FALSE)</f>
        <v>170.25</v>
      </c>
      <c r="H24" s="23">
        <f>VLOOKUP(B24,[1]Properties!$A$2:Q206,12,FALSE)</f>
        <v>18.64</v>
      </c>
      <c r="I24" s="46">
        <f>VLOOKUP(B24,[1]Properties!$A$2:Q206,17,FALSE)</f>
        <v>0</v>
      </c>
      <c r="J24" s="7">
        <f>VLOOKUP(B24,[1]Properties!$A$2:Q206,15,FALSE)</f>
        <v>12</v>
      </c>
      <c r="K24" s="7">
        <v>21919</v>
      </c>
      <c r="L24" s="7" t="s">
        <v>1018</v>
      </c>
    </row>
    <row r="25" spans="1:12" ht="15" customHeight="1">
      <c r="A25" s="5">
        <v>24</v>
      </c>
      <c r="B25" s="7">
        <v>3161</v>
      </c>
      <c r="C25" s="2" t="s">
        <v>80</v>
      </c>
      <c r="D25" s="8">
        <v>45618</v>
      </c>
      <c r="E25" s="38">
        <v>45627</v>
      </c>
      <c r="F25" s="23">
        <f>VLOOKUP(B25,[1]Properties!$A$2:Q207,7,FALSE)</f>
        <v>269.63</v>
      </c>
      <c r="G25" s="23">
        <f>VLOOKUP(B25,[1]Properties!$A$2:Q207,8,FALSE)</f>
        <v>126.25</v>
      </c>
      <c r="H25" s="23">
        <f>VLOOKUP(B25,[1]Properties!$A$2:Q207,12,FALSE)</f>
        <v>8.27</v>
      </c>
      <c r="I25" s="46">
        <f>VLOOKUP(B25,[1]Properties!$A$2:Q207,17,FALSE)</f>
        <v>0.16075149978012182</v>
      </c>
      <c r="J25" s="7">
        <f>VLOOKUP(B25,[1]Properties!$A$2:Q207,15,FALSE)</f>
        <v>10</v>
      </c>
      <c r="K25" s="7">
        <v>21919</v>
      </c>
      <c r="L25" s="37" t="s">
        <v>1018</v>
      </c>
    </row>
    <row r="26" spans="1:12" ht="15" customHeight="1">
      <c r="A26" s="5">
        <v>25</v>
      </c>
      <c r="B26" s="7">
        <v>3087</v>
      </c>
      <c r="C26" s="2" t="s">
        <v>19</v>
      </c>
      <c r="D26" s="8">
        <v>45634</v>
      </c>
      <c r="E26" s="8">
        <v>45638</v>
      </c>
      <c r="F26" s="23">
        <f>VLOOKUP(B26,[1]Properties!$A$2:Q208,7,FALSE)</f>
        <v>182.77</v>
      </c>
      <c r="G26" s="23">
        <f>VLOOKUP(B26,[1]Properties!$A$2:Q208,8,FALSE)</f>
        <v>127.97</v>
      </c>
      <c r="H26" s="23">
        <f>VLOOKUP(B26,[1]Properties!$A$2:Q208,12,FALSE)</f>
        <v>13.02</v>
      </c>
      <c r="I26" s="46">
        <f>VLOOKUP(B26,[1]Properties!$A$2:Q208,17,FALSE)</f>
        <v>0.17221234967106303</v>
      </c>
      <c r="J26" s="7">
        <f>VLOOKUP(B26,[1]Properties!$A$2:Q208,15,FALSE)</f>
        <v>1</v>
      </c>
      <c r="K26" s="7">
        <v>21920</v>
      </c>
      <c r="L26" s="7" t="s">
        <v>1018</v>
      </c>
    </row>
    <row r="27" spans="1:12" ht="15" customHeight="1">
      <c r="A27" s="5">
        <v>26</v>
      </c>
      <c r="B27" s="7">
        <v>3107</v>
      </c>
      <c r="C27" s="2" t="s">
        <v>80</v>
      </c>
      <c r="D27" s="8">
        <v>45634</v>
      </c>
      <c r="E27" s="8">
        <v>45638</v>
      </c>
      <c r="F27" s="23">
        <f>VLOOKUP(B27,[1]Properties!$A$2:Q209,7,FALSE)</f>
        <v>128.05000000000001</v>
      </c>
      <c r="G27" s="23">
        <f>VLOOKUP(B27,[1]Properties!$A$2:Q209,8,FALSE)</f>
        <v>83.34</v>
      </c>
      <c r="H27" s="23">
        <f>VLOOKUP(B27,[1]Properties!$A$2:Q209,12,FALSE)</f>
        <v>11.29</v>
      </c>
      <c r="I27" s="46">
        <f>VLOOKUP(B27,[1]Properties!$A$2:Q209,17,FALSE)</f>
        <v>0.20579577371388896</v>
      </c>
      <c r="J27" s="7">
        <f>VLOOKUP(B27,[1]Properties!$A$2:Q209,15,FALSE)</f>
        <v>8</v>
      </c>
      <c r="K27" s="7">
        <v>21921</v>
      </c>
      <c r="L27" s="7" t="s">
        <v>1018</v>
      </c>
    </row>
    <row r="28" spans="1:12" ht="15" customHeight="1">
      <c r="A28" s="5">
        <v>27</v>
      </c>
      <c r="B28" s="7">
        <v>3051</v>
      </c>
      <c r="C28" s="2" t="s">
        <v>80</v>
      </c>
      <c r="D28" s="38">
        <v>45638</v>
      </c>
      <c r="E28" s="8">
        <v>45641</v>
      </c>
      <c r="F28" s="23">
        <f>VLOOKUP(B28,[1]Properties!$A$2:Q210,7,FALSE)</f>
        <v>204.28</v>
      </c>
      <c r="G28" s="23">
        <f>VLOOKUP(B28,[1]Properties!$A$2:Q210,8,FALSE)</f>
        <v>204.04</v>
      </c>
      <c r="H28" s="23">
        <f>VLOOKUP(B28,[1]Properties!$A$2:Q210,12,FALSE)</f>
        <v>11.07</v>
      </c>
      <c r="I28" s="46">
        <f>VLOOKUP(B28,[1]Properties!$A$2:Q210,17,FALSE)</f>
        <v>0</v>
      </c>
      <c r="J28" s="7">
        <f>VLOOKUP(B28,[1]Properties!$A$2:Q210,15,FALSE)</f>
        <v>10</v>
      </c>
      <c r="K28" s="7">
        <v>21921</v>
      </c>
      <c r="L28" s="7" t="s">
        <v>1018</v>
      </c>
    </row>
    <row r="29" spans="1:12" ht="15" customHeight="1">
      <c r="A29" s="5">
        <v>28</v>
      </c>
      <c r="B29" s="7">
        <v>3073</v>
      </c>
      <c r="C29" s="2" t="s">
        <v>195</v>
      </c>
      <c r="D29" s="8">
        <v>45633</v>
      </c>
      <c r="E29" s="8">
        <v>45657</v>
      </c>
      <c r="F29" s="23">
        <f>VLOOKUP(B29,[1]Properties!$A$2:Q211,7,FALSE)</f>
        <v>196.09</v>
      </c>
      <c r="G29" s="23">
        <f>VLOOKUP(B29,[1]Properties!$A$2:Q211,8,FALSE)</f>
        <v>130.47</v>
      </c>
      <c r="H29" s="23">
        <f>VLOOKUP(B29,[1]Properties!$A$2:Q211,12,FALSE)</f>
        <v>14.53</v>
      </c>
      <c r="I29" s="46">
        <f>VLOOKUP(B29,[1]Properties!$A$2:Q211,17,FALSE)</f>
        <v>0</v>
      </c>
      <c r="J29" s="7">
        <f>VLOOKUP(B29,[1]Properties!$A$2:Q211,15,FALSE)</f>
        <v>3</v>
      </c>
      <c r="K29" s="7">
        <v>21923</v>
      </c>
      <c r="L29" s="7" t="s">
        <v>1018</v>
      </c>
    </row>
    <row r="30" spans="1:12" ht="15" customHeight="1">
      <c r="A30" s="5">
        <v>29</v>
      </c>
      <c r="B30" s="7">
        <v>3097</v>
      </c>
      <c r="C30" s="2" t="s">
        <v>127</v>
      </c>
      <c r="D30" s="8">
        <v>45637</v>
      </c>
      <c r="E30" s="8">
        <v>45650</v>
      </c>
      <c r="F30" s="23">
        <f>VLOOKUP(B30,[1]Properties!$A$2:Q212,7,FALSE)</f>
        <v>176.37</v>
      </c>
      <c r="G30" s="23">
        <f>VLOOKUP(B30,[1]Properties!$A$2:Q212,8,FALSE)</f>
        <v>170.07</v>
      </c>
      <c r="H30" s="23">
        <f>VLOOKUP(B30,[1]Properties!$A$2:Q212,12,FALSE)</f>
        <v>8.5399999999999991</v>
      </c>
      <c r="I30" s="46">
        <f>VLOOKUP(B30,[1]Properties!$A$2:Q212,17,FALSE)</f>
        <v>9.0923177642016323E-2</v>
      </c>
      <c r="J30" s="7">
        <f>VLOOKUP(B30,[1]Properties!$A$2:Q212,15,FALSE)</f>
        <v>13</v>
      </c>
      <c r="K30" s="7">
        <v>21923</v>
      </c>
      <c r="L30" s="7" t="s">
        <v>1019</v>
      </c>
    </row>
    <row r="31" spans="1:12" ht="15" customHeight="1">
      <c r="A31" s="5">
        <v>30</v>
      </c>
      <c r="B31" s="7">
        <v>3087</v>
      </c>
      <c r="C31" s="2" t="s">
        <v>234</v>
      </c>
      <c r="D31" s="8">
        <v>45618</v>
      </c>
      <c r="E31" s="8">
        <v>45625</v>
      </c>
      <c r="F31" s="23">
        <f>VLOOKUP(B31,[1]Properties!$A$2:Q213,7,FALSE)</f>
        <v>182.77</v>
      </c>
      <c r="G31" s="23">
        <f>VLOOKUP(B31,[1]Properties!$A$2:Q213,8,FALSE)</f>
        <v>127.97</v>
      </c>
      <c r="H31" s="23">
        <f>VLOOKUP(B31,[1]Properties!$A$2:Q213,12,FALSE)</f>
        <v>13.02</v>
      </c>
      <c r="I31" s="46">
        <f>VLOOKUP(B31,[1]Properties!$A$2:Q213,17,FALSE)</f>
        <v>0.17221234967106303</v>
      </c>
      <c r="J31" s="7">
        <f>VLOOKUP(B31,[1]Properties!$A$2:Q213,15,FALSE)</f>
        <v>1</v>
      </c>
      <c r="K31" s="7">
        <v>21924</v>
      </c>
      <c r="L31" s="7" t="s">
        <v>1018</v>
      </c>
    </row>
    <row r="32" spans="1:12" ht="15" customHeight="1">
      <c r="A32" s="5">
        <v>31</v>
      </c>
      <c r="B32" s="7">
        <v>3038</v>
      </c>
      <c r="C32" s="2" t="s">
        <v>45</v>
      </c>
      <c r="D32" s="8">
        <v>45642</v>
      </c>
      <c r="E32" s="38">
        <v>45648</v>
      </c>
      <c r="F32" s="23">
        <f>VLOOKUP(B32,[1]Properties!$A$2:Q214,7,FALSE)</f>
        <v>158.41999999999999</v>
      </c>
      <c r="G32" s="23">
        <f>VLOOKUP(B32,[1]Properties!$A$2:Q214,8,FALSE)</f>
        <v>104.05</v>
      </c>
      <c r="H32" s="23">
        <f>VLOOKUP(B32,[1]Properties!$A$2:Q214,12,FALSE)</f>
        <v>5.36</v>
      </c>
      <c r="I32" s="46">
        <f>VLOOKUP(B32,[1]Properties!$A$2:Q214,17,FALSE)</f>
        <v>0.22717037959754555</v>
      </c>
      <c r="J32" s="7">
        <f>VLOOKUP(B32,[1]Properties!$A$2:Q214,15,FALSE)</f>
        <v>5</v>
      </c>
      <c r="K32" s="7">
        <v>21925</v>
      </c>
      <c r="L32" s="7" t="s">
        <v>1018</v>
      </c>
    </row>
    <row r="33" spans="1:12" ht="15" customHeight="1">
      <c r="A33" s="5">
        <v>32</v>
      </c>
      <c r="B33" s="7">
        <v>3107</v>
      </c>
      <c r="C33" s="2" t="s">
        <v>45</v>
      </c>
      <c r="D33" s="8">
        <v>45616</v>
      </c>
      <c r="E33" s="38">
        <v>45627</v>
      </c>
      <c r="F33" s="23">
        <f>VLOOKUP(B33,[1]Properties!$A$2:Q215,7,FALSE)</f>
        <v>128.05000000000001</v>
      </c>
      <c r="G33" s="23">
        <f>VLOOKUP(B33,[1]Properties!$A$2:Q215,8,FALSE)</f>
        <v>83.34</v>
      </c>
      <c r="H33" s="23">
        <f>VLOOKUP(B33,[1]Properties!$A$2:Q215,12,FALSE)</f>
        <v>11.29</v>
      </c>
      <c r="I33" s="46">
        <f>VLOOKUP(B33,[1]Properties!$A$2:Q215,17,FALSE)</f>
        <v>0.20579577371388896</v>
      </c>
      <c r="J33" s="7">
        <f>VLOOKUP(B33,[1]Properties!$A$2:Q215,15,FALSE)</f>
        <v>8</v>
      </c>
      <c r="K33" s="7">
        <v>21925</v>
      </c>
      <c r="L33" s="7" t="s">
        <v>1018</v>
      </c>
    </row>
    <row r="34" spans="1:12" ht="15" customHeight="1">
      <c r="A34" s="5">
        <v>33</v>
      </c>
      <c r="B34" s="7">
        <v>3113</v>
      </c>
      <c r="C34" s="2" t="s">
        <v>45</v>
      </c>
      <c r="D34" s="8">
        <v>45648</v>
      </c>
      <c r="E34" s="8">
        <v>45654</v>
      </c>
      <c r="F34" s="23">
        <f>VLOOKUP(B34,[1]Properties!$A$2:Q216,7,FALSE)</f>
        <v>192.46</v>
      </c>
      <c r="G34" s="23">
        <f>VLOOKUP(B34,[1]Properties!$A$2:Q216,8,FALSE)</f>
        <v>106.3</v>
      </c>
      <c r="H34" s="23">
        <f>VLOOKUP(B34,[1]Properties!$A$2:Q216,12,FALSE)</f>
        <v>17.59</v>
      </c>
      <c r="I34" s="46">
        <f>VLOOKUP(B34,[1]Properties!$A$2:Q216,17,FALSE)</f>
        <v>0</v>
      </c>
      <c r="J34" s="7">
        <f>VLOOKUP(B34,[1]Properties!$A$2:Q216,15,FALSE)</f>
        <v>4</v>
      </c>
      <c r="K34" s="7">
        <v>21925</v>
      </c>
      <c r="L34" s="7" t="s">
        <v>1018</v>
      </c>
    </row>
    <row r="35" spans="1:12" ht="15" customHeight="1">
      <c r="A35" s="5">
        <v>34</v>
      </c>
      <c r="B35" s="7">
        <v>3142</v>
      </c>
      <c r="C35" s="2" t="s">
        <v>45</v>
      </c>
      <c r="D35" s="38">
        <v>45654</v>
      </c>
      <c r="E35" s="8">
        <v>45657</v>
      </c>
      <c r="F35" s="23">
        <f>VLOOKUP(B35,[1]Properties!$A$2:Q217,7,FALSE)</f>
        <v>241.45</v>
      </c>
      <c r="G35" s="23">
        <f>VLOOKUP(B35,[1]Properties!$A$2:Q217,8,FALSE)</f>
        <v>199.68</v>
      </c>
      <c r="H35" s="23">
        <f>VLOOKUP(B35,[1]Properties!$A$2:Q217,12,FALSE)</f>
        <v>25.94</v>
      </c>
      <c r="I35" s="46">
        <f>VLOOKUP(B35,[1]Properties!$A$2:Q217,17,FALSE)</f>
        <v>0</v>
      </c>
      <c r="J35" s="7">
        <f>VLOOKUP(B35,[1]Properties!$A$2:Q217,15,FALSE)</f>
        <v>6</v>
      </c>
      <c r="K35" s="7">
        <v>21925</v>
      </c>
      <c r="L35" s="7" t="s">
        <v>1019</v>
      </c>
    </row>
    <row r="36" spans="1:12" ht="15" customHeight="1">
      <c r="A36" s="5">
        <v>35</v>
      </c>
      <c r="B36" s="7">
        <v>3071</v>
      </c>
      <c r="C36" s="2" t="s">
        <v>45</v>
      </c>
      <c r="D36" s="8">
        <v>45640</v>
      </c>
      <c r="E36" s="8">
        <v>45642</v>
      </c>
      <c r="F36" s="23">
        <f>VLOOKUP(B36,[1]Properties!$A$2:Q218,7,FALSE)</f>
        <v>123.04</v>
      </c>
      <c r="G36" s="23">
        <f>VLOOKUP(B36,[1]Properties!$A$2:Q218,8,FALSE)</f>
        <v>89.88</v>
      </c>
      <c r="H36" s="23">
        <f>VLOOKUP(B36,[1]Properties!$A$2:Q218,12,FALSE)</f>
        <v>19.14</v>
      </c>
      <c r="I36" s="46">
        <f>VLOOKUP(B36,[1]Properties!$A$2:Q218,17,FALSE)</f>
        <v>0</v>
      </c>
      <c r="J36" s="7">
        <f>VLOOKUP(B36,[1]Properties!$A$2:Q218,15,FALSE)</f>
        <v>1</v>
      </c>
      <c r="K36" s="7">
        <v>21925</v>
      </c>
      <c r="L36" s="7" t="s">
        <v>1018</v>
      </c>
    </row>
    <row r="37" spans="1:12" ht="15" customHeight="1">
      <c r="A37" s="5">
        <v>36</v>
      </c>
      <c r="B37" s="7">
        <v>3065</v>
      </c>
      <c r="C37" s="2" t="s">
        <v>45</v>
      </c>
      <c r="D37" s="38">
        <v>45628</v>
      </c>
      <c r="E37" s="8">
        <v>45632</v>
      </c>
      <c r="F37" s="23">
        <f>VLOOKUP(B37,[1]Properties!$A$2:Q219,7,FALSE)</f>
        <v>139.83000000000001</v>
      </c>
      <c r="G37" s="23">
        <f>VLOOKUP(B37,[1]Properties!$A$2:Q219,8,FALSE)</f>
        <v>155.03</v>
      </c>
      <c r="H37" s="23">
        <f>VLOOKUP(B37,[1]Properties!$A$2:Q219,12,FALSE)</f>
        <v>21.05</v>
      </c>
      <c r="I37" s="46">
        <f>VLOOKUP(B37,[1]Properties!$A$2:Q219,17,FALSE)</f>
        <v>9.4956172037010664E-2</v>
      </c>
      <c r="J37" s="7">
        <f>VLOOKUP(B37,[1]Properties!$A$2:Q219,15,FALSE)</f>
        <v>13</v>
      </c>
      <c r="K37" s="7">
        <v>21926</v>
      </c>
      <c r="L37" s="37" t="s">
        <v>1018</v>
      </c>
    </row>
    <row r="38" spans="1:12" ht="15" customHeight="1">
      <c r="A38" s="5">
        <v>37</v>
      </c>
      <c r="B38" s="7">
        <v>3157</v>
      </c>
      <c r="C38" s="2" t="s">
        <v>210</v>
      </c>
      <c r="D38" s="8">
        <v>45641</v>
      </c>
      <c r="E38" s="8">
        <v>45650</v>
      </c>
      <c r="F38" s="23">
        <f>VLOOKUP(B38,[1]Properties!$A$2:Q220,7,FALSE)</f>
        <v>269.55</v>
      </c>
      <c r="G38" s="23">
        <f>VLOOKUP(B38,[1]Properties!$A$2:Q220,8,FALSE)</f>
        <v>223.27</v>
      </c>
      <c r="H38" s="23">
        <f>VLOOKUP(B38,[1]Properties!$A$2:Q220,12,FALSE)</f>
        <v>11.35</v>
      </c>
      <c r="I38" s="46">
        <f>VLOOKUP(B38,[1]Properties!$A$2:Q220,17,FALSE)</f>
        <v>0</v>
      </c>
      <c r="J38" s="7">
        <f>VLOOKUP(B38,[1]Properties!$A$2:Q220,15,FALSE)</f>
        <v>9</v>
      </c>
      <c r="K38" s="7">
        <v>21927</v>
      </c>
      <c r="L38" s="24" t="s">
        <v>1018</v>
      </c>
    </row>
    <row r="39" spans="1:12" ht="15" customHeight="1">
      <c r="A39" s="5">
        <v>38</v>
      </c>
      <c r="B39" s="7">
        <v>3107</v>
      </c>
      <c r="C39" s="2" t="s">
        <v>167</v>
      </c>
      <c r="D39" s="8">
        <v>45627</v>
      </c>
      <c r="E39" s="8">
        <v>45630</v>
      </c>
      <c r="F39" s="23">
        <f>VLOOKUP(B39,[1]Properties!$A$2:Q221,7,FALSE)</f>
        <v>128.05000000000001</v>
      </c>
      <c r="G39" s="23">
        <f>VLOOKUP(B39,[1]Properties!$A$2:Q221,8,FALSE)</f>
        <v>83.34</v>
      </c>
      <c r="H39" s="23">
        <f>VLOOKUP(B39,[1]Properties!$A$2:Q221,12,FALSE)</f>
        <v>11.29</v>
      </c>
      <c r="I39" s="46">
        <f>VLOOKUP(B39,[1]Properties!$A$2:Q221,17,FALSE)</f>
        <v>0.20579577371388896</v>
      </c>
      <c r="J39" s="7">
        <f>VLOOKUP(B39,[1]Properties!$A$2:Q221,15,FALSE)</f>
        <v>8</v>
      </c>
      <c r="K39" s="7">
        <v>21928</v>
      </c>
      <c r="L39" s="7" t="s">
        <v>1018</v>
      </c>
    </row>
    <row r="40" spans="1:12" ht="15" customHeight="1">
      <c r="A40" s="5">
        <v>39</v>
      </c>
      <c r="B40" s="7">
        <v>3065</v>
      </c>
      <c r="C40" s="2" t="s">
        <v>143</v>
      </c>
      <c r="D40" s="8">
        <v>45627</v>
      </c>
      <c r="E40" s="8">
        <v>45628</v>
      </c>
      <c r="F40" s="23">
        <f>VLOOKUP(B40,[1]Properties!$A$2:Q222,7,FALSE)</f>
        <v>139.83000000000001</v>
      </c>
      <c r="G40" s="23">
        <f>VLOOKUP(B40,[1]Properties!$A$2:Q222,8,FALSE)</f>
        <v>155.03</v>
      </c>
      <c r="H40" s="23">
        <f>VLOOKUP(B40,[1]Properties!$A$2:Q222,12,FALSE)</f>
        <v>21.05</v>
      </c>
      <c r="I40" s="46">
        <f>VLOOKUP(B40,[1]Properties!$A$2:Q222,17,FALSE)</f>
        <v>9.4956172037010664E-2</v>
      </c>
      <c r="J40" s="7">
        <f>VLOOKUP(B40,[1]Properties!$A$2:Q222,15,FALSE)</f>
        <v>13</v>
      </c>
      <c r="K40" s="7">
        <v>21929</v>
      </c>
      <c r="L40" s="7" t="s">
        <v>1018</v>
      </c>
    </row>
    <row r="41" spans="1:12" ht="15" customHeight="1">
      <c r="A41" s="5">
        <v>40</v>
      </c>
      <c r="B41" s="7">
        <v>3034</v>
      </c>
      <c r="C41" s="2" t="s">
        <v>143</v>
      </c>
      <c r="D41" s="38">
        <v>45654</v>
      </c>
      <c r="E41" s="8">
        <v>45660</v>
      </c>
      <c r="F41" s="23">
        <f>VLOOKUP(B41,[1]Properties!$A$2:Q223,7,FALSE)</f>
        <v>229.98</v>
      </c>
      <c r="G41" s="23">
        <f>VLOOKUP(B41,[1]Properties!$A$2:Q223,8,FALSE)</f>
        <v>172.83</v>
      </c>
      <c r="H41" s="23">
        <f>VLOOKUP(B41,[1]Properties!$A$2:Q223,12,FALSE)</f>
        <v>23.55</v>
      </c>
      <c r="I41" s="46">
        <f>VLOOKUP(B41,[1]Properties!$A$2:Q223,17,FALSE)</f>
        <v>0</v>
      </c>
      <c r="J41" s="7">
        <f>VLOOKUP(B41,[1]Properties!$A$2:Q223,15,FALSE)</f>
        <v>14</v>
      </c>
      <c r="K41" s="7">
        <v>21929</v>
      </c>
      <c r="L41" s="7" t="s">
        <v>1019</v>
      </c>
    </row>
    <row r="42" spans="1:12" ht="15" customHeight="1">
      <c r="A42" s="5">
        <v>41</v>
      </c>
      <c r="B42" s="7">
        <v>3099</v>
      </c>
      <c r="C42" s="2" t="s">
        <v>143</v>
      </c>
      <c r="D42" s="8">
        <v>45651</v>
      </c>
      <c r="E42" s="8">
        <v>45654</v>
      </c>
      <c r="F42" s="23">
        <f>VLOOKUP(B42,[1]Properties!$A$2:Q224,7,FALSE)</f>
        <v>260.62</v>
      </c>
      <c r="G42" s="23">
        <f>VLOOKUP(B42,[1]Properties!$A$2:Q224,8,FALSE)</f>
        <v>111.73</v>
      </c>
      <c r="H42" s="23">
        <f>VLOOKUP(B42,[1]Properties!$A$2:Q224,12,FALSE)</f>
        <v>15.89</v>
      </c>
      <c r="I42" s="46">
        <f>VLOOKUP(B42,[1]Properties!$A$2:Q224,17,FALSE)</f>
        <v>0.24471219336460792</v>
      </c>
      <c r="J42" s="7">
        <f>VLOOKUP(B42,[1]Properties!$A$2:Q224,15,FALSE)</f>
        <v>1</v>
      </c>
      <c r="K42" s="7">
        <v>21929</v>
      </c>
      <c r="L42" s="7" t="s">
        <v>1018</v>
      </c>
    </row>
    <row r="43" spans="1:12" ht="15" customHeight="1">
      <c r="A43" s="5">
        <v>42</v>
      </c>
      <c r="B43" s="7">
        <v>3183</v>
      </c>
      <c r="C43" s="2" t="s">
        <v>215</v>
      </c>
      <c r="D43" s="8">
        <v>45655</v>
      </c>
      <c r="E43" s="8">
        <v>45657</v>
      </c>
      <c r="F43" s="23">
        <f>VLOOKUP(B43,[1]Properties!$A$2:Q225,7,FALSE)</f>
        <v>157.96</v>
      </c>
      <c r="G43" s="23">
        <f>VLOOKUP(B43,[1]Properties!$A$2:Q225,8,FALSE)</f>
        <v>188.53</v>
      </c>
      <c r="H43" s="23">
        <f>VLOOKUP(B43,[1]Properties!$A$2:Q225,12,FALSE)</f>
        <v>6.69</v>
      </c>
      <c r="I43" s="46">
        <f>VLOOKUP(B43,[1]Properties!$A$2:Q225,17,FALSE)</f>
        <v>0</v>
      </c>
      <c r="J43" s="7">
        <f>VLOOKUP(B43,[1]Properties!$A$2:Q225,15,FALSE)</f>
        <v>1</v>
      </c>
      <c r="K43" s="7">
        <v>21930</v>
      </c>
      <c r="L43" s="7" t="s">
        <v>1019</v>
      </c>
    </row>
    <row r="44" spans="1:12" ht="15" customHeight="1">
      <c r="A44" s="5">
        <v>43</v>
      </c>
      <c r="B44" s="7">
        <v>3127</v>
      </c>
      <c r="C44" s="2" t="s">
        <v>234</v>
      </c>
      <c r="D44" s="8">
        <v>45625</v>
      </c>
      <c r="E44" s="8">
        <v>45628</v>
      </c>
      <c r="F44" s="23">
        <f>VLOOKUP(B44,[1]Properties!$A$2:Q226,7,FALSE)</f>
        <v>180.86</v>
      </c>
      <c r="G44" s="23">
        <f>VLOOKUP(B44,[1]Properties!$A$2:Q226,8,FALSE)</f>
        <v>224.98</v>
      </c>
      <c r="H44" s="23">
        <f>VLOOKUP(B44,[1]Properties!$A$2:Q226,12,FALSE)</f>
        <v>11.91</v>
      </c>
      <c r="I44" s="46">
        <f>VLOOKUP(B44,[1]Properties!$A$2:Q226,17,FALSE)</f>
        <v>0</v>
      </c>
      <c r="J44" s="7">
        <f>VLOOKUP(B44,[1]Properties!$A$2:Q226,15,FALSE)</f>
        <v>12</v>
      </c>
      <c r="K44" s="7">
        <v>21931</v>
      </c>
      <c r="L44" s="7" t="s">
        <v>1018</v>
      </c>
    </row>
    <row r="45" spans="1:12" ht="15" customHeight="1">
      <c r="A45" s="5">
        <v>44</v>
      </c>
      <c r="B45" s="7">
        <v>3027</v>
      </c>
      <c r="C45" s="2" t="s">
        <v>19</v>
      </c>
      <c r="D45" s="8">
        <v>45640</v>
      </c>
      <c r="E45" s="8">
        <v>45652</v>
      </c>
      <c r="F45" s="23">
        <f>VLOOKUP(B45,[1]Properties!$A$2:Q227,7,FALSE)</f>
        <v>126.45</v>
      </c>
      <c r="G45" s="23">
        <f>VLOOKUP(B45,[1]Properties!$A$2:Q227,8,FALSE)</f>
        <v>70.239999999999995</v>
      </c>
      <c r="H45" s="23">
        <f>VLOOKUP(B45,[1]Properties!$A$2:Q227,12,FALSE)</f>
        <v>18.690000000000001</v>
      </c>
      <c r="I45" s="46">
        <f>VLOOKUP(B45,[1]Properties!$A$2:Q227,17,FALSE)</f>
        <v>7.8328543071037413E-2</v>
      </c>
      <c r="J45" s="7">
        <f>VLOOKUP(B45,[1]Properties!$A$2:Q227,15,FALSE)</f>
        <v>4</v>
      </c>
      <c r="K45" s="7">
        <v>21932</v>
      </c>
      <c r="L45" s="7" t="s">
        <v>1018</v>
      </c>
    </row>
    <row r="46" spans="1:12" ht="15" customHeight="1">
      <c r="A46" s="5">
        <v>45</v>
      </c>
      <c r="B46" s="7">
        <v>3122</v>
      </c>
      <c r="C46" s="2" t="s">
        <v>19</v>
      </c>
      <c r="D46" s="38">
        <v>45652</v>
      </c>
      <c r="E46" s="8">
        <v>45657</v>
      </c>
      <c r="F46" s="23">
        <f>VLOOKUP(B46,[1]Properties!$A$2:Q228,7,FALSE)</f>
        <v>119.06</v>
      </c>
      <c r="G46" s="23">
        <f>VLOOKUP(B46,[1]Properties!$A$2:Q228,8,FALSE)</f>
        <v>189.98</v>
      </c>
      <c r="H46" s="23">
        <f>VLOOKUP(B46,[1]Properties!$A$2:Q228,12,FALSE)</f>
        <v>25.11</v>
      </c>
      <c r="I46" s="46">
        <f>VLOOKUP(B46,[1]Properties!$A$2:Q228,17,FALSE)</f>
        <v>0</v>
      </c>
      <c r="J46" s="7">
        <f>VLOOKUP(B46,[1]Properties!$A$2:Q228,15,FALSE)</f>
        <v>1</v>
      </c>
      <c r="K46" s="7">
        <v>21932</v>
      </c>
      <c r="L46" s="7" t="s">
        <v>1018</v>
      </c>
    </row>
    <row r="47" spans="1:12" ht="15" customHeight="1">
      <c r="A47" s="5">
        <v>46</v>
      </c>
      <c r="B47" s="7">
        <v>3107</v>
      </c>
      <c r="C47" s="2" t="s">
        <v>19</v>
      </c>
      <c r="D47" s="38">
        <v>45630</v>
      </c>
      <c r="E47" s="8">
        <v>45632</v>
      </c>
      <c r="F47" s="23">
        <f>VLOOKUP(B47,[1]Properties!$A$2:Q229,7,FALSE)</f>
        <v>128.05000000000001</v>
      </c>
      <c r="G47" s="23">
        <f>VLOOKUP(B47,[1]Properties!$A$2:Q229,8,FALSE)</f>
        <v>83.34</v>
      </c>
      <c r="H47" s="23">
        <f>VLOOKUP(B47,[1]Properties!$A$2:Q229,12,FALSE)</f>
        <v>11.29</v>
      </c>
      <c r="I47" s="46">
        <f>VLOOKUP(B47,[1]Properties!$A$2:Q229,17,FALSE)</f>
        <v>0.20579577371388896</v>
      </c>
      <c r="J47" s="7">
        <f>VLOOKUP(B47,[1]Properties!$A$2:Q229,15,FALSE)</f>
        <v>8</v>
      </c>
      <c r="K47" s="7">
        <v>21932</v>
      </c>
      <c r="L47" s="37" t="s">
        <v>1018</v>
      </c>
    </row>
    <row r="48" spans="1:12" ht="15" customHeight="1">
      <c r="A48" s="5">
        <v>47</v>
      </c>
      <c r="B48" s="7">
        <v>3065</v>
      </c>
      <c r="C48" s="2" t="s">
        <v>167</v>
      </c>
      <c r="D48" s="38">
        <v>45632</v>
      </c>
      <c r="E48" s="8">
        <v>45636</v>
      </c>
      <c r="F48" s="23">
        <f>VLOOKUP(B48,[1]Properties!$A$2:Q230,7,FALSE)</f>
        <v>139.83000000000001</v>
      </c>
      <c r="G48" s="23">
        <f>VLOOKUP(B48,[1]Properties!$A$2:Q230,8,FALSE)</f>
        <v>155.03</v>
      </c>
      <c r="H48" s="23">
        <f>VLOOKUP(B48,[1]Properties!$A$2:Q230,12,FALSE)</f>
        <v>21.05</v>
      </c>
      <c r="I48" s="46">
        <f>VLOOKUP(B48,[1]Properties!$A$2:Q230,17,FALSE)</f>
        <v>9.4956172037010664E-2</v>
      </c>
      <c r="J48" s="7">
        <f>VLOOKUP(B48,[1]Properties!$A$2:Q230,15,FALSE)</f>
        <v>13</v>
      </c>
      <c r="K48" s="7">
        <v>21933</v>
      </c>
      <c r="L48" s="7" t="s">
        <v>1018</v>
      </c>
    </row>
    <row r="49" spans="1:12" ht="15" customHeight="1">
      <c r="A49" s="5">
        <v>48</v>
      </c>
      <c r="B49" s="7">
        <v>3105</v>
      </c>
      <c r="C49" s="2" t="s">
        <v>249</v>
      </c>
      <c r="D49" s="8">
        <v>45652</v>
      </c>
      <c r="E49" s="8">
        <v>45662</v>
      </c>
      <c r="F49" s="23">
        <f>VLOOKUP(B49,[1]Properties!$A$2:Q231,7,FALSE)</f>
        <v>212.7</v>
      </c>
      <c r="G49" s="23">
        <f>VLOOKUP(B49,[1]Properties!$A$2:Q231,8,FALSE)</f>
        <v>212.86</v>
      </c>
      <c r="H49" s="23">
        <f>VLOOKUP(B49,[1]Properties!$A$2:Q231,12,FALSE)</f>
        <v>6.82</v>
      </c>
      <c r="I49" s="46">
        <f>VLOOKUP(B49,[1]Properties!$A$2:Q231,17,FALSE)</f>
        <v>0</v>
      </c>
      <c r="J49" s="7">
        <f>VLOOKUP(B49,[1]Properties!$A$2:Q231,15,FALSE)</f>
        <v>1</v>
      </c>
      <c r="K49" s="7">
        <v>21934</v>
      </c>
      <c r="L49" s="7" t="s">
        <v>1018</v>
      </c>
    </row>
    <row r="50" spans="1:12" ht="15" customHeight="1">
      <c r="A50" s="5">
        <v>49</v>
      </c>
      <c r="B50" s="7">
        <v>3053</v>
      </c>
      <c r="C50" s="2" t="s">
        <v>254</v>
      </c>
      <c r="D50" s="8">
        <v>45621</v>
      </c>
      <c r="E50" s="8">
        <v>45623</v>
      </c>
      <c r="F50" s="23">
        <f>VLOOKUP(B50,[1]Properties!$A$2:Q232,7,FALSE)</f>
        <v>121.74</v>
      </c>
      <c r="G50" s="23">
        <f>VLOOKUP(B50,[1]Properties!$A$2:Q232,8,FALSE)</f>
        <v>106.87</v>
      </c>
      <c r="H50" s="23">
        <f>VLOOKUP(B50,[1]Properties!$A$2:Q232,12,FALSE)</f>
        <v>5.62</v>
      </c>
      <c r="I50" s="46">
        <f>VLOOKUP(B50,[1]Properties!$A$2:Q232,17,FALSE)</f>
        <v>5.8409227655741816E-2</v>
      </c>
      <c r="J50" s="7">
        <f>VLOOKUP(B50,[1]Properties!$A$2:Q232,15,FALSE)</f>
        <v>6</v>
      </c>
      <c r="K50" s="7">
        <v>21935</v>
      </c>
      <c r="L50" s="7" t="s">
        <v>1019</v>
      </c>
    </row>
    <row r="51" spans="1:12" ht="14.5">
      <c r="A51" s="25"/>
    </row>
    <row r="52" spans="1:12" ht="14.5">
      <c r="A52" s="25"/>
    </row>
    <row r="53" spans="1:12" ht="14.5">
      <c r="A53" s="25"/>
    </row>
    <row r="54" spans="1:12" ht="14.5">
      <c r="A54" s="25"/>
    </row>
    <row r="55" spans="1:12" ht="14.5">
      <c r="A55" s="25"/>
    </row>
    <row r="56" spans="1:12" ht="14.5">
      <c r="A56" s="25"/>
    </row>
    <row r="57" spans="1:12" ht="14.5">
      <c r="A57" s="25"/>
    </row>
    <row r="58" spans="1:12" ht="14.5">
      <c r="A58" s="25"/>
    </row>
    <row r="59" spans="1:12" ht="14.5">
      <c r="A59" s="25"/>
    </row>
    <row r="60" spans="1:12" ht="14.5">
      <c r="A60" s="25"/>
    </row>
    <row r="61" spans="1:12" ht="14.5">
      <c r="A61" s="25"/>
    </row>
    <row r="62" spans="1:12" ht="14.5">
      <c r="A62" s="25"/>
    </row>
    <row r="63" spans="1:12" ht="14.5">
      <c r="A63" s="25"/>
    </row>
    <row r="64" spans="1:12" ht="14.5">
      <c r="A64" s="25"/>
    </row>
    <row r="65" spans="1:1" ht="14.5">
      <c r="A65" s="25"/>
    </row>
    <row r="66" spans="1:1" ht="14.5">
      <c r="A66" s="25"/>
    </row>
    <row r="67" spans="1:1" ht="14.5">
      <c r="A67" s="25"/>
    </row>
    <row r="68" spans="1:1" ht="14.5">
      <c r="A68" s="25"/>
    </row>
    <row r="69" spans="1:1" ht="14.5">
      <c r="A69" s="25"/>
    </row>
    <row r="70" spans="1:1" ht="14.5">
      <c r="A70" s="25"/>
    </row>
    <row r="71" spans="1:1" ht="14.5">
      <c r="A71" s="25"/>
    </row>
    <row r="72" spans="1:1" ht="14.5">
      <c r="A72" s="25"/>
    </row>
    <row r="73" spans="1:1" ht="14.5">
      <c r="A73" s="25"/>
    </row>
    <row r="74" spans="1:1" ht="14.5">
      <c r="A74" s="25"/>
    </row>
    <row r="75" spans="1:1" ht="14.5">
      <c r="A75" s="25"/>
    </row>
    <row r="76" spans="1:1" ht="14.5">
      <c r="A76" s="25"/>
    </row>
    <row r="77" spans="1:1" ht="14.5">
      <c r="A77" s="25"/>
    </row>
    <row r="78" spans="1:1" ht="14.5">
      <c r="A78" s="25"/>
    </row>
    <row r="79" spans="1:1" ht="14.5">
      <c r="A79" s="25"/>
    </row>
    <row r="80" spans="1:1" ht="14.5">
      <c r="A80" s="25"/>
    </row>
    <row r="81" spans="1:1" ht="14.5">
      <c r="A81" s="25"/>
    </row>
    <row r="82" spans="1:1" ht="14.5">
      <c r="A82" s="25"/>
    </row>
    <row r="83" spans="1:1" ht="14.5">
      <c r="A83" s="25"/>
    </row>
    <row r="84" spans="1:1" ht="14.5">
      <c r="A84" s="25"/>
    </row>
    <row r="85" spans="1:1" ht="14.5">
      <c r="A85" s="25"/>
    </row>
    <row r="86" spans="1:1" ht="14.5">
      <c r="A86" s="25"/>
    </row>
    <row r="87" spans="1:1" ht="14.5">
      <c r="A87" s="25"/>
    </row>
    <row r="88" spans="1:1" ht="14.5">
      <c r="A88" s="25"/>
    </row>
    <row r="89" spans="1:1" ht="14.5">
      <c r="A89" s="25"/>
    </row>
    <row r="90" spans="1:1" ht="14.5">
      <c r="A90" s="25"/>
    </row>
    <row r="91" spans="1:1" ht="14.5">
      <c r="A91" s="25"/>
    </row>
    <row r="92" spans="1:1" ht="14.5">
      <c r="A92" s="25"/>
    </row>
    <row r="93" spans="1:1" ht="14.5">
      <c r="A93" s="25"/>
    </row>
    <row r="94" spans="1:1" ht="14.5">
      <c r="A94" s="25"/>
    </row>
    <row r="95" spans="1:1" ht="14.5">
      <c r="A95" s="25"/>
    </row>
    <row r="96" spans="1:1" ht="14.5">
      <c r="A96" s="25"/>
    </row>
    <row r="97" spans="1:1" ht="14.5">
      <c r="A97" s="25"/>
    </row>
    <row r="98" spans="1:1" ht="14.5">
      <c r="A98" s="25"/>
    </row>
    <row r="99" spans="1:1" ht="14.5">
      <c r="A99" s="25"/>
    </row>
    <row r="100" spans="1:1" ht="14.5">
      <c r="A100" s="25"/>
    </row>
    <row r="101" spans="1:1" ht="14.5">
      <c r="A101" s="25"/>
    </row>
    <row r="102" spans="1:1" ht="14.5">
      <c r="A102" s="25"/>
    </row>
    <row r="103" spans="1:1" ht="14.5">
      <c r="A103" s="25"/>
    </row>
    <row r="104" spans="1:1" ht="14.5">
      <c r="A104" s="25"/>
    </row>
    <row r="105" spans="1:1" ht="14.5">
      <c r="A105" s="25"/>
    </row>
    <row r="106" spans="1:1" ht="14.5">
      <c r="A106" s="25"/>
    </row>
    <row r="107" spans="1:1" ht="14.5">
      <c r="A107" s="25"/>
    </row>
    <row r="108" spans="1:1" ht="14.5">
      <c r="A108" s="25"/>
    </row>
    <row r="109" spans="1:1" ht="14.5">
      <c r="A109" s="25"/>
    </row>
    <row r="110" spans="1:1" ht="14.5">
      <c r="A110" s="25"/>
    </row>
    <row r="111" spans="1:1" ht="14.5">
      <c r="A111" s="25"/>
    </row>
    <row r="112" spans="1:1" ht="14.5">
      <c r="A112" s="25"/>
    </row>
    <row r="113" spans="1:1" ht="14.5">
      <c r="A113" s="25"/>
    </row>
    <row r="114" spans="1:1" ht="14.5">
      <c r="A114" s="25"/>
    </row>
    <row r="115" spans="1:1" ht="14.5">
      <c r="A115" s="25"/>
    </row>
    <row r="116" spans="1:1" ht="14.5">
      <c r="A116" s="25"/>
    </row>
    <row r="117" spans="1:1" ht="14.5">
      <c r="A117" s="25"/>
    </row>
    <row r="118" spans="1:1" ht="14.5">
      <c r="A118" s="25"/>
    </row>
    <row r="119" spans="1:1" ht="14.5">
      <c r="A119" s="25"/>
    </row>
    <row r="120" spans="1:1" ht="14.5">
      <c r="A120" s="25"/>
    </row>
    <row r="121" spans="1:1" ht="14.5">
      <c r="A121" s="25"/>
    </row>
    <row r="122" spans="1:1" ht="14.5">
      <c r="A122" s="25"/>
    </row>
    <row r="123" spans="1:1" ht="14.5">
      <c r="A123" s="25"/>
    </row>
    <row r="124" spans="1:1" ht="14.5">
      <c r="A124" s="25"/>
    </row>
    <row r="125" spans="1:1" ht="14.5">
      <c r="A125" s="25"/>
    </row>
    <row r="126" spans="1:1" ht="14.5">
      <c r="A126" s="25"/>
    </row>
    <row r="127" spans="1:1" ht="14.5">
      <c r="A127" s="25"/>
    </row>
    <row r="128" spans="1:1" ht="14.5">
      <c r="A128" s="25"/>
    </row>
    <row r="129" spans="1:1" ht="14.5">
      <c r="A129" s="25"/>
    </row>
    <row r="130" spans="1:1" ht="14.5">
      <c r="A130" s="25"/>
    </row>
    <row r="131" spans="1:1" ht="14.5">
      <c r="A131" s="25"/>
    </row>
    <row r="132" spans="1:1" ht="14.5">
      <c r="A132" s="25"/>
    </row>
    <row r="133" spans="1:1" ht="14.5">
      <c r="A133" s="25"/>
    </row>
    <row r="134" spans="1:1" ht="14.5">
      <c r="A134" s="25"/>
    </row>
    <row r="135" spans="1:1" ht="14.5">
      <c r="A135" s="25"/>
    </row>
    <row r="136" spans="1:1" ht="14.5">
      <c r="A136" s="25"/>
    </row>
    <row r="137" spans="1:1" ht="14.5">
      <c r="A137" s="25"/>
    </row>
    <row r="138" spans="1:1" ht="14.5">
      <c r="A138" s="25"/>
    </row>
    <row r="139" spans="1:1" ht="14.5">
      <c r="A139" s="25"/>
    </row>
    <row r="140" spans="1:1" ht="14.5">
      <c r="A140" s="25"/>
    </row>
    <row r="141" spans="1:1" ht="14.5">
      <c r="A141" s="25"/>
    </row>
    <row r="142" spans="1:1" ht="14.5">
      <c r="A142" s="25"/>
    </row>
    <row r="143" spans="1:1" ht="14.5">
      <c r="A143" s="25"/>
    </row>
    <row r="144" spans="1:1" ht="14.5">
      <c r="A144" s="25"/>
    </row>
    <row r="145" spans="1:1" ht="14.5">
      <c r="A145" s="25"/>
    </row>
    <row r="146" spans="1:1" ht="14.5">
      <c r="A146" s="25"/>
    </row>
    <row r="147" spans="1:1" ht="14.5">
      <c r="A147" s="25"/>
    </row>
    <row r="148" spans="1:1" ht="14.5">
      <c r="A148" s="25"/>
    </row>
    <row r="149" spans="1:1" ht="14.5">
      <c r="A149" s="25"/>
    </row>
    <row r="150" spans="1:1" ht="14.5">
      <c r="A150" s="25"/>
    </row>
    <row r="151" spans="1:1" ht="14.5">
      <c r="A151" s="25"/>
    </row>
    <row r="152" spans="1:1" ht="14.5">
      <c r="A152" s="25"/>
    </row>
    <row r="153" spans="1:1" ht="14.5">
      <c r="A153" s="25"/>
    </row>
    <row r="154" spans="1:1" ht="14.5">
      <c r="A154" s="25"/>
    </row>
    <row r="155" spans="1:1" ht="14.5">
      <c r="A155" s="25"/>
    </row>
    <row r="156" spans="1:1" ht="14.5">
      <c r="A156" s="25"/>
    </row>
    <row r="157" spans="1:1" ht="14.5">
      <c r="A157" s="25"/>
    </row>
    <row r="158" spans="1:1" ht="14.5">
      <c r="A158" s="25"/>
    </row>
    <row r="159" spans="1:1" ht="14.5">
      <c r="A159" s="25"/>
    </row>
    <row r="160" spans="1:1" ht="14.5">
      <c r="A160" s="25"/>
    </row>
    <row r="161" spans="1:1" ht="14.5">
      <c r="A161" s="25"/>
    </row>
    <row r="162" spans="1:1" ht="14.5">
      <c r="A162" s="25"/>
    </row>
    <row r="163" spans="1:1" ht="14.5">
      <c r="A163" s="25"/>
    </row>
    <row r="164" spans="1:1" ht="14.5">
      <c r="A164" s="25"/>
    </row>
    <row r="165" spans="1:1" ht="14.5">
      <c r="A165" s="25"/>
    </row>
    <row r="166" spans="1:1" ht="14.5">
      <c r="A166" s="25"/>
    </row>
    <row r="167" spans="1:1" ht="14.5">
      <c r="A167" s="25"/>
    </row>
    <row r="168" spans="1:1" ht="14.5">
      <c r="A168" s="25"/>
    </row>
    <row r="169" spans="1:1" ht="14.5">
      <c r="A169" s="25"/>
    </row>
    <row r="170" spans="1:1" ht="14.5">
      <c r="A170" s="25"/>
    </row>
    <row r="171" spans="1:1" ht="14.5">
      <c r="A171" s="25"/>
    </row>
    <row r="172" spans="1:1" ht="14.5">
      <c r="A172" s="25"/>
    </row>
    <row r="173" spans="1:1" ht="14.5">
      <c r="A173" s="25"/>
    </row>
    <row r="174" spans="1:1" ht="14.5">
      <c r="A174" s="25"/>
    </row>
    <row r="175" spans="1:1" ht="14.5">
      <c r="A175" s="25"/>
    </row>
    <row r="176" spans="1:1" ht="14.5">
      <c r="A176" s="25"/>
    </row>
    <row r="177" spans="1:1" ht="14.5">
      <c r="A177" s="25"/>
    </row>
    <row r="178" spans="1:1" ht="14.5">
      <c r="A178" s="25"/>
    </row>
    <row r="179" spans="1:1" ht="14.5">
      <c r="A179" s="25"/>
    </row>
    <row r="180" spans="1:1" ht="14.5">
      <c r="A180" s="25"/>
    </row>
    <row r="181" spans="1:1" ht="14.5">
      <c r="A181" s="25"/>
    </row>
    <row r="182" spans="1:1" ht="14.5">
      <c r="A182" s="25"/>
    </row>
    <row r="183" spans="1:1" ht="14.5">
      <c r="A183" s="25"/>
    </row>
    <row r="184" spans="1:1" ht="14.5">
      <c r="A184" s="25"/>
    </row>
    <row r="185" spans="1:1" ht="14.5">
      <c r="A185" s="25"/>
    </row>
    <row r="186" spans="1:1" ht="14.5">
      <c r="A186" s="25"/>
    </row>
    <row r="187" spans="1:1" ht="14.5">
      <c r="A187" s="25"/>
    </row>
    <row r="188" spans="1:1" ht="14.5">
      <c r="A188" s="25"/>
    </row>
    <row r="189" spans="1:1" ht="14.5">
      <c r="A189" s="25"/>
    </row>
    <row r="190" spans="1:1" ht="14.5">
      <c r="A190" s="25"/>
    </row>
    <row r="191" spans="1:1" ht="14.5">
      <c r="A191" s="25"/>
    </row>
    <row r="192" spans="1:1" ht="14.5">
      <c r="A192" s="25"/>
    </row>
    <row r="193" spans="1:1" ht="14.5">
      <c r="A193" s="25"/>
    </row>
    <row r="194" spans="1:1" ht="14.5">
      <c r="A194" s="25"/>
    </row>
    <row r="195" spans="1:1" ht="14.5">
      <c r="A195" s="25"/>
    </row>
    <row r="196" spans="1:1" ht="14.5">
      <c r="A196" s="25"/>
    </row>
    <row r="197" spans="1:1" ht="14.5">
      <c r="A197" s="25"/>
    </row>
    <row r="198" spans="1:1" ht="14.5">
      <c r="A198" s="25"/>
    </row>
    <row r="199" spans="1:1" ht="14.5">
      <c r="A199" s="25"/>
    </row>
    <row r="200" spans="1:1" ht="14.5">
      <c r="A200" s="25"/>
    </row>
    <row r="201" spans="1:1" ht="14.5">
      <c r="A201" s="25"/>
    </row>
    <row r="202" spans="1:1" ht="14.5">
      <c r="A202" s="25"/>
    </row>
    <row r="203" spans="1:1" ht="14.5">
      <c r="A203" s="25"/>
    </row>
    <row r="204" spans="1:1" ht="14.5">
      <c r="A204" s="25"/>
    </row>
    <row r="205" spans="1:1" ht="14.5">
      <c r="A205" s="25"/>
    </row>
    <row r="206" spans="1:1" ht="14.5">
      <c r="A206" s="25"/>
    </row>
    <row r="207" spans="1:1" ht="14.5">
      <c r="A207" s="25"/>
    </row>
    <row r="208" spans="1:1" ht="14.5">
      <c r="A208" s="25"/>
    </row>
    <row r="209" spans="1:1" ht="14.5">
      <c r="A209" s="25"/>
    </row>
    <row r="210" spans="1:1" ht="14.5">
      <c r="A210" s="25"/>
    </row>
    <row r="211" spans="1:1" ht="14.5">
      <c r="A211" s="25"/>
    </row>
    <row r="212" spans="1:1" ht="14.5">
      <c r="A212" s="25"/>
    </row>
    <row r="213" spans="1:1" ht="14.5">
      <c r="A213" s="25"/>
    </row>
    <row r="214" spans="1:1" ht="14.5">
      <c r="A214" s="25"/>
    </row>
    <row r="215" spans="1:1" ht="14.5">
      <c r="A215" s="25"/>
    </row>
    <row r="216" spans="1:1" ht="14.5">
      <c r="A216" s="25"/>
    </row>
    <row r="217" spans="1:1" ht="14.5">
      <c r="A217" s="25"/>
    </row>
    <row r="218" spans="1:1" ht="14.5">
      <c r="A218" s="25"/>
    </row>
    <row r="219" spans="1:1" ht="14.5">
      <c r="A219" s="25"/>
    </row>
    <row r="220" spans="1:1" ht="14.5">
      <c r="A220" s="25"/>
    </row>
    <row r="221" spans="1:1" ht="14.5">
      <c r="A221" s="25"/>
    </row>
    <row r="222" spans="1:1" ht="14.5">
      <c r="A222" s="25"/>
    </row>
    <row r="223" spans="1:1" ht="14.5">
      <c r="A223" s="25"/>
    </row>
    <row r="224" spans="1:1" ht="14.5">
      <c r="A224" s="25"/>
    </row>
    <row r="225" spans="1:1" ht="14.5">
      <c r="A225" s="25"/>
    </row>
    <row r="226" spans="1:1" ht="14.5">
      <c r="A226" s="25"/>
    </row>
    <row r="227" spans="1:1" ht="14.5">
      <c r="A227" s="25"/>
    </row>
    <row r="228" spans="1:1" ht="14.5">
      <c r="A228" s="25"/>
    </row>
    <row r="229" spans="1:1" ht="14.5">
      <c r="A229" s="25"/>
    </row>
    <row r="230" spans="1:1" ht="14.5">
      <c r="A230" s="25"/>
    </row>
    <row r="231" spans="1:1" ht="14.5">
      <c r="A231" s="25"/>
    </row>
    <row r="232" spans="1:1" ht="14.5">
      <c r="A232" s="25"/>
    </row>
    <row r="233" spans="1:1" ht="14.5">
      <c r="A233" s="25"/>
    </row>
    <row r="234" spans="1:1" ht="14.5">
      <c r="A234" s="25"/>
    </row>
    <row r="235" spans="1:1" ht="14.5">
      <c r="A235" s="25"/>
    </row>
    <row r="236" spans="1:1" ht="14.5">
      <c r="A236" s="25"/>
    </row>
    <row r="237" spans="1:1" ht="14.5">
      <c r="A237" s="25"/>
    </row>
    <row r="238" spans="1:1" ht="14.5">
      <c r="A238" s="25"/>
    </row>
    <row r="239" spans="1:1" ht="14.5">
      <c r="A239" s="25"/>
    </row>
    <row r="240" spans="1:1" ht="14.5">
      <c r="A240" s="25"/>
    </row>
    <row r="241" spans="1:1" ht="14.5">
      <c r="A241" s="25"/>
    </row>
    <row r="242" spans="1:1" ht="14.5">
      <c r="A242" s="25"/>
    </row>
    <row r="243" spans="1:1" ht="14.5">
      <c r="A243" s="25"/>
    </row>
    <row r="244" spans="1:1" ht="14.5">
      <c r="A244" s="25"/>
    </row>
    <row r="245" spans="1:1" ht="14.5">
      <c r="A245" s="25"/>
    </row>
    <row r="246" spans="1:1" ht="14.5">
      <c r="A246" s="25"/>
    </row>
    <row r="247" spans="1:1" ht="14.5">
      <c r="A247" s="25"/>
    </row>
    <row r="248" spans="1:1" ht="14.5">
      <c r="A248" s="25"/>
    </row>
    <row r="249" spans="1:1" ht="14.5">
      <c r="A249" s="25"/>
    </row>
    <row r="250" spans="1:1" ht="14.5">
      <c r="A250" s="25"/>
    </row>
    <row r="251" spans="1:1" ht="14.5">
      <c r="A251" s="25"/>
    </row>
    <row r="252" spans="1:1" ht="14.5">
      <c r="A252" s="25"/>
    </row>
    <row r="253" spans="1:1" ht="14.5">
      <c r="A253" s="25"/>
    </row>
    <row r="254" spans="1:1" ht="14.5">
      <c r="A254" s="25"/>
    </row>
    <row r="255" spans="1:1" ht="14.5">
      <c r="A255" s="25"/>
    </row>
    <row r="256" spans="1:1" ht="14.5">
      <c r="A256" s="25"/>
    </row>
    <row r="257" spans="1:1" ht="14.5">
      <c r="A257" s="25"/>
    </row>
    <row r="258" spans="1:1" ht="14.5">
      <c r="A258" s="25"/>
    </row>
    <row r="259" spans="1:1" ht="14.5">
      <c r="A259" s="25"/>
    </row>
    <row r="260" spans="1:1" ht="14.5">
      <c r="A260" s="25"/>
    </row>
    <row r="261" spans="1:1" ht="14.5">
      <c r="A261" s="25"/>
    </row>
    <row r="262" spans="1:1" ht="14.5">
      <c r="A262" s="25"/>
    </row>
    <row r="263" spans="1:1" ht="14.5">
      <c r="A263" s="25"/>
    </row>
    <row r="264" spans="1:1" ht="14.5">
      <c r="A264" s="25"/>
    </row>
    <row r="265" spans="1:1" ht="14.5">
      <c r="A265" s="25"/>
    </row>
    <row r="266" spans="1:1" ht="14.5">
      <c r="A266" s="25"/>
    </row>
    <row r="267" spans="1:1" ht="14.5">
      <c r="A267" s="25"/>
    </row>
    <row r="268" spans="1:1" ht="14.5">
      <c r="A268" s="25"/>
    </row>
    <row r="269" spans="1:1" ht="14.5">
      <c r="A269" s="25"/>
    </row>
    <row r="270" spans="1:1" ht="14.5">
      <c r="A270" s="25"/>
    </row>
    <row r="271" spans="1:1" ht="14.5">
      <c r="A271" s="25"/>
    </row>
    <row r="272" spans="1:1" ht="14.5">
      <c r="A272" s="25"/>
    </row>
    <row r="273" spans="1:1" ht="14.5">
      <c r="A273" s="25"/>
    </row>
    <row r="274" spans="1:1" ht="14.5">
      <c r="A274" s="25"/>
    </row>
    <row r="275" spans="1:1" ht="14.5">
      <c r="A275" s="25"/>
    </row>
    <row r="276" spans="1:1" ht="14.5">
      <c r="A276" s="25"/>
    </row>
    <row r="277" spans="1:1" ht="14.5">
      <c r="A277" s="25"/>
    </row>
    <row r="278" spans="1:1" ht="14.5">
      <c r="A278" s="25"/>
    </row>
    <row r="279" spans="1:1" ht="14.5">
      <c r="A279" s="25"/>
    </row>
    <row r="280" spans="1:1" ht="14.5">
      <c r="A280" s="25"/>
    </row>
    <row r="281" spans="1:1" ht="14.5">
      <c r="A281" s="25"/>
    </row>
    <row r="282" spans="1:1" ht="14.5">
      <c r="A282" s="25"/>
    </row>
    <row r="283" spans="1:1" ht="14.5">
      <c r="A283" s="25"/>
    </row>
    <row r="284" spans="1:1" ht="14.5">
      <c r="A284" s="25"/>
    </row>
    <row r="285" spans="1:1" ht="14.5">
      <c r="A285" s="25"/>
    </row>
    <row r="286" spans="1:1" ht="14.5">
      <c r="A286" s="25"/>
    </row>
    <row r="287" spans="1:1" ht="14.5">
      <c r="A287" s="25"/>
    </row>
    <row r="288" spans="1:1" ht="14.5">
      <c r="A288" s="25"/>
    </row>
    <row r="289" spans="1:1" ht="14.5">
      <c r="A289" s="25"/>
    </row>
    <row r="290" spans="1:1" ht="14.5">
      <c r="A290" s="25"/>
    </row>
    <row r="291" spans="1:1" ht="14.5">
      <c r="A291" s="25"/>
    </row>
    <row r="292" spans="1:1" ht="14.5">
      <c r="A292" s="25"/>
    </row>
    <row r="293" spans="1:1" ht="14.5">
      <c r="A293" s="25"/>
    </row>
    <row r="294" spans="1:1" ht="14.5">
      <c r="A294" s="25"/>
    </row>
    <row r="295" spans="1:1" ht="14.5">
      <c r="A295" s="25"/>
    </row>
    <row r="296" spans="1:1" ht="14.5">
      <c r="A296" s="25"/>
    </row>
    <row r="297" spans="1:1" ht="14.5">
      <c r="A297" s="25"/>
    </row>
    <row r="298" spans="1:1" ht="14.5">
      <c r="A298" s="25"/>
    </row>
    <row r="299" spans="1:1" ht="14.5">
      <c r="A299" s="25"/>
    </row>
    <row r="300" spans="1:1" ht="14.5">
      <c r="A300" s="25"/>
    </row>
    <row r="301" spans="1:1" ht="14.5">
      <c r="A301" s="25"/>
    </row>
    <row r="302" spans="1:1" ht="14.5">
      <c r="A302" s="25"/>
    </row>
    <row r="303" spans="1:1" ht="14.5">
      <c r="A303" s="25"/>
    </row>
    <row r="304" spans="1:1" ht="14.5">
      <c r="A304" s="25"/>
    </row>
    <row r="305" spans="1:1" ht="14.5">
      <c r="A305" s="25"/>
    </row>
    <row r="306" spans="1:1" ht="14.5">
      <c r="A306" s="25"/>
    </row>
    <row r="307" spans="1:1" ht="14.5">
      <c r="A307" s="25"/>
    </row>
    <row r="308" spans="1:1" ht="14.5">
      <c r="A308" s="25"/>
    </row>
    <row r="309" spans="1:1" ht="14.5">
      <c r="A309" s="25"/>
    </row>
    <row r="310" spans="1:1" ht="14.5">
      <c r="A310" s="25"/>
    </row>
    <row r="311" spans="1:1" ht="14.5">
      <c r="A311" s="25"/>
    </row>
    <row r="312" spans="1:1" ht="14.5">
      <c r="A312" s="25"/>
    </row>
    <row r="313" spans="1:1" ht="14.5">
      <c r="A313" s="25"/>
    </row>
    <row r="314" spans="1:1" ht="14.5">
      <c r="A314" s="25"/>
    </row>
    <row r="315" spans="1:1" ht="14.5">
      <c r="A315" s="25"/>
    </row>
    <row r="316" spans="1:1" ht="14.5">
      <c r="A316" s="25"/>
    </row>
    <row r="317" spans="1:1" ht="14.5">
      <c r="A317" s="25"/>
    </row>
    <row r="318" spans="1:1" ht="14.5">
      <c r="A318" s="25"/>
    </row>
    <row r="319" spans="1:1" ht="14.5">
      <c r="A319" s="25"/>
    </row>
    <row r="320" spans="1:1" ht="14.5">
      <c r="A320" s="25"/>
    </row>
    <row r="321" spans="1:1" ht="14.5">
      <c r="A321" s="25"/>
    </row>
    <row r="322" spans="1:1" ht="14.5">
      <c r="A322" s="25"/>
    </row>
    <row r="323" spans="1:1" ht="14.5">
      <c r="A323" s="25"/>
    </row>
    <row r="324" spans="1:1" ht="14.5">
      <c r="A324" s="25"/>
    </row>
    <row r="325" spans="1:1" ht="14.5">
      <c r="A325" s="25"/>
    </row>
    <row r="326" spans="1:1" ht="14.5">
      <c r="A326" s="25"/>
    </row>
    <row r="327" spans="1:1" ht="14.5">
      <c r="A327" s="25"/>
    </row>
    <row r="328" spans="1:1" ht="14.5">
      <c r="A328" s="25"/>
    </row>
    <row r="329" spans="1:1" ht="14.5">
      <c r="A329" s="25"/>
    </row>
    <row r="330" spans="1:1" ht="14.5">
      <c r="A330" s="25"/>
    </row>
    <row r="331" spans="1:1" ht="14.5">
      <c r="A331" s="25"/>
    </row>
    <row r="332" spans="1:1" ht="14.5">
      <c r="A332" s="25"/>
    </row>
    <row r="333" spans="1:1" ht="14.5">
      <c r="A333" s="25"/>
    </row>
    <row r="334" spans="1:1" ht="14.5">
      <c r="A334" s="25"/>
    </row>
    <row r="335" spans="1:1" ht="14.5">
      <c r="A335" s="25"/>
    </row>
    <row r="336" spans="1:1" ht="14.5">
      <c r="A336" s="25"/>
    </row>
    <row r="337" spans="1:1" ht="14.5">
      <c r="A337" s="25"/>
    </row>
    <row r="338" spans="1:1" ht="14.5">
      <c r="A338" s="25"/>
    </row>
    <row r="339" spans="1:1" ht="14.5">
      <c r="A339" s="25"/>
    </row>
    <row r="340" spans="1:1" ht="14.5">
      <c r="A340" s="25"/>
    </row>
    <row r="341" spans="1:1" ht="14.5">
      <c r="A341" s="25"/>
    </row>
    <row r="342" spans="1:1" ht="14.5">
      <c r="A342" s="25"/>
    </row>
    <row r="343" spans="1:1" ht="14.5">
      <c r="A343" s="25"/>
    </row>
    <row r="344" spans="1:1" ht="14.5">
      <c r="A344" s="25"/>
    </row>
    <row r="345" spans="1:1" ht="14.5">
      <c r="A345" s="25"/>
    </row>
    <row r="346" spans="1:1" ht="14.5">
      <c r="A346" s="25"/>
    </row>
    <row r="347" spans="1:1" ht="14.5">
      <c r="A347" s="25"/>
    </row>
    <row r="348" spans="1:1" ht="14.5">
      <c r="A348" s="25"/>
    </row>
    <row r="349" spans="1:1" ht="14.5">
      <c r="A349" s="25"/>
    </row>
    <row r="350" spans="1:1" ht="14.5">
      <c r="A350" s="25"/>
    </row>
    <row r="351" spans="1:1" ht="14.5">
      <c r="A351" s="25"/>
    </row>
    <row r="352" spans="1:1" ht="14.5">
      <c r="A352" s="25"/>
    </row>
    <row r="353" spans="1:1" ht="14.5">
      <c r="A353" s="25"/>
    </row>
    <row r="354" spans="1:1" ht="14.5">
      <c r="A354" s="25"/>
    </row>
    <row r="355" spans="1:1" ht="14.5">
      <c r="A355" s="25"/>
    </row>
    <row r="356" spans="1:1" ht="14.5">
      <c r="A356" s="25"/>
    </row>
    <row r="357" spans="1:1" ht="14.5">
      <c r="A357" s="25"/>
    </row>
    <row r="358" spans="1:1" ht="14.5">
      <c r="A358" s="25"/>
    </row>
    <row r="359" spans="1:1" ht="14.5">
      <c r="A359" s="25"/>
    </row>
    <row r="360" spans="1:1" ht="14.5">
      <c r="A360" s="25"/>
    </row>
    <row r="361" spans="1:1" ht="14.5">
      <c r="A361" s="25"/>
    </row>
    <row r="362" spans="1:1" ht="14.5">
      <c r="A362" s="25"/>
    </row>
    <row r="363" spans="1:1" ht="14.5">
      <c r="A363" s="25"/>
    </row>
    <row r="364" spans="1:1" ht="14.5">
      <c r="A364" s="25"/>
    </row>
    <row r="365" spans="1:1" ht="14.5">
      <c r="A365" s="25"/>
    </row>
    <row r="366" spans="1:1" ht="14.5">
      <c r="A366" s="25"/>
    </row>
    <row r="367" spans="1:1" ht="14.5">
      <c r="A367" s="25"/>
    </row>
    <row r="368" spans="1:1" ht="14.5">
      <c r="A368" s="25"/>
    </row>
    <row r="369" spans="1:1" ht="14.5">
      <c r="A369" s="25"/>
    </row>
    <row r="370" spans="1:1" ht="14.5">
      <c r="A370" s="25"/>
    </row>
    <row r="371" spans="1:1" ht="14.5">
      <c r="A371" s="25"/>
    </row>
    <row r="372" spans="1:1" ht="14.5">
      <c r="A372" s="25"/>
    </row>
    <row r="373" spans="1:1" ht="14.5">
      <c r="A373" s="25"/>
    </row>
    <row r="374" spans="1:1" ht="14.5">
      <c r="A374" s="25"/>
    </row>
    <row r="375" spans="1:1" ht="14.5">
      <c r="A375" s="25"/>
    </row>
    <row r="376" spans="1:1" ht="14.5">
      <c r="A376" s="25"/>
    </row>
    <row r="377" spans="1:1" ht="14.5">
      <c r="A377" s="25"/>
    </row>
    <row r="378" spans="1:1" ht="14.5">
      <c r="A378" s="25"/>
    </row>
    <row r="379" spans="1:1" ht="14.5">
      <c r="A379" s="25"/>
    </row>
    <row r="380" spans="1:1" ht="14.5">
      <c r="A380" s="25"/>
    </row>
    <row r="381" spans="1:1" ht="14.5">
      <c r="A381" s="25"/>
    </row>
    <row r="382" spans="1:1" ht="14.5">
      <c r="A382" s="25"/>
    </row>
    <row r="383" spans="1:1" ht="14.5">
      <c r="A383" s="25"/>
    </row>
    <row r="384" spans="1:1" ht="14.5">
      <c r="A384" s="25"/>
    </row>
    <row r="385" spans="1:1" ht="14.5">
      <c r="A385" s="25"/>
    </row>
    <row r="386" spans="1:1" ht="14.5">
      <c r="A386" s="25"/>
    </row>
    <row r="387" spans="1:1" ht="14.5">
      <c r="A387" s="25"/>
    </row>
    <row r="388" spans="1:1" ht="14.5">
      <c r="A388" s="25"/>
    </row>
    <row r="389" spans="1:1" ht="14.5">
      <c r="A389" s="25"/>
    </row>
    <row r="390" spans="1:1" ht="14.5">
      <c r="A390" s="25"/>
    </row>
    <row r="391" spans="1:1" ht="14.5">
      <c r="A391" s="25"/>
    </row>
    <row r="392" spans="1:1" ht="14.5">
      <c r="A392" s="25"/>
    </row>
    <row r="393" spans="1:1" ht="14.5">
      <c r="A393" s="25"/>
    </row>
    <row r="394" spans="1:1" ht="14.5">
      <c r="A394" s="25"/>
    </row>
    <row r="395" spans="1:1" ht="14.5">
      <c r="A395" s="25"/>
    </row>
    <row r="396" spans="1:1" ht="14.5">
      <c r="A396" s="25"/>
    </row>
    <row r="397" spans="1:1" ht="14.5">
      <c r="A397" s="25"/>
    </row>
    <row r="398" spans="1:1" ht="14.5">
      <c r="A398" s="25"/>
    </row>
    <row r="399" spans="1:1" ht="14.5">
      <c r="A399" s="25"/>
    </row>
    <row r="400" spans="1:1" ht="14.5">
      <c r="A400" s="25"/>
    </row>
    <row r="401" spans="1:1" ht="14.5">
      <c r="A401" s="25"/>
    </row>
    <row r="402" spans="1:1" ht="14.5">
      <c r="A402" s="25"/>
    </row>
    <row r="403" spans="1:1" ht="14.5">
      <c r="A403" s="25"/>
    </row>
    <row r="404" spans="1:1" ht="14.5">
      <c r="A404" s="25"/>
    </row>
    <row r="405" spans="1:1" ht="14.5">
      <c r="A405" s="25"/>
    </row>
    <row r="406" spans="1:1" ht="14.5">
      <c r="A406" s="25"/>
    </row>
    <row r="407" spans="1:1" ht="14.5">
      <c r="A407" s="25"/>
    </row>
    <row r="408" spans="1:1" ht="14.5">
      <c r="A408" s="25"/>
    </row>
    <row r="409" spans="1:1" ht="14.5">
      <c r="A409" s="25"/>
    </row>
    <row r="410" spans="1:1" ht="14.5">
      <c r="A410" s="25"/>
    </row>
    <row r="411" spans="1:1" ht="14.5">
      <c r="A411" s="25"/>
    </row>
    <row r="412" spans="1:1" ht="14.5">
      <c r="A412" s="25"/>
    </row>
    <row r="413" spans="1:1" ht="14.5">
      <c r="A413" s="25"/>
    </row>
    <row r="414" spans="1:1" ht="14.5">
      <c r="A414" s="25"/>
    </row>
    <row r="415" spans="1:1" ht="14.5">
      <c r="A415" s="25"/>
    </row>
    <row r="416" spans="1:1" ht="14.5">
      <c r="A416" s="25"/>
    </row>
    <row r="417" spans="1:1" ht="14.5">
      <c r="A417" s="25"/>
    </row>
    <row r="418" spans="1:1" ht="14.5">
      <c r="A418" s="25"/>
    </row>
    <row r="419" spans="1:1" ht="14.5">
      <c r="A419" s="25"/>
    </row>
    <row r="420" spans="1:1" ht="14.5">
      <c r="A420" s="25"/>
    </row>
    <row r="421" spans="1:1" ht="14.5">
      <c r="A421" s="25"/>
    </row>
    <row r="422" spans="1:1" ht="14.5">
      <c r="A422" s="25"/>
    </row>
    <row r="423" spans="1:1" ht="14.5">
      <c r="A423" s="25"/>
    </row>
    <row r="424" spans="1:1" ht="14.5">
      <c r="A424" s="25"/>
    </row>
    <row r="425" spans="1:1" ht="14.5">
      <c r="A425" s="25"/>
    </row>
    <row r="426" spans="1:1" ht="14.5">
      <c r="A426" s="25"/>
    </row>
    <row r="427" spans="1:1" ht="14.5">
      <c r="A427" s="25"/>
    </row>
    <row r="428" spans="1:1" ht="14.5">
      <c r="A428" s="25"/>
    </row>
    <row r="429" spans="1:1" ht="14.5">
      <c r="A429" s="25"/>
    </row>
    <row r="430" spans="1:1" ht="14.5">
      <c r="A430" s="25"/>
    </row>
    <row r="431" spans="1:1" ht="14.5">
      <c r="A431" s="25"/>
    </row>
    <row r="432" spans="1:1" ht="14.5">
      <c r="A432" s="25"/>
    </row>
    <row r="433" spans="1:1" ht="14.5">
      <c r="A433" s="25"/>
    </row>
    <row r="434" spans="1:1" ht="14.5">
      <c r="A434" s="25"/>
    </row>
    <row r="435" spans="1:1" ht="14.5">
      <c r="A435" s="25"/>
    </row>
    <row r="436" spans="1:1" ht="14.5">
      <c r="A436" s="25"/>
    </row>
    <row r="437" spans="1:1" ht="14.5">
      <c r="A437" s="25"/>
    </row>
    <row r="438" spans="1:1" ht="14.5">
      <c r="A438" s="25"/>
    </row>
    <row r="439" spans="1:1" ht="14.5">
      <c r="A439" s="25"/>
    </row>
    <row r="440" spans="1:1" ht="14.5">
      <c r="A440" s="25"/>
    </row>
    <row r="441" spans="1:1" ht="14.5">
      <c r="A441" s="25"/>
    </row>
    <row r="442" spans="1:1" ht="14.5">
      <c r="A442" s="25"/>
    </row>
    <row r="443" spans="1:1" ht="14.5">
      <c r="A443" s="25"/>
    </row>
    <row r="444" spans="1:1" ht="14.5">
      <c r="A444" s="25"/>
    </row>
    <row r="445" spans="1:1" ht="14.5">
      <c r="A445" s="25"/>
    </row>
    <row r="446" spans="1:1" ht="14.5">
      <c r="A446" s="25"/>
    </row>
    <row r="447" spans="1:1" ht="14.5">
      <c r="A447" s="25"/>
    </row>
    <row r="448" spans="1:1" ht="14.5">
      <c r="A448" s="25"/>
    </row>
    <row r="449" spans="1:1" ht="14.5">
      <c r="A449" s="25"/>
    </row>
    <row r="450" spans="1:1" ht="14.5">
      <c r="A450" s="25"/>
    </row>
    <row r="451" spans="1:1" ht="14.5">
      <c r="A451" s="25"/>
    </row>
    <row r="452" spans="1:1" ht="14.5">
      <c r="A452" s="25"/>
    </row>
    <row r="453" spans="1:1" ht="14.5">
      <c r="A453" s="25"/>
    </row>
    <row r="454" spans="1:1" ht="14.5">
      <c r="A454" s="25"/>
    </row>
    <row r="455" spans="1:1" ht="14.5">
      <c r="A455" s="25"/>
    </row>
    <row r="456" spans="1:1" ht="14.5">
      <c r="A456" s="25"/>
    </row>
    <row r="457" spans="1:1" ht="14.5">
      <c r="A457" s="25"/>
    </row>
    <row r="458" spans="1:1" ht="14.5">
      <c r="A458" s="25"/>
    </row>
    <row r="459" spans="1:1" ht="14.5">
      <c r="A459" s="25"/>
    </row>
    <row r="460" spans="1:1" ht="14.5">
      <c r="A460" s="25"/>
    </row>
    <row r="461" spans="1:1" ht="14.5">
      <c r="A461" s="25"/>
    </row>
    <row r="462" spans="1:1" ht="14.5">
      <c r="A462" s="25"/>
    </row>
    <row r="463" spans="1:1" ht="14.5">
      <c r="A463" s="25"/>
    </row>
    <row r="464" spans="1:1" ht="14.5">
      <c r="A464" s="25"/>
    </row>
    <row r="465" spans="1:1" ht="14.5">
      <c r="A465" s="25"/>
    </row>
    <row r="466" spans="1:1" ht="14.5">
      <c r="A466" s="25"/>
    </row>
    <row r="467" spans="1:1" ht="14.5">
      <c r="A467" s="25"/>
    </row>
    <row r="468" spans="1:1" ht="14.5">
      <c r="A468" s="25"/>
    </row>
    <row r="469" spans="1:1" ht="14.5">
      <c r="A469" s="25"/>
    </row>
    <row r="470" spans="1:1" ht="14.5">
      <c r="A470" s="25"/>
    </row>
    <row r="471" spans="1:1" ht="14.5">
      <c r="A471" s="25"/>
    </row>
    <row r="472" spans="1:1" ht="14.5">
      <c r="A472" s="25"/>
    </row>
    <row r="473" spans="1:1" ht="14.5">
      <c r="A473" s="25"/>
    </row>
    <row r="474" spans="1:1" ht="14.5">
      <c r="A474" s="25"/>
    </row>
    <row r="475" spans="1:1" ht="14.5">
      <c r="A475" s="25"/>
    </row>
    <row r="476" spans="1:1" ht="14.5">
      <c r="A476" s="25"/>
    </row>
    <row r="477" spans="1:1" ht="14.5">
      <c r="A477" s="25"/>
    </row>
    <row r="478" spans="1:1" ht="14.5">
      <c r="A478" s="25"/>
    </row>
    <row r="479" spans="1:1" ht="14.5">
      <c r="A479" s="25"/>
    </row>
    <row r="480" spans="1:1" ht="14.5">
      <c r="A480" s="25"/>
    </row>
    <row r="481" spans="1:1" ht="14.5">
      <c r="A481" s="25"/>
    </row>
    <row r="482" spans="1:1" ht="14.5">
      <c r="A482" s="25"/>
    </row>
    <row r="483" spans="1:1" ht="14.5">
      <c r="A483" s="25"/>
    </row>
    <row r="484" spans="1:1" ht="14.5">
      <c r="A484" s="25"/>
    </row>
    <row r="485" spans="1:1" ht="14.5">
      <c r="A485" s="25"/>
    </row>
    <row r="486" spans="1:1" ht="14.5">
      <c r="A486" s="25"/>
    </row>
    <row r="487" spans="1:1" ht="14.5">
      <c r="A487" s="25"/>
    </row>
    <row r="488" spans="1:1" ht="14.5">
      <c r="A488" s="25"/>
    </row>
    <row r="489" spans="1:1" ht="14.5">
      <c r="A489" s="25"/>
    </row>
    <row r="490" spans="1:1" ht="14.5">
      <c r="A490" s="25"/>
    </row>
    <row r="491" spans="1:1" ht="14.5">
      <c r="A491" s="25"/>
    </row>
    <row r="492" spans="1:1" ht="14.5">
      <c r="A492" s="25"/>
    </row>
    <row r="493" spans="1:1" ht="14.5">
      <c r="A493" s="25"/>
    </row>
    <row r="494" spans="1:1" ht="14.5">
      <c r="A494" s="25"/>
    </row>
    <row r="495" spans="1:1" ht="14.5">
      <c r="A495" s="25"/>
    </row>
    <row r="496" spans="1:1" ht="14.5">
      <c r="A496" s="25"/>
    </row>
    <row r="497" spans="1:1" ht="14.5">
      <c r="A497" s="25"/>
    </row>
    <row r="498" spans="1:1" ht="14.5">
      <c r="A498" s="25"/>
    </row>
    <row r="499" spans="1:1" ht="14.5">
      <c r="A499" s="25"/>
    </row>
    <row r="500" spans="1:1" ht="14.5">
      <c r="A500" s="25"/>
    </row>
    <row r="501" spans="1:1" ht="14.5">
      <c r="A501" s="25"/>
    </row>
    <row r="502" spans="1:1" ht="14.5">
      <c r="A502" s="25"/>
    </row>
    <row r="503" spans="1:1" ht="14.5">
      <c r="A503" s="25"/>
    </row>
    <row r="504" spans="1:1" ht="14.5">
      <c r="A504" s="25"/>
    </row>
    <row r="505" spans="1:1" ht="14.5">
      <c r="A505" s="25"/>
    </row>
    <row r="506" spans="1:1" ht="14.5">
      <c r="A506" s="25"/>
    </row>
    <row r="507" spans="1:1" ht="14.5">
      <c r="A507" s="25"/>
    </row>
    <row r="508" spans="1:1" ht="14.5">
      <c r="A508" s="25"/>
    </row>
    <row r="509" spans="1:1" ht="14.5">
      <c r="A509" s="25"/>
    </row>
    <row r="510" spans="1:1" ht="14.5">
      <c r="A510" s="25"/>
    </row>
    <row r="511" spans="1:1" ht="14.5">
      <c r="A511" s="25"/>
    </row>
    <row r="512" spans="1:1" ht="14.5">
      <c r="A512" s="25"/>
    </row>
    <row r="513" spans="1:1" ht="14.5">
      <c r="A513" s="25"/>
    </row>
    <row r="514" spans="1:1" ht="14.5">
      <c r="A514" s="25"/>
    </row>
    <row r="515" spans="1:1" ht="14.5">
      <c r="A515" s="25"/>
    </row>
    <row r="516" spans="1:1" ht="14.5">
      <c r="A516" s="25"/>
    </row>
    <row r="517" spans="1:1" ht="14.5">
      <c r="A517" s="25"/>
    </row>
    <row r="518" spans="1:1" ht="14.5">
      <c r="A518" s="25"/>
    </row>
    <row r="519" spans="1:1" ht="14.5">
      <c r="A519" s="25"/>
    </row>
    <row r="520" spans="1:1" ht="14.5">
      <c r="A520" s="25"/>
    </row>
    <row r="521" spans="1:1" ht="14.5">
      <c r="A521" s="25"/>
    </row>
    <row r="522" spans="1:1" ht="14.5">
      <c r="A522" s="25"/>
    </row>
    <row r="523" spans="1:1" ht="14.5">
      <c r="A523" s="25"/>
    </row>
    <row r="524" spans="1:1" ht="14.5">
      <c r="A524" s="25"/>
    </row>
    <row r="525" spans="1:1" ht="14.5">
      <c r="A525" s="25"/>
    </row>
    <row r="526" spans="1:1" ht="14.5">
      <c r="A526" s="25"/>
    </row>
    <row r="527" spans="1:1" ht="14.5">
      <c r="A527" s="25"/>
    </row>
    <row r="528" spans="1:1" ht="14.5">
      <c r="A528" s="25"/>
    </row>
    <row r="529" spans="1:1" ht="14.5">
      <c r="A529" s="25"/>
    </row>
    <row r="530" spans="1:1" ht="14.5">
      <c r="A530" s="25"/>
    </row>
    <row r="531" spans="1:1" ht="14.5">
      <c r="A531" s="25"/>
    </row>
    <row r="532" spans="1:1" ht="14.5">
      <c r="A532" s="25"/>
    </row>
    <row r="533" spans="1:1" ht="14.5">
      <c r="A533" s="25"/>
    </row>
    <row r="534" spans="1:1" ht="14.5">
      <c r="A534" s="25"/>
    </row>
    <row r="535" spans="1:1" ht="14.5">
      <c r="A535" s="25"/>
    </row>
    <row r="536" spans="1:1" ht="14.5">
      <c r="A536" s="25"/>
    </row>
    <row r="537" spans="1:1" ht="14.5">
      <c r="A537" s="25"/>
    </row>
    <row r="538" spans="1:1" ht="14.5">
      <c r="A538" s="25"/>
    </row>
    <row r="539" spans="1:1" ht="14.5">
      <c r="A539" s="25"/>
    </row>
    <row r="540" spans="1:1" ht="14.5">
      <c r="A540" s="25"/>
    </row>
    <row r="541" spans="1:1" ht="14.5">
      <c r="A541" s="25"/>
    </row>
    <row r="542" spans="1:1" ht="14.5">
      <c r="A542" s="25"/>
    </row>
    <row r="543" spans="1:1" ht="14.5">
      <c r="A543" s="25"/>
    </row>
    <row r="544" spans="1:1" ht="14.5">
      <c r="A544" s="25"/>
    </row>
    <row r="545" spans="1:1" ht="14.5">
      <c r="A545" s="25"/>
    </row>
    <row r="546" spans="1:1" ht="14.5">
      <c r="A546" s="25"/>
    </row>
    <row r="547" spans="1:1" ht="14.5">
      <c r="A547" s="25"/>
    </row>
    <row r="548" spans="1:1" ht="14.5">
      <c r="A548" s="25"/>
    </row>
    <row r="549" spans="1:1" ht="14.5">
      <c r="A549" s="25"/>
    </row>
    <row r="550" spans="1:1" ht="14.5">
      <c r="A550" s="25"/>
    </row>
    <row r="551" spans="1:1" ht="14.5">
      <c r="A551" s="25"/>
    </row>
    <row r="552" spans="1:1" ht="14.5">
      <c r="A552" s="25"/>
    </row>
    <row r="553" spans="1:1" ht="14.5">
      <c r="A553" s="25"/>
    </row>
    <row r="554" spans="1:1" ht="14.5">
      <c r="A554" s="25"/>
    </row>
    <row r="555" spans="1:1" ht="14.5">
      <c r="A555" s="25"/>
    </row>
    <row r="556" spans="1:1" ht="14.5">
      <c r="A556" s="25"/>
    </row>
    <row r="557" spans="1:1" ht="14.5">
      <c r="A557" s="25"/>
    </row>
    <row r="558" spans="1:1" ht="14.5">
      <c r="A558" s="25"/>
    </row>
    <row r="559" spans="1:1" ht="14.5">
      <c r="A559" s="25"/>
    </row>
    <row r="560" spans="1:1" ht="14.5">
      <c r="A560" s="25"/>
    </row>
    <row r="561" spans="1:1" ht="14.5">
      <c r="A561" s="25"/>
    </row>
    <row r="562" spans="1:1" ht="14.5">
      <c r="A562" s="25"/>
    </row>
    <row r="563" spans="1:1" ht="14.5">
      <c r="A563" s="25"/>
    </row>
    <row r="564" spans="1:1" ht="14.5">
      <c r="A564" s="25"/>
    </row>
    <row r="565" spans="1:1" ht="14.5">
      <c r="A565" s="25"/>
    </row>
    <row r="566" spans="1:1" ht="14.5">
      <c r="A566" s="25"/>
    </row>
    <row r="567" spans="1:1" ht="14.5">
      <c r="A567" s="25"/>
    </row>
    <row r="568" spans="1:1" ht="14.5">
      <c r="A568" s="25"/>
    </row>
    <row r="569" spans="1:1" ht="14.5">
      <c r="A569" s="25"/>
    </row>
    <row r="570" spans="1:1" ht="14.5">
      <c r="A570" s="25"/>
    </row>
    <row r="571" spans="1:1" ht="14.5">
      <c r="A571" s="25"/>
    </row>
    <row r="572" spans="1:1" ht="14.5">
      <c r="A572" s="25"/>
    </row>
    <row r="573" spans="1:1" ht="14.5">
      <c r="A573" s="25"/>
    </row>
    <row r="574" spans="1:1" ht="14.5">
      <c r="A574" s="25"/>
    </row>
    <row r="575" spans="1:1" ht="14.5">
      <c r="A575" s="25"/>
    </row>
    <row r="576" spans="1:1" ht="14.5">
      <c r="A576" s="25"/>
    </row>
    <row r="577" spans="1:1" ht="14.5">
      <c r="A577" s="25"/>
    </row>
    <row r="578" spans="1:1" ht="14.5">
      <c r="A578" s="25"/>
    </row>
    <row r="579" spans="1:1" ht="14.5">
      <c r="A579" s="25"/>
    </row>
    <row r="580" spans="1:1" ht="14.5">
      <c r="A580" s="25"/>
    </row>
    <row r="581" spans="1:1" ht="14.5">
      <c r="A581" s="25"/>
    </row>
    <row r="582" spans="1:1" ht="14.5">
      <c r="A582" s="25"/>
    </row>
    <row r="583" spans="1:1" ht="14.5">
      <c r="A583" s="25"/>
    </row>
    <row r="584" spans="1:1" ht="14.5">
      <c r="A584" s="25"/>
    </row>
    <row r="585" spans="1:1" ht="14.5">
      <c r="A585" s="25"/>
    </row>
    <row r="586" spans="1:1" ht="14.5">
      <c r="A586" s="25"/>
    </row>
    <row r="587" spans="1:1" ht="14.5">
      <c r="A587" s="25"/>
    </row>
    <row r="588" spans="1:1" ht="14.5">
      <c r="A588" s="25"/>
    </row>
    <row r="589" spans="1:1" ht="14.5">
      <c r="A589" s="25"/>
    </row>
    <row r="590" spans="1:1" ht="14.5">
      <c r="A590" s="25"/>
    </row>
    <row r="591" spans="1:1" ht="14.5">
      <c r="A591" s="25"/>
    </row>
    <row r="592" spans="1:1" ht="14.5">
      <c r="A592" s="25"/>
    </row>
    <row r="593" spans="1:1" ht="14.5">
      <c r="A593" s="25"/>
    </row>
    <row r="594" spans="1:1" ht="14.5">
      <c r="A594" s="25"/>
    </row>
    <row r="595" spans="1:1" ht="14.5">
      <c r="A595" s="25"/>
    </row>
    <row r="596" spans="1:1" ht="14.5">
      <c r="A596" s="25"/>
    </row>
    <row r="597" spans="1:1" ht="14.5">
      <c r="A597" s="25"/>
    </row>
    <row r="598" spans="1:1" ht="14.5">
      <c r="A598" s="25"/>
    </row>
    <row r="599" spans="1:1" ht="14.5">
      <c r="A599" s="25"/>
    </row>
    <row r="600" spans="1:1" ht="14.5">
      <c r="A600" s="25"/>
    </row>
    <row r="601" spans="1:1" ht="14.5">
      <c r="A601" s="25"/>
    </row>
    <row r="602" spans="1:1" ht="14.5">
      <c r="A602" s="25"/>
    </row>
    <row r="603" spans="1:1" ht="14.5">
      <c r="A603" s="25"/>
    </row>
    <row r="604" spans="1:1" ht="14.5">
      <c r="A604" s="25"/>
    </row>
    <row r="605" spans="1:1" ht="14.5">
      <c r="A605" s="25"/>
    </row>
    <row r="606" spans="1:1" ht="14.5">
      <c r="A606" s="25"/>
    </row>
    <row r="607" spans="1:1" ht="14.5">
      <c r="A607" s="25"/>
    </row>
    <row r="608" spans="1:1" ht="14.5">
      <c r="A608" s="25"/>
    </row>
    <row r="609" spans="1:1" ht="14.5">
      <c r="A609" s="25"/>
    </row>
    <row r="610" spans="1:1" ht="14.5">
      <c r="A610" s="25"/>
    </row>
    <row r="611" spans="1:1" ht="14.5">
      <c r="A611" s="25"/>
    </row>
    <row r="612" spans="1:1" ht="14.5">
      <c r="A612" s="25"/>
    </row>
    <row r="613" spans="1:1" ht="14.5">
      <c r="A613" s="25"/>
    </row>
    <row r="614" spans="1:1" ht="14.5">
      <c r="A614" s="25"/>
    </row>
    <row r="615" spans="1:1" ht="14.5">
      <c r="A615" s="25"/>
    </row>
    <row r="616" spans="1:1" ht="14.5">
      <c r="A616" s="25"/>
    </row>
    <row r="617" spans="1:1" ht="14.5">
      <c r="A617" s="25"/>
    </row>
    <row r="618" spans="1:1" ht="14.5">
      <c r="A618" s="25"/>
    </row>
    <row r="619" spans="1:1" ht="14.5">
      <c r="A619" s="25"/>
    </row>
    <row r="620" spans="1:1" ht="14.5">
      <c r="A620" s="25"/>
    </row>
    <row r="621" spans="1:1" ht="14.5">
      <c r="A621" s="25"/>
    </row>
    <row r="622" spans="1:1" ht="14.5">
      <c r="A622" s="25"/>
    </row>
    <row r="623" spans="1:1" ht="14.5">
      <c r="A623" s="25"/>
    </row>
    <row r="624" spans="1:1" ht="14.5">
      <c r="A624" s="25"/>
    </row>
    <row r="625" spans="1:1" ht="14.5">
      <c r="A625" s="25"/>
    </row>
    <row r="626" spans="1:1" ht="14.5">
      <c r="A626" s="25"/>
    </row>
    <row r="627" spans="1:1" ht="14.5">
      <c r="A627" s="25"/>
    </row>
    <row r="628" spans="1:1" ht="14.5">
      <c r="A628" s="25"/>
    </row>
    <row r="629" spans="1:1" ht="14.5">
      <c r="A629" s="25"/>
    </row>
    <row r="630" spans="1:1" ht="14.5">
      <c r="A630" s="25"/>
    </row>
    <row r="631" spans="1:1" ht="14.5">
      <c r="A631" s="25"/>
    </row>
    <row r="632" spans="1:1" ht="14.5">
      <c r="A632" s="25"/>
    </row>
    <row r="633" spans="1:1" ht="14.5">
      <c r="A633" s="25"/>
    </row>
    <row r="634" spans="1:1" ht="14.5">
      <c r="A634" s="25"/>
    </row>
    <row r="635" spans="1:1" ht="14.5">
      <c r="A635" s="25"/>
    </row>
    <row r="636" spans="1:1" ht="14.5">
      <c r="A636" s="25"/>
    </row>
    <row r="637" spans="1:1" ht="14.5">
      <c r="A637" s="25"/>
    </row>
    <row r="638" spans="1:1" ht="14.5">
      <c r="A638" s="25"/>
    </row>
    <row r="639" spans="1:1" ht="14.5">
      <c r="A639" s="25"/>
    </row>
    <row r="640" spans="1:1" ht="14.5">
      <c r="A640" s="25"/>
    </row>
    <row r="641" spans="1:1" ht="14.5">
      <c r="A641" s="25"/>
    </row>
    <row r="642" spans="1:1" ht="14.5">
      <c r="A642" s="25"/>
    </row>
    <row r="643" spans="1:1" ht="14.5">
      <c r="A643" s="25"/>
    </row>
    <row r="644" spans="1:1" ht="14.5">
      <c r="A644" s="25"/>
    </row>
    <row r="645" spans="1:1" ht="14.5">
      <c r="A645" s="25"/>
    </row>
    <row r="646" spans="1:1" ht="14.5">
      <c r="A646" s="25"/>
    </row>
    <row r="647" spans="1:1" ht="14.5">
      <c r="A647" s="25"/>
    </row>
    <row r="648" spans="1:1" ht="14.5">
      <c r="A648" s="25"/>
    </row>
    <row r="649" spans="1:1" ht="14.5">
      <c r="A649" s="25"/>
    </row>
    <row r="650" spans="1:1" ht="14.5">
      <c r="A650" s="25"/>
    </row>
    <row r="651" spans="1:1" ht="14.5">
      <c r="A651" s="25"/>
    </row>
    <row r="652" spans="1:1" ht="14.5">
      <c r="A652" s="25"/>
    </row>
    <row r="653" spans="1:1" ht="14.5">
      <c r="A653" s="25"/>
    </row>
    <row r="654" spans="1:1" ht="14.5">
      <c r="A654" s="25"/>
    </row>
    <row r="655" spans="1:1" ht="14.5">
      <c r="A655" s="25"/>
    </row>
    <row r="656" spans="1:1" ht="14.5">
      <c r="A656" s="25"/>
    </row>
    <row r="657" spans="1:1" ht="14.5">
      <c r="A657" s="25"/>
    </row>
    <row r="658" spans="1:1" ht="14.5">
      <c r="A658" s="25"/>
    </row>
    <row r="659" spans="1:1" ht="14.5">
      <c r="A659" s="25"/>
    </row>
    <row r="660" spans="1:1" ht="14.5">
      <c r="A660" s="25"/>
    </row>
    <row r="661" spans="1:1" ht="14.5">
      <c r="A661" s="25"/>
    </row>
    <row r="662" spans="1:1" ht="14.5">
      <c r="A662" s="25"/>
    </row>
    <row r="663" spans="1:1" ht="14.5">
      <c r="A663" s="25"/>
    </row>
    <row r="664" spans="1:1" ht="14.5">
      <c r="A664" s="25"/>
    </row>
    <row r="665" spans="1:1" ht="14.5">
      <c r="A665" s="25"/>
    </row>
    <row r="666" spans="1:1" ht="14.5">
      <c r="A666" s="25"/>
    </row>
    <row r="667" spans="1:1" ht="14.5">
      <c r="A667" s="25"/>
    </row>
    <row r="668" spans="1:1" ht="14.5">
      <c r="A668" s="25"/>
    </row>
    <row r="669" spans="1:1" ht="14.5">
      <c r="A669" s="25"/>
    </row>
    <row r="670" spans="1:1" ht="14.5">
      <c r="A670" s="25"/>
    </row>
    <row r="671" spans="1:1" ht="14.5">
      <c r="A671" s="25"/>
    </row>
    <row r="672" spans="1:1" ht="14.5">
      <c r="A672" s="25"/>
    </row>
    <row r="673" spans="1:1" ht="14.5">
      <c r="A673" s="25"/>
    </row>
    <row r="674" spans="1:1" ht="14.5">
      <c r="A674" s="25"/>
    </row>
    <row r="675" spans="1:1" ht="14.5">
      <c r="A675" s="25"/>
    </row>
    <row r="676" spans="1:1" ht="14.5">
      <c r="A676" s="25"/>
    </row>
    <row r="677" spans="1:1" ht="14.5">
      <c r="A677" s="25"/>
    </row>
    <row r="678" spans="1:1" ht="14.5">
      <c r="A678" s="25"/>
    </row>
    <row r="679" spans="1:1" ht="14.5">
      <c r="A679" s="25"/>
    </row>
    <row r="680" spans="1:1" ht="14.5">
      <c r="A680" s="25"/>
    </row>
    <row r="681" spans="1:1" ht="14.5">
      <c r="A681" s="25"/>
    </row>
    <row r="682" spans="1:1" ht="14.5">
      <c r="A682" s="25"/>
    </row>
    <row r="683" spans="1:1" ht="14.5">
      <c r="A683" s="25"/>
    </row>
    <row r="684" spans="1:1" ht="14.5">
      <c r="A684" s="25"/>
    </row>
    <row r="685" spans="1:1" ht="14.5">
      <c r="A685" s="25"/>
    </row>
    <row r="686" spans="1:1" ht="14.5">
      <c r="A686" s="25"/>
    </row>
    <row r="687" spans="1:1" ht="14.5">
      <c r="A687" s="25"/>
    </row>
    <row r="688" spans="1:1" ht="14.5">
      <c r="A688" s="25"/>
    </row>
    <row r="689" spans="1:1" ht="14.5">
      <c r="A689" s="25"/>
    </row>
    <row r="690" spans="1:1" ht="14.5">
      <c r="A690" s="25"/>
    </row>
    <row r="691" spans="1:1" ht="14.5">
      <c r="A691" s="25"/>
    </row>
    <row r="692" spans="1:1" ht="14.5">
      <c r="A692" s="25"/>
    </row>
    <row r="693" spans="1:1" ht="14.5">
      <c r="A693" s="25"/>
    </row>
    <row r="694" spans="1:1" ht="14.5">
      <c r="A694" s="25"/>
    </row>
    <row r="695" spans="1:1" ht="14.5">
      <c r="A695" s="25"/>
    </row>
    <row r="696" spans="1:1" ht="14.5">
      <c r="A696" s="25"/>
    </row>
    <row r="697" spans="1:1" ht="14.5">
      <c r="A697" s="25"/>
    </row>
    <row r="698" spans="1:1" ht="14.5">
      <c r="A698" s="25"/>
    </row>
    <row r="699" spans="1:1" ht="14.5">
      <c r="A699" s="25"/>
    </row>
    <row r="700" spans="1:1" ht="14.5">
      <c r="A700" s="25"/>
    </row>
    <row r="701" spans="1:1" ht="14.5">
      <c r="A701" s="25"/>
    </row>
    <row r="702" spans="1:1" ht="14.5">
      <c r="A702" s="25"/>
    </row>
    <row r="703" spans="1:1" ht="14.5">
      <c r="A703" s="25"/>
    </row>
    <row r="704" spans="1:1" ht="14.5">
      <c r="A704" s="25"/>
    </row>
    <row r="705" spans="1:1" ht="14.5">
      <c r="A705" s="25"/>
    </row>
    <row r="706" spans="1:1" ht="14.5">
      <c r="A706" s="25"/>
    </row>
    <row r="707" spans="1:1" ht="14.5">
      <c r="A707" s="25"/>
    </row>
    <row r="708" spans="1:1" ht="14.5">
      <c r="A708" s="25"/>
    </row>
    <row r="709" spans="1:1" ht="14.5">
      <c r="A709" s="25"/>
    </row>
    <row r="710" spans="1:1" ht="14.5">
      <c r="A710" s="25"/>
    </row>
    <row r="711" spans="1:1" ht="14.5">
      <c r="A711" s="25"/>
    </row>
    <row r="712" spans="1:1" ht="14.5">
      <c r="A712" s="25"/>
    </row>
    <row r="713" spans="1:1" ht="14.5">
      <c r="A713" s="25"/>
    </row>
    <row r="714" spans="1:1" ht="14.5">
      <c r="A714" s="25"/>
    </row>
    <row r="715" spans="1:1" ht="14.5">
      <c r="A715" s="25"/>
    </row>
    <row r="716" spans="1:1" ht="14.5">
      <c r="A716" s="25"/>
    </row>
    <row r="717" spans="1:1" ht="14.5">
      <c r="A717" s="25"/>
    </row>
    <row r="718" spans="1:1" ht="14.5">
      <c r="A718" s="25"/>
    </row>
    <row r="719" spans="1:1" ht="14.5">
      <c r="A719" s="25"/>
    </row>
    <row r="720" spans="1:1" ht="14.5">
      <c r="A720" s="25"/>
    </row>
    <row r="721" spans="1:1" ht="14.5">
      <c r="A721" s="25"/>
    </row>
    <row r="722" spans="1:1" ht="14.5">
      <c r="A722" s="25"/>
    </row>
    <row r="723" spans="1:1" ht="14.5">
      <c r="A723" s="25"/>
    </row>
    <row r="724" spans="1:1" ht="14.5">
      <c r="A724" s="25"/>
    </row>
    <row r="725" spans="1:1" ht="14.5">
      <c r="A725" s="25"/>
    </row>
    <row r="726" spans="1:1" ht="14.5">
      <c r="A726" s="25"/>
    </row>
    <row r="727" spans="1:1" ht="14.5">
      <c r="A727" s="25"/>
    </row>
    <row r="728" spans="1:1" ht="14.5">
      <c r="A728" s="25"/>
    </row>
    <row r="729" spans="1:1" ht="14.5">
      <c r="A729" s="25"/>
    </row>
    <row r="730" spans="1:1" ht="14.5">
      <c r="A730" s="25"/>
    </row>
    <row r="731" spans="1:1" ht="14.5">
      <c r="A731" s="25"/>
    </row>
    <row r="732" spans="1:1" ht="14.5">
      <c r="A732" s="25"/>
    </row>
    <row r="733" spans="1:1" ht="14.5">
      <c r="A733" s="25"/>
    </row>
    <row r="734" spans="1:1" ht="14.5">
      <c r="A734" s="25"/>
    </row>
    <row r="735" spans="1:1" ht="14.5">
      <c r="A735" s="25"/>
    </row>
    <row r="736" spans="1:1" ht="14.5">
      <c r="A736" s="25"/>
    </row>
    <row r="737" spans="1:1" ht="14.5">
      <c r="A737" s="25"/>
    </row>
    <row r="738" spans="1:1" ht="14.5">
      <c r="A738" s="25"/>
    </row>
    <row r="739" spans="1:1" ht="14.5">
      <c r="A739" s="25"/>
    </row>
    <row r="740" spans="1:1" ht="14.5">
      <c r="A740" s="25"/>
    </row>
    <row r="741" spans="1:1" ht="14.5">
      <c r="A741" s="25"/>
    </row>
    <row r="742" spans="1:1" ht="14.5">
      <c r="A742" s="25"/>
    </row>
    <row r="743" spans="1:1" ht="14.5">
      <c r="A743" s="25"/>
    </row>
    <row r="744" spans="1:1" ht="14.5">
      <c r="A744" s="25"/>
    </row>
    <row r="745" spans="1:1" ht="14.5">
      <c r="A745" s="25"/>
    </row>
    <row r="746" spans="1:1" ht="14.5">
      <c r="A746" s="25"/>
    </row>
    <row r="747" spans="1:1" ht="14.5">
      <c r="A747" s="25"/>
    </row>
    <row r="748" spans="1:1" ht="14.5">
      <c r="A748" s="25"/>
    </row>
    <row r="749" spans="1:1" ht="14.5">
      <c r="A749" s="25"/>
    </row>
    <row r="750" spans="1:1" ht="14.5">
      <c r="A750" s="25"/>
    </row>
    <row r="751" spans="1:1" ht="14.5">
      <c r="A751" s="25"/>
    </row>
    <row r="752" spans="1:1" ht="14.5">
      <c r="A752" s="25"/>
    </row>
    <row r="753" spans="1:1" ht="14.5">
      <c r="A753" s="25"/>
    </row>
    <row r="754" spans="1:1" ht="14.5">
      <c r="A754" s="25"/>
    </row>
    <row r="755" spans="1:1" ht="14.5">
      <c r="A755" s="25"/>
    </row>
    <row r="756" spans="1:1" ht="14.5">
      <c r="A756" s="25"/>
    </row>
    <row r="757" spans="1:1" ht="14.5">
      <c r="A757" s="25"/>
    </row>
    <row r="758" spans="1:1" ht="14.5">
      <c r="A758" s="25"/>
    </row>
    <row r="759" spans="1:1" ht="14.5">
      <c r="A759" s="25"/>
    </row>
    <row r="760" spans="1:1" ht="14.5">
      <c r="A760" s="25"/>
    </row>
    <row r="761" spans="1:1" ht="14.5">
      <c r="A761" s="25"/>
    </row>
    <row r="762" spans="1:1" ht="14.5">
      <c r="A762" s="25"/>
    </row>
    <row r="763" spans="1:1" ht="14.5">
      <c r="A763" s="25"/>
    </row>
    <row r="764" spans="1:1" ht="14.5">
      <c r="A764" s="25"/>
    </row>
    <row r="765" spans="1:1" ht="14.5">
      <c r="A765" s="25"/>
    </row>
    <row r="766" spans="1:1" ht="14.5">
      <c r="A766" s="25"/>
    </row>
    <row r="767" spans="1:1" ht="14.5">
      <c r="A767" s="25"/>
    </row>
    <row r="768" spans="1:1" ht="14.5">
      <c r="A768" s="25"/>
    </row>
    <row r="769" spans="1:1" ht="14.5">
      <c r="A769" s="25"/>
    </row>
    <row r="770" spans="1:1" ht="14.5">
      <c r="A770" s="25"/>
    </row>
    <row r="771" spans="1:1" ht="14.5">
      <c r="A771" s="25"/>
    </row>
    <row r="772" spans="1:1" ht="14.5">
      <c r="A772" s="25"/>
    </row>
    <row r="773" spans="1:1" ht="14.5">
      <c r="A773" s="25"/>
    </row>
    <row r="774" spans="1:1" ht="14.5">
      <c r="A774" s="25"/>
    </row>
    <row r="775" spans="1:1" ht="14.5">
      <c r="A775" s="25"/>
    </row>
    <row r="776" spans="1:1" ht="14.5">
      <c r="A776" s="25"/>
    </row>
    <row r="777" spans="1:1" ht="14.5">
      <c r="A777" s="25"/>
    </row>
    <row r="778" spans="1:1" ht="14.5">
      <c r="A778" s="25"/>
    </row>
    <row r="779" spans="1:1" ht="14.5">
      <c r="A779" s="25"/>
    </row>
    <row r="780" spans="1:1" ht="14.5">
      <c r="A780" s="25"/>
    </row>
    <row r="781" spans="1:1" ht="14.5">
      <c r="A781" s="25"/>
    </row>
    <row r="782" spans="1:1" ht="14.5">
      <c r="A782" s="25"/>
    </row>
    <row r="783" spans="1:1" ht="14.5">
      <c r="A783" s="25"/>
    </row>
    <row r="784" spans="1:1" ht="14.5">
      <c r="A784" s="25"/>
    </row>
    <row r="785" spans="1:1" ht="14.5">
      <c r="A785" s="25"/>
    </row>
    <row r="786" spans="1:1" ht="14.5">
      <c r="A786" s="25"/>
    </row>
    <row r="787" spans="1:1" ht="14.5">
      <c r="A787" s="25"/>
    </row>
    <row r="788" spans="1:1" ht="14.5">
      <c r="A788" s="25"/>
    </row>
    <row r="789" spans="1:1" ht="14.5">
      <c r="A789" s="25"/>
    </row>
    <row r="790" spans="1:1" ht="14.5">
      <c r="A790" s="25"/>
    </row>
    <row r="791" spans="1:1" ht="14.5">
      <c r="A791" s="25"/>
    </row>
    <row r="792" spans="1:1" ht="14.5">
      <c r="A792" s="25"/>
    </row>
    <row r="793" spans="1:1" ht="14.5">
      <c r="A793" s="25"/>
    </row>
    <row r="794" spans="1:1" ht="14.5">
      <c r="A794" s="25"/>
    </row>
    <row r="795" spans="1:1" ht="14.5">
      <c r="A795" s="25"/>
    </row>
    <row r="796" spans="1:1" ht="14.5">
      <c r="A796" s="25"/>
    </row>
    <row r="797" spans="1:1" ht="14.5">
      <c r="A797" s="25"/>
    </row>
    <row r="798" spans="1:1" ht="14.5">
      <c r="A798" s="25"/>
    </row>
    <row r="799" spans="1:1" ht="14.5">
      <c r="A799" s="25"/>
    </row>
    <row r="800" spans="1:1" ht="14.5">
      <c r="A800" s="25"/>
    </row>
    <row r="801" spans="1:1" ht="14.5">
      <c r="A801" s="25"/>
    </row>
    <row r="802" spans="1:1" ht="14.5">
      <c r="A802" s="25"/>
    </row>
    <row r="803" spans="1:1" ht="14.5">
      <c r="A803" s="25"/>
    </row>
    <row r="804" spans="1:1" ht="14.5">
      <c r="A804" s="25"/>
    </row>
    <row r="805" spans="1:1" ht="14.5">
      <c r="A805" s="25"/>
    </row>
    <row r="806" spans="1:1" ht="14.5">
      <c r="A806" s="25"/>
    </row>
    <row r="807" spans="1:1" ht="14.5">
      <c r="A807" s="25"/>
    </row>
    <row r="808" spans="1:1" ht="14.5">
      <c r="A808" s="25"/>
    </row>
    <row r="809" spans="1:1" ht="14.5">
      <c r="A809" s="25"/>
    </row>
    <row r="810" spans="1:1" ht="14.5">
      <c r="A810" s="25"/>
    </row>
    <row r="811" spans="1:1" ht="14.5">
      <c r="A811" s="25"/>
    </row>
    <row r="812" spans="1:1" ht="14.5">
      <c r="A812" s="25"/>
    </row>
    <row r="813" spans="1:1" ht="14.5">
      <c r="A813" s="25"/>
    </row>
    <row r="814" spans="1:1" ht="14.5">
      <c r="A814" s="25"/>
    </row>
    <row r="815" spans="1:1" ht="14.5">
      <c r="A815" s="25"/>
    </row>
    <row r="816" spans="1:1" ht="14.5">
      <c r="A816" s="25"/>
    </row>
    <row r="817" spans="1:1" ht="14.5">
      <c r="A817" s="25"/>
    </row>
    <row r="818" spans="1:1" ht="14.5">
      <c r="A818" s="25"/>
    </row>
    <row r="819" spans="1:1" ht="14.5">
      <c r="A819" s="25"/>
    </row>
    <row r="820" spans="1:1" ht="14.5">
      <c r="A820" s="25"/>
    </row>
    <row r="821" spans="1:1" ht="14.5">
      <c r="A821" s="25"/>
    </row>
    <row r="822" spans="1:1" ht="14.5">
      <c r="A822" s="25"/>
    </row>
    <row r="823" spans="1:1" ht="14.5">
      <c r="A823" s="25"/>
    </row>
    <row r="824" spans="1:1" ht="14.5">
      <c r="A824" s="25"/>
    </row>
    <row r="825" spans="1:1" ht="14.5">
      <c r="A825" s="25"/>
    </row>
    <row r="826" spans="1:1" ht="14.5">
      <c r="A826" s="25"/>
    </row>
    <row r="827" spans="1:1" ht="14.5">
      <c r="A827" s="25"/>
    </row>
    <row r="828" spans="1:1" ht="14.5">
      <c r="A828" s="25"/>
    </row>
    <row r="829" spans="1:1" ht="14.5">
      <c r="A829" s="25"/>
    </row>
    <row r="830" spans="1:1" ht="14.5">
      <c r="A830" s="25"/>
    </row>
    <row r="831" spans="1:1" ht="14.5">
      <c r="A831" s="25"/>
    </row>
    <row r="832" spans="1:1" ht="14.5">
      <c r="A832" s="25"/>
    </row>
    <row r="833" spans="1:1" ht="14.5">
      <c r="A833" s="25"/>
    </row>
    <row r="834" spans="1:1" ht="14.5">
      <c r="A834" s="25"/>
    </row>
    <row r="835" spans="1:1" ht="14.5">
      <c r="A835" s="25"/>
    </row>
    <row r="836" spans="1:1" ht="14.5">
      <c r="A836" s="25"/>
    </row>
    <row r="837" spans="1:1" ht="14.5">
      <c r="A837" s="25"/>
    </row>
    <row r="838" spans="1:1" ht="14.5">
      <c r="A838" s="25"/>
    </row>
    <row r="839" spans="1:1" ht="14.5">
      <c r="A839" s="25"/>
    </row>
    <row r="840" spans="1:1" ht="14.5">
      <c r="A840" s="25"/>
    </row>
    <row r="841" spans="1:1" ht="14.5">
      <c r="A841" s="25"/>
    </row>
    <row r="842" spans="1:1" ht="14.5">
      <c r="A842" s="25"/>
    </row>
    <row r="843" spans="1:1" ht="14.5">
      <c r="A843" s="25"/>
    </row>
    <row r="844" spans="1:1" ht="14.5">
      <c r="A844" s="25"/>
    </row>
    <row r="845" spans="1:1" ht="14.5">
      <c r="A845" s="25"/>
    </row>
    <row r="846" spans="1:1" ht="14.5">
      <c r="A846" s="25"/>
    </row>
    <row r="847" spans="1:1" ht="14.5">
      <c r="A847" s="25"/>
    </row>
    <row r="848" spans="1:1" ht="14.5">
      <c r="A848" s="25"/>
    </row>
    <row r="849" spans="1:1" ht="14.5">
      <c r="A849" s="25"/>
    </row>
    <row r="850" spans="1:1" ht="14.5">
      <c r="A850" s="25"/>
    </row>
    <row r="851" spans="1:1" ht="14.5">
      <c r="A851" s="25"/>
    </row>
    <row r="852" spans="1:1" ht="14.5">
      <c r="A852" s="25"/>
    </row>
    <row r="853" spans="1:1" ht="14.5">
      <c r="A853" s="25"/>
    </row>
    <row r="854" spans="1:1" ht="14.5">
      <c r="A854" s="25"/>
    </row>
    <row r="855" spans="1:1" ht="14.5">
      <c r="A855" s="25"/>
    </row>
    <row r="856" spans="1:1" ht="14.5">
      <c r="A856" s="25"/>
    </row>
    <row r="857" spans="1:1" ht="14.5">
      <c r="A857" s="25"/>
    </row>
    <row r="858" spans="1:1" ht="14.5">
      <c r="A858" s="25"/>
    </row>
    <row r="859" spans="1:1" ht="14.5">
      <c r="A859" s="25"/>
    </row>
    <row r="860" spans="1:1" ht="14.5">
      <c r="A860" s="25"/>
    </row>
    <row r="861" spans="1:1" ht="14.5">
      <c r="A861" s="25"/>
    </row>
    <row r="862" spans="1:1" ht="14.5">
      <c r="A862" s="25"/>
    </row>
    <row r="863" spans="1:1" ht="14.5">
      <c r="A863" s="25"/>
    </row>
    <row r="864" spans="1:1" ht="14.5">
      <c r="A864" s="25"/>
    </row>
    <row r="865" spans="1:1" ht="14.5">
      <c r="A865" s="25"/>
    </row>
    <row r="866" spans="1:1" ht="14.5">
      <c r="A866" s="25"/>
    </row>
    <row r="867" spans="1:1" ht="14.5">
      <c r="A867" s="25"/>
    </row>
    <row r="868" spans="1:1" ht="14.5">
      <c r="A868" s="25"/>
    </row>
    <row r="869" spans="1:1" ht="14.5">
      <c r="A869" s="25"/>
    </row>
    <row r="870" spans="1:1" ht="14.5">
      <c r="A870" s="25"/>
    </row>
    <row r="871" spans="1:1" ht="14.5">
      <c r="A871" s="25"/>
    </row>
    <row r="872" spans="1:1" ht="14.5">
      <c r="A872" s="25"/>
    </row>
    <row r="873" spans="1:1" ht="14.5">
      <c r="A873" s="25"/>
    </row>
    <row r="874" spans="1:1" ht="14.5">
      <c r="A874" s="25"/>
    </row>
    <row r="875" spans="1:1" ht="14.5">
      <c r="A875" s="25"/>
    </row>
    <row r="876" spans="1:1" ht="14.5">
      <c r="A876" s="25"/>
    </row>
    <row r="877" spans="1:1" ht="14.5">
      <c r="A877" s="25"/>
    </row>
    <row r="878" spans="1:1" ht="14.5">
      <c r="A878" s="25"/>
    </row>
    <row r="879" spans="1:1" ht="14.5">
      <c r="A879" s="25"/>
    </row>
    <row r="880" spans="1:1" ht="14.5">
      <c r="A880" s="25"/>
    </row>
    <row r="881" spans="1:1" ht="14.5">
      <c r="A881" s="25"/>
    </row>
    <row r="882" spans="1:1" ht="14.5">
      <c r="A882" s="25"/>
    </row>
    <row r="883" spans="1:1" ht="14.5">
      <c r="A883" s="25"/>
    </row>
    <row r="884" spans="1:1" ht="14.5">
      <c r="A884" s="25"/>
    </row>
    <row r="885" spans="1:1" ht="14.5">
      <c r="A885" s="25"/>
    </row>
    <row r="886" spans="1:1" ht="14.5">
      <c r="A886" s="25"/>
    </row>
    <row r="887" spans="1:1" ht="14.5">
      <c r="A887" s="25"/>
    </row>
    <row r="888" spans="1:1" ht="14.5">
      <c r="A888" s="25"/>
    </row>
    <row r="889" spans="1:1" ht="14.5">
      <c r="A889" s="25"/>
    </row>
    <row r="890" spans="1:1" ht="14.5">
      <c r="A890" s="25"/>
    </row>
    <row r="891" spans="1:1" ht="14.5">
      <c r="A891" s="25"/>
    </row>
    <row r="892" spans="1:1" ht="14.5">
      <c r="A892" s="25"/>
    </row>
    <row r="893" spans="1:1" ht="14.5">
      <c r="A893" s="25"/>
    </row>
    <row r="894" spans="1:1" ht="14.5">
      <c r="A894" s="25"/>
    </row>
    <row r="895" spans="1:1" ht="14.5">
      <c r="A895" s="25"/>
    </row>
    <row r="896" spans="1:1" ht="14.5">
      <c r="A896" s="25"/>
    </row>
    <row r="897" spans="1:1" ht="14.5">
      <c r="A897" s="25"/>
    </row>
    <row r="898" spans="1:1" ht="14.5">
      <c r="A898" s="25"/>
    </row>
    <row r="899" spans="1:1" ht="14.5">
      <c r="A899" s="25"/>
    </row>
    <row r="900" spans="1:1" ht="14.5">
      <c r="A900" s="25"/>
    </row>
    <row r="901" spans="1:1" ht="14.5">
      <c r="A901" s="25"/>
    </row>
    <row r="902" spans="1:1" ht="14.5">
      <c r="A902" s="25"/>
    </row>
    <row r="903" spans="1:1" ht="14.5">
      <c r="A903" s="25"/>
    </row>
    <row r="904" spans="1:1" ht="14.5">
      <c r="A904" s="25"/>
    </row>
    <row r="905" spans="1:1" ht="14.5">
      <c r="A905" s="25"/>
    </row>
    <row r="906" spans="1:1" ht="14.5">
      <c r="A906" s="25"/>
    </row>
    <row r="907" spans="1:1" ht="14.5">
      <c r="A907" s="25"/>
    </row>
    <row r="908" spans="1:1" ht="14.5">
      <c r="A908" s="25"/>
    </row>
    <row r="909" spans="1:1" ht="14.5">
      <c r="A909" s="25"/>
    </row>
    <row r="910" spans="1:1" ht="14.5">
      <c r="A910" s="25"/>
    </row>
    <row r="911" spans="1:1" ht="14.5">
      <c r="A911" s="25"/>
    </row>
    <row r="912" spans="1:1" ht="14.5">
      <c r="A912" s="25"/>
    </row>
    <row r="913" spans="1:1" ht="14.5">
      <c r="A913" s="25"/>
    </row>
    <row r="914" spans="1:1" ht="14.5">
      <c r="A914" s="25"/>
    </row>
    <row r="915" spans="1:1" ht="14.5">
      <c r="A915" s="25"/>
    </row>
    <row r="916" spans="1:1" ht="14.5">
      <c r="A916" s="25"/>
    </row>
    <row r="917" spans="1:1" ht="14.5">
      <c r="A917" s="25"/>
    </row>
    <row r="918" spans="1:1" ht="14.5">
      <c r="A918" s="25"/>
    </row>
    <row r="919" spans="1:1" ht="14.5">
      <c r="A919" s="25"/>
    </row>
    <row r="920" spans="1:1" ht="14.5">
      <c r="A920" s="25"/>
    </row>
    <row r="921" spans="1:1" ht="14.5">
      <c r="A921" s="25"/>
    </row>
    <row r="922" spans="1:1" ht="14.5">
      <c r="A922" s="25"/>
    </row>
    <row r="923" spans="1:1" ht="14.5">
      <c r="A923" s="25"/>
    </row>
    <row r="924" spans="1:1" ht="14.5">
      <c r="A924" s="25"/>
    </row>
    <row r="925" spans="1:1" ht="14.5">
      <c r="A925" s="25"/>
    </row>
    <row r="926" spans="1:1" ht="14.5">
      <c r="A926" s="25"/>
    </row>
    <row r="927" spans="1:1" ht="14.5">
      <c r="A927" s="25"/>
    </row>
    <row r="928" spans="1:1" ht="14.5">
      <c r="A928" s="25"/>
    </row>
    <row r="929" spans="1:1" ht="14.5">
      <c r="A929" s="25"/>
    </row>
    <row r="930" spans="1:1" ht="14.5">
      <c r="A930" s="25"/>
    </row>
    <row r="931" spans="1:1" ht="14.5">
      <c r="A931" s="25"/>
    </row>
    <row r="932" spans="1:1" ht="14.5">
      <c r="A932" s="25"/>
    </row>
    <row r="933" spans="1:1" ht="14.5">
      <c r="A933" s="25"/>
    </row>
    <row r="934" spans="1:1" ht="14.5">
      <c r="A934" s="25"/>
    </row>
    <row r="935" spans="1:1" ht="14.5">
      <c r="A935" s="25"/>
    </row>
    <row r="936" spans="1:1" ht="14.5">
      <c r="A936" s="25"/>
    </row>
    <row r="937" spans="1:1" ht="14.5">
      <c r="A937" s="25"/>
    </row>
    <row r="938" spans="1:1" ht="14.5">
      <c r="A938" s="25"/>
    </row>
    <row r="939" spans="1:1" ht="14.5">
      <c r="A939" s="25"/>
    </row>
    <row r="940" spans="1:1" ht="14.5">
      <c r="A940" s="25"/>
    </row>
    <row r="941" spans="1:1" ht="14.5">
      <c r="A941" s="25"/>
    </row>
    <row r="942" spans="1:1" ht="14.5">
      <c r="A942" s="25"/>
    </row>
    <row r="943" spans="1:1" ht="14.5">
      <c r="A943" s="25"/>
    </row>
    <row r="944" spans="1:1" ht="14.5">
      <c r="A944" s="25"/>
    </row>
    <row r="945" spans="1:1" ht="14.5">
      <c r="A945" s="25"/>
    </row>
    <row r="946" spans="1:1" ht="14.5">
      <c r="A946" s="25"/>
    </row>
    <row r="947" spans="1:1" ht="14.5">
      <c r="A947" s="25"/>
    </row>
    <row r="948" spans="1:1" ht="14.5">
      <c r="A948" s="25"/>
    </row>
    <row r="949" spans="1:1" ht="14.5">
      <c r="A949" s="25"/>
    </row>
    <row r="950" spans="1:1" ht="14.5">
      <c r="A950" s="25"/>
    </row>
    <row r="951" spans="1:1" ht="14.5">
      <c r="A951" s="25"/>
    </row>
    <row r="952" spans="1:1" ht="14.5">
      <c r="A952" s="25"/>
    </row>
    <row r="953" spans="1:1" ht="14.5">
      <c r="A953" s="25"/>
    </row>
    <row r="954" spans="1:1" ht="14.5">
      <c r="A954" s="25"/>
    </row>
    <row r="955" spans="1:1" ht="14.5">
      <c r="A955" s="25"/>
    </row>
    <row r="956" spans="1:1" ht="14.5">
      <c r="A956" s="25"/>
    </row>
    <row r="957" spans="1:1" ht="14.5">
      <c r="A957" s="25"/>
    </row>
    <row r="958" spans="1:1" ht="14.5">
      <c r="A958" s="25"/>
    </row>
    <row r="959" spans="1:1" ht="14.5">
      <c r="A959" s="25"/>
    </row>
    <row r="960" spans="1:1" ht="14.5">
      <c r="A960" s="25"/>
    </row>
    <row r="961" spans="1:1" ht="14.5">
      <c r="A961" s="25"/>
    </row>
    <row r="962" spans="1:1" ht="14.5">
      <c r="A962" s="25"/>
    </row>
    <row r="963" spans="1:1" ht="14.5">
      <c r="A963" s="25"/>
    </row>
    <row r="964" spans="1:1" ht="14.5">
      <c r="A964" s="25"/>
    </row>
    <row r="965" spans="1:1" ht="14.5">
      <c r="A965" s="25"/>
    </row>
    <row r="966" spans="1:1" ht="14.5">
      <c r="A966" s="25"/>
    </row>
    <row r="967" spans="1:1" ht="14.5">
      <c r="A967" s="25"/>
    </row>
    <row r="968" spans="1:1" ht="14.5">
      <c r="A968" s="25"/>
    </row>
    <row r="969" spans="1:1" ht="14.5">
      <c r="A969" s="25"/>
    </row>
    <row r="970" spans="1:1" ht="14.5">
      <c r="A970" s="25"/>
    </row>
    <row r="971" spans="1:1" ht="14.5">
      <c r="A971" s="25"/>
    </row>
    <row r="972" spans="1:1" ht="14.5">
      <c r="A972" s="25"/>
    </row>
    <row r="973" spans="1:1" ht="14.5">
      <c r="A973" s="25"/>
    </row>
    <row r="974" spans="1:1" ht="14.5">
      <c r="A974" s="25"/>
    </row>
    <row r="975" spans="1:1" ht="14.5">
      <c r="A975" s="25"/>
    </row>
    <row r="976" spans="1:1" ht="14.5">
      <c r="A976" s="25"/>
    </row>
    <row r="977" spans="1:1" ht="14.5">
      <c r="A977" s="25"/>
    </row>
    <row r="978" spans="1:1" ht="14.5">
      <c r="A978" s="25"/>
    </row>
    <row r="979" spans="1:1" ht="14.5">
      <c r="A979" s="25"/>
    </row>
    <row r="980" spans="1:1" ht="14.5">
      <c r="A980" s="25"/>
    </row>
    <row r="981" spans="1:1" ht="14.5">
      <c r="A981" s="25"/>
    </row>
    <row r="982" spans="1:1" ht="14.5">
      <c r="A982" s="25"/>
    </row>
    <row r="983" spans="1:1" ht="14.5">
      <c r="A983" s="25"/>
    </row>
    <row r="984" spans="1:1" ht="14.5">
      <c r="A984" s="25"/>
    </row>
    <row r="985" spans="1:1" ht="14.5">
      <c r="A985" s="25"/>
    </row>
    <row r="986" spans="1:1" ht="14.5">
      <c r="A986" s="25"/>
    </row>
    <row r="987" spans="1:1" ht="14.5">
      <c r="A987" s="25"/>
    </row>
    <row r="988" spans="1:1" ht="14.5">
      <c r="A988" s="25"/>
    </row>
    <row r="989" spans="1:1" ht="14.5">
      <c r="A989" s="25"/>
    </row>
    <row r="990" spans="1:1" ht="14.5">
      <c r="A990" s="25"/>
    </row>
    <row r="991" spans="1:1" ht="14.5">
      <c r="A991" s="25"/>
    </row>
    <row r="992" spans="1:1" ht="14.5">
      <c r="A992" s="25"/>
    </row>
    <row r="993" spans="1:1" ht="14.5">
      <c r="A993" s="25"/>
    </row>
    <row r="994" spans="1:1" ht="14.5">
      <c r="A994" s="25"/>
    </row>
    <row r="995" spans="1:1" ht="14.5">
      <c r="A995" s="25"/>
    </row>
    <row r="996" spans="1:1" ht="14.5">
      <c r="A996" s="25"/>
    </row>
    <row r="997" spans="1:1" ht="14.5">
      <c r="A997" s="25"/>
    </row>
    <row r="998" spans="1:1" ht="14.5">
      <c r="A998" s="25"/>
    </row>
    <row r="999" spans="1:1" ht="14.5">
      <c r="A999" s="25"/>
    </row>
    <row r="1000" spans="1:1" ht="14.5">
      <c r="A1000" s="25"/>
    </row>
    <row r="1001" spans="1:1" ht="14.5">
      <c r="A1001" s="25"/>
    </row>
    <row r="1002" spans="1:1" ht="14.5">
      <c r="A1002" s="25"/>
    </row>
    <row r="1003" spans="1:1" ht="14.5">
      <c r="A1003" s="25"/>
    </row>
    <row r="1004" spans="1:1" ht="14.5">
      <c r="A1004" s="25"/>
    </row>
    <row r="1005" spans="1:1" ht="14.5">
      <c r="A1005" s="25"/>
    </row>
    <row r="1006" spans="1:1" ht="14.5">
      <c r="A1006" s="25"/>
    </row>
    <row r="1007" spans="1:1" ht="14.5">
      <c r="A1007" s="25"/>
    </row>
    <row r="1008" spans="1:1" ht="14.5">
      <c r="A1008" s="25"/>
    </row>
    <row r="1009" spans="1:1" ht="14.5">
      <c r="A1009" s="25"/>
    </row>
    <row r="1010" spans="1:1" ht="14.5">
      <c r="A1010" s="25"/>
    </row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Admins</vt:lpstr>
      <vt:lpstr>Categories</vt:lpstr>
      <vt:lpstr>Properties</vt:lpstr>
      <vt:lpstr>Unavailability</vt:lpstr>
      <vt:lpstr>Reviews</vt:lpstr>
      <vt:lpstr>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karla Stambaugh</cp:lastModifiedBy>
  <dcterms:created xsi:type="dcterms:W3CDTF">2021-11-11T20:09:24Z</dcterms:created>
  <dcterms:modified xsi:type="dcterms:W3CDTF">2024-12-04T07:14:28Z</dcterms:modified>
</cp:coreProperties>
</file>