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Advanced Multicore Systems\AMS\Lav3\"/>
    </mc:Choice>
  </mc:AlternateContent>
  <bookViews>
    <workbookView xWindow="0" yWindow="0" windowWidth="11985" windowHeight="663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1" l="1"/>
  <c r="O47" i="1"/>
  <c r="P47" i="1"/>
  <c r="N48" i="1"/>
  <c r="O48" i="1"/>
  <c r="P48" i="1"/>
  <c r="Q48" i="1"/>
  <c r="N49" i="1"/>
  <c r="O49" i="1"/>
  <c r="P49" i="1"/>
  <c r="Q49" i="1"/>
  <c r="N50" i="1"/>
  <c r="O50" i="1"/>
  <c r="P50" i="1"/>
  <c r="Q50" i="1"/>
  <c r="O46" i="1"/>
  <c r="N46" i="1"/>
  <c r="J47" i="1"/>
  <c r="K47" i="1"/>
  <c r="L47" i="1"/>
  <c r="J48" i="1"/>
  <c r="K48" i="1"/>
  <c r="L48" i="1"/>
  <c r="M48" i="1"/>
  <c r="J49" i="1"/>
  <c r="K49" i="1"/>
  <c r="L49" i="1"/>
  <c r="M49" i="1"/>
  <c r="J50" i="1"/>
  <c r="K50" i="1"/>
  <c r="L50" i="1"/>
  <c r="M50" i="1"/>
  <c r="K46" i="1"/>
  <c r="J46" i="1"/>
  <c r="R4" i="1"/>
  <c r="R5" i="1"/>
  <c r="S5" i="1"/>
  <c r="R6" i="1"/>
  <c r="S6" i="1"/>
  <c r="T6" i="1"/>
  <c r="R7" i="1"/>
  <c r="S7" i="1"/>
  <c r="T7" i="1"/>
  <c r="R8" i="1"/>
  <c r="S8" i="1"/>
  <c r="T8" i="1"/>
  <c r="Q5" i="1"/>
  <c r="Q6" i="1"/>
  <c r="Q7" i="1"/>
  <c r="Q8" i="1"/>
  <c r="Q4" i="1"/>
  <c r="N8" i="1"/>
  <c r="N7" i="1"/>
  <c r="N6" i="1"/>
  <c r="N5" i="1"/>
  <c r="N4" i="1"/>
  <c r="G7" i="1"/>
  <c r="G8" i="1"/>
  <c r="G5" i="1"/>
  <c r="G6" i="1"/>
  <c r="G4" i="1"/>
  <c r="I15" i="1" l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H16" i="1"/>
  <c r="H17" i="1"/>
  <c r="H18" i="1"/>
  <c r="H19" i="1"/>
  <c r="H15" i="1"/>
</calcChain>
</file>

<file path=xl/comments1.xml><?xml version="1.0" encoding="utf-8"?>
<comments xmlns="http://schemas.openxmlformats.org/spreadsheetml/2006/main">
  <authors>
    <author>Tudor</author>
  </authors>
  <commentList>
    <comment ref="C8" authorId="0" shapeId="0">
      <text>
        <r>
          <rPr>
            <b/>
            <sz val="9"/>
            <color indexed="81"/>
            <rFont val="Tahoma"/>
            <charset val="1"/>
          </rPr>
          <t>Tudor:</t>
        </r>
        <r>
          <rPr>
            <sz val="9"/>
            <color indexed="81"/>
            <rFont val="Tahoma"/>
            <charset val="1"/>
          </rPr>
          <t xml:space="preserve">
128x72 mesh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Tudor:</t>
        </r>
        <r>
          <rPr>
            <sz val="9"/>
            <color indexed="81"/>
            <rFont val="Tahoma"/>
            <charset val="1"/>
          </rPr>
          <t xml:space="preserve">
128x72 mesh</t>
        </r>
      </text>
    </comment>
    <comment ref="Q8" authorId="0" shapeId="0">
      <text>
        <r>
          <rPr>
            <b/>
            <sz val="9"/>
            <color indexed="81"/>
            <rFont val="Tahoma"/>
            <charset val="1"/>
          </rPr>
          <t>Tudor:</t>
        </r>
        <r>
          <rPr>
            <sz val="9"/>
            <color indexed="81"/>
            <rFont val="Tahoma"/>
            <charset val="1"/>
          </rPr>
          <t xml:space="preserve">
128x72 mesh</t>
        </r>
      </text>
    </comment>
    <comment ref="C19" authorId="0" shapeId="0">
      <text>
        <r>
          <rPr>
            <b/>
            <sz val="9"/>
            <color indexed="81"/>
            <rFont val="Tahoma"/>
            <charset val="1"/>
          </rPr>
          <t>Tudor:</t>
        </r>
        <r>
          <rPr>
            <sz val="9"/>
            <color indexed="81"/>
            <rFont val="Tahoma"/>
            <charset val="1"/>
          </rPr>
          <t xml:space="preserve">
128x72 mesh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Tudor:</t>
        </r>
        <r>
          <rPr>
            <sz val="9"/>
            <color indexed="81"/>
            <rFont val="Tahoma"/>
            <charset val="1"/>
          </rPr>
          <t xml:space="preserve">
128x72 mesh</t>
        </r>
      </text>
    </comment>
    <comment ref="I33" authorId="0" shapeId="0">
      <text>
        <r>
          <rPr>
            <b/>
            <sz val="9"/>
            <color indexed="81"/>
            <rFont val="Tahoma"/>
            <charset val="1"/>
          </rPr>
          <t>Tudor:</t>
        </r>
        <r>
          <rPr>
            <sz val="9"/>
            <color indexed="81"/>
            <rFont val="Tahoma"/>
            <charset val="1"/>
          </rPr>
          <t xml:space="preserve">
128x72 mesh</t>
        </r>
      </text>
    </comment>
    <comment ref="J50" authorId="0" shapeId="0">
      <text>
        <r>
          <rPr>
            <b/>
            <sz val="9"/>
            <color indexed="81"/>
            <rFont val="Tahoma"/>
            <charset val="1"/>
          </rPr>
          <t>Tudor:</t>
        </r>
        <r>
          <rPr>
            <sz val="9"/>
            <color indexed="81"/>
            <rFont val="Tahoma"/>
            <charset val="1"/>
          </rPr>
          <t xml:space="preserve">
128x72 mesh</t>
        </r>
      </text>
    </comment>
    <comment ref="N50" authorId="0" shapeId="0">
      <text>
        <r>
          <rPr>
            <b/>
            <sz val="9"/>
            <color indexed="81"/>
            <rFont val="Tahoma"/>
            <charset val="1"/>
          </rPr>
          <t>Tudor:</t>
        </r>
        <r>
          <rPr>
            <sz val="9"/>
            <color indexed="81"/>
            <rFont val="Tahoma"/>
            <charset val="1"/>
          </rPr>
          <t xml:space="preserve">
128x72 mesh</t>
        </r>
      </text>
    </comment>
  </commentList>
</comments>
</file>

<file path=xl/sharedStrings.xml><?xml version="1.0" encoding="utf-8"?>
<sst xmlns="http://schemas.openxmlformats.org/spreadsheetml/2006/main" count="46" uniqueCount="27">
  <si>
    <t>Input size (cells)</t>
  </si>
  <si>
    <t>Block size (threads/block) (seconds)</t>
  </si>
  <si>
    <t>DP</t>
  </si>
  <si>
    <t>(6000 = 23.637)</t>
  </si>
  <si>
    <t>Average</t>
  </si>
  <si>
    <t>Benchmark using the SIMILDE GT 750 Ti (Maxwell)</t>
  </si>
  <si>
    <t>Paper benchmark Double Precision GeForce GT 640 (Kepler)</t>
  </si>
  <si>
    <t>Memory</t>
  </si>
  <si>
    <t>Memory bandwidth</t>
  </si>
  <si>
    <t>SM units</t>
  </si>
  <si>
    <t>GT 750 Ti</t>
  </si>
  <si>
    <t>GT 640</t>
  </si>
  <si>
    <t>GTX 860M</t>
  </si>
  <si>
    <t>Clock speed (MHz)</t>
  </si>
  <si>
    <t>1 GB</t>
  </si>
  <si>
    <t>28.8 GB/s (DDR3)</t>
  </si>
  <si>
    <t>2 GB</t>
  </si>
  <si>
    <t>86.4 GB/s (GDDR5)</t>
  </si>
  <si>
    <t>Architecture</t>
  </si>
  <si>
    <t>GK107 (Kepler)</t>
  </si>
  <si>
    <t>GM107 (Maxwell)</t>
  </si>
  <si>
    <t>80 GB/s (GDDR5)</t>
  </si>
  <si>
    <t>CUDA cores</t>
  </si>
  <si>
    <t>Updated code GTX 750 Ti</t>
  </si>
  <si>
    <t>Updated code GTX 860M</t>
  </si>
  <si>
    <t>Original code GTX 750 Ti</t>
  </si>
  <si>
    <t>Original code GTX 860M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</si>
</sst>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0" fontId="0" fillId="0" borderId="1" xfId="0" applyNumberFormat="1" applyBorder="1"/>
    <xf numFmtId="10" fontId="5" fillId="3" borderId="1" xfId="2" applyNumberFormat="1" applyBorder="1"/>
    <xf numFmtId="10" fontId="4" fillId="2" borderId="1" xfId="1" applyNumberFormat="1" applyBorder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/>
    <xf numFmtId="0" fontId="0" fillId="0" borderId="6" xfId="0" applyBorder="1"/>
    <xf numFmtId="0" fontId="0" fillId="0" borderId="19" xfId="0" applyBorder="1"/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Paper benchmark Double Precision GeForce GT 640 (Kepler)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Sheet1!$I$4:$I$8</c:f>
              <c:numCache>
                <c:formatCode>General</c:formatCode>
                <c:ptCount val="5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9216</c:v>
                </c:pt>
              </c:numCache>
            </c:numRef>
          </c:cat>
          <c:val>
            <c:numRef>
              <c:f>Sheet1!$K$4:$K$8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22</c:v>
                </c:pt>
                <c:pt idx="3">
                  <c:v>66</c:v>
                </c:pt>
                <c:pt idx="4">
                  <c:v>127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Benchmark using the SIMILDE GT 750 Ti (Maxwell)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Sheet1!$D$4:$D$8</c:f>
              <c:numCache>
                <c:formatCode>General</c:formatCode>
                <c:ptCount val="5"/>
                <c:pt idx="0">
                  <c:v>15.422000000000001</c:v>
                </c:pt>
                <c:pt idx="1">
                  <c:v>21.530999999999999</c:v>
                </c:pt>
                <c:pt idx="2">
                  <c:v>48.125999999999998</c:v>
                </c:pt>
                <c:pt idx="3">
                  <c:v>168.398</c:v>
                </c:pt>
                <c:pt idx="4">
                  <c:v>305.49799999999999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972032"/>
        <c:axId val="662968112"/>
      </c:lineChart>
      <c:catAx>
        <c:axId val="6629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68112"/>
        <c:crosses val="autoZero"/>
        <c:auto val="1"/>
        <c:lblAlgn val="ctr"/>
        <c:lblOffset val="100"/>
        <c:noMultiLvlLbl val="0"/>
      </c:catAx>
      <c:valAx>
        <c:axId val="6629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12</xdr:row>
      <xdr:rowOff>52387</xdr:rowOff>
    </xdr:from>
    <xdr:to>
      <xdr:col>22</xdr:col>
      <xdr:colOff>504825</xdr:colOff>
      <xdr:row>26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50"/>
  <sheetViews>
    <sheetView tabSelected="1" topLeftCell="A7" workbookViewId="0">
      <selection activeCell="H15" sqref="H15"/>
    </sheetView>
  </sheetViews>
  <sheetFormatPr defaultRowHeight="15" x14ac:dyDescent="0.25"/>
  <cols>
    <col min="2" max="2" width="11.85546875" style="7" customWidth="1"/>
    <col min="3" max="6" width="10.7109375" style="7" customWidth="1"/>
    <col min="9" max="9" width="10.28515625" customWidth="1"/>
  </cols>
  <sheetData>
    <row r="1" spans="2:20" ht="33" customHeight="1" x14ac:dyDescent="0.25">
      <c r="B1" s="8" t="s">
        <v>5</v>
      </c>
      <c r="C1" s="8"/>
      <c r="D1" s="8"/>
      <c r="E1" s="8"/>
      <c r="F1" s="8"/>
      <c r="G1" t="s">
        <v>2</v>
      </c>
      <c r="I1" s="14" t="s">
        <v>6</v>
      </c>
      <c r="J1" s="15"/>
      <c r="K1" s="15"/>
      <c r="L1" s="15"/>
      <c r="M1" s="16"/>
      <c r="N1" t="s">
        <v>2</v>
      </c>
      <c r="P1" s="23" t="s">
        <v>6</v>
      </c>
      <c r="Q1" s="24"/>
      <c r="R1" s="24"/>
      <c r="S1" s="24"/>
      <c r="T1" s="25"/>
    </row>
    <row r="2" spans="2:20" ht="15" customHeight="1" x14ac:dyDescent="0.25">
      <c r="B2" s="9" t="s">
        <v>0</v>
      </c>
      <c r="C2" s="8" t="s">
        <v>1</v>
      </c>
      <c r="D2" s="8"/>
      <c r="E2" s="8"/>
      <c r="F2" s="8"/>
      <c r="I2" s="17" t="s">
        <v>0</v>
      </c>
      <c r="J2" s="3" t="s">
        <v>1</v>
      </c>
      <c r="K2" s="4"/>
      <c r="L2" s="4"/>
      <c r="M2" s="5"/>
      <c r="P2" s="26" t="s">
        <v>0</v>
      </c>
      <c r="Q2" s="27" t="s">
        <v>1</v>
      </c>
      <c r="R2" s="28"/>
      <c r="S2" s="28"/>
      <c r="T2" s="29"/>
    </row>
    <row r="3" spans="2:20" x14ac:dyDescent="0.25">
      <c r="B3" s="9"/>
      <c r="C3" s="10">
        <v>32</v>
      </c>
      <c r="D3" s="10">
        <v>64</v>
      </c>
      <c r="E3" s="10">
        <v>256</v>
      </c>
      <c r="F3" s="10">
        <v>1024</v>
      </c>
      <c r="G3" s="1" t="s">
        <v>4</v>
      </c>
      <c r="I3" s="18"/>
      <c r="J3" s="6">
        <v>32</v>
      </c>
      <c r="K3" s="6">
        <v>64</v>
      </c>
      <c r="L3" s="6">
        <v>256</v>
      </c>
      <c r="M3" s="6">
        <v>1024</v>
      </c>
      <c r="N3" s="1" t="s">
        <v>4</v>
      </c>
      <c r="P3" s="30"/>
      <c r="Q3" s="2">
        <v>32</v>
      </c>
      <c r="R3" s="2">
        <v>64</v>
      </c>
      <c r="S3" s="2">
        <v>256</v>
      </c>
      <c r="T3" s="2">
        <v>1024</v>
      </c>
    </row>
    <row r="4" spans="2:20" x14ac:dyDescent="0.25">
      <c r="B4" s="6">
        <v>64</v>
      </c>
      <c r="C4" s="6">
        <v>14.42</v>
      </c>
      <c r="D4" s="6">
        <v>15.422000000000001</v>
      </c>
      <c r="E4" s="6"/>
      <c r="F4" s="6"/>
      <c r="G4">
        <f>SUM(C4:F4)/2</f>
        <v>14.920999999999999</v>
      </c>
      <c r="I4" s="6">
        <v>64</v>
      </c>
      <c r="J4" s="6">
        <v>19</v>
      </c>
      <c r="K4" s="6">
        <v>16</v>
      </c>
      <c r="L4" s="6"/>
      <c r="M4" s="6"/>
      <c r="N4">
        <f>SUM(J4:M4)/2</f>
        <v>17.5</v>
      </c>
      <c r="P4" s="2">
        <v>64</v>
      </c>
      <c r="Q4" s="13">
        <f>(J4/C4)-1</f>
        <v>0.317614424410541</v>
      </c>
      <c r="R4" s="13">
        <f>(K4/D4)-1</f>
        <v>3.747892620931137E-2</v>
      </c>
      <c r="S4" s="11"/>
      <c r="T4" s="11"/>
    </row>
    <row r="5" spans="2:20" x14ac:dyDescent="0.25">
      <c r="B5" s="6">
        <v>256</v>
      </c>
      <c r="C5" s="6">
        <v>21.305</v>
      </c>
      <c r="D5" s="6">
        <v>21.530999999999999</v>
      </c>
      <c r="E5" s="6">
        <v>22.82</v>
      </c>
      <c r="F5" s="6"/>
      <c r="G5">
        <f>SUM(C5:F5)/3</f>
        <v>21.885333333333335</v>
      </c>
      <c r="I5" s="6">
        <v>256</v>
      </c>
      <c r="J5" s="6">
        <v>19</v>
      </c>
      <c r="K5" s="6">
        <v>16</v>
      </c>
      <c r="L5" s="6">
        <v>17</v>
      </c>
      <c r="M5" s="6"/>
      <c r="N5">
        <f>SUM(J5:M5)/3</f>
        <v>17.333333333333332</v>
      </c>
      <c r="P5" s="2">
        <v>256</v>
      </c>
      <c r="Q5" s="12">
        <f t="shared" ref="Q5:Q8" si="0">(J5/C5)-1</f>
        <v>-0.10819056559493079</v>
      </c>
      <c r="R5" s="12">
        <f>(K5/D5)-1</f>
        <v>-0.25688542102085365</v>
      </c>
      <c r="S5" s="12">
        <f>(L5/E5)-1</f>
        <v>-0.25503943908851889</v>
      </c>
      <c r="T5" s="11"/>
    </row>
    <row r="6" spans="2:20" x14ac:dyDescent="0.25">
      <c r="B6" s="6">
        <v>1024</v>
      </c>
      <c r="C6" s="6">
        <v>47.353000000000002</v>
      </c>
      <c r="D6" s="6">
        <v>48.125999999999998</v>
      </c>
      <c r="E6" s="6">
        <v>48.124000000000002</v>
      </c>
      <c r="F6" s="6">
        <v>37</v>
      </c>
      <c r="G6">
        <f t="shared" ref="G5:G8" si="1">SUM(C6:F6)/2</f>
        <v>90.301500000000004</v>
      </c>
      <c r="I6" s="6">
        <v>1024</v>
      </c>
      <c r="J6" s="6">
        <v>26</v>
      </c>
      <c r="K6" s="6">
        <v>22</v>
      </c>
      <c r="L6" s="6">
        <v>21</v>
      </c>
      <c r="M6" s="6">
        <v>35</v>
      </c>
      <c r="N6">
        <f t="shared" ref="N6" si="2">SUM(J6:M6)/2</f>
        <v>52</v>
      </c>
      <c r="P6" s="2">
        <v>1024</v>
      </c>
      <c r="Q6" s="12">
        <f t="shared" si="0"/>
        <v>-0.45093235909023721</v>
      </c>
      <c r="R6" s="12">
        <f>(K6/D6)-1</f>
        <v>-0.54286664173211985</v>
      </c>
      <c r="S6" s="12">
        <f>(L6/E6)-1</f>
        <v>-0.56362729615160845</v>
      </c>
      <c r="T6" s="12">
        <f>(M6/F6)-1</f>
        <v>-5.4054054054054057E-2</v>
      </c>
    </row>
    <row r="7" spans="2:20" x14ac:dyDescent="0.25">
      <c r="B7" s="6">
        <v>4096</v>
      </c>
      <c r="C7" s="6">
        <v>171.81899999999999</v>
      </c>
      <c r="D7" s="6">
        <v>168.398</v>
      </c>
      <c r="E7" s="6">
        <v>170.55</v>
      </c>
      <c r="F7" s="6">
        <v>129.55799999999999</v>
      </c>
      <c r="G7">
        <f>SUM(C7:F7)/4</f>
        <v>160.08125000000001</v>
      </c>
      <c r="I7" s="6">
        <v>4096</v>
      </c>
      <c r="J7" s="6">
        <v>88</v>
      </c>
      <c r="K7" s="6">
        <v>66</v>
      </c>
      <c r="L7" s="6">
        <v>81</v>
      </c>
      <c r="M7" s="6">
        <v>82</v>
      </c>
      <c r="N7">
        <f>SUM(J7:M7)/4</f>
        <v>79.25</v>
      </c>
      <c r="P7" s="2">
        <v>4096</v>
      </c>
      <c r="Q7" s="12">
        <f t="shared" si="0"/>
        <v>-0.48783312672056056</v>
      </c>
      <c r="R7" s="12">
        <f>(K7/D7)-1</f>
        <v>-0.60807135476668361</v>
      </c>
      <c r="S7" s="12">
        <f>(L7/E7)-1</f>
        <v>-0.52506596306068598</v>
      </c>
      <c r="T7" s="12">
        <f>(M7/F7)-1</f>
        <v>-0.36707883727751278</v>
      </c>
    </row>
    <row r="8" spans="2:20" x14ac:dyDescent="0.25">
      <c r="B8" s="6">
        <v>9216</v>
      </c>
      <c r="C8" s="6">
        <v>311.47399999999999</v>
      </c>
      <c r="D8" s="6">
        <v>305.49799999999999</v>
      </c>
      <c r="E8" s="6">
        <v>296.95699999999999</v>
      </c>
      <c r="F8" s="6">
        <v>225.851</v>
      </c>
      <c r="G8">
        <f>SUM(C8:F8)/4</f>
        <v>284.94499999999999</v>
      </c>
      <c r="I8" s="6">
        <v>9216</v>
      </c>
      <c r="J8" s="6">
        <v>191</v>
      </c>
      <c r="K8" s="6">
        <v>127</v>
      </c>
      <c r="L8" s="6">
        <v>175</v>
      </c>
      <c r="M8" s="6">
        <v>202</v>
      </c>
      <c r="N8">
        <f>SUM(J8:M8)/4</f>
        <v>173.75</v>
      </c>
      <c r="P8" s="2">
        <v>9216</v>
      </c>
      <c r="Q8" s="12">
        <f t="shared" si="0"/>
        <v>-0.38678669808715971</v>
      </c>
      <c r="R8" s="12">
        <f>(K8/D8)-1</f>
        <v>-0.58428533083686307</v>
      </c>
      <c r="S8" s="12">
        <f>(L8/E8)-1</f>
        <v>-0.41068908966618056</v>
      </c>
      <c r="T8" s="12">
        <f>(M8/F8)-1</f>
        <v>-0.10560502278050576</v>
      </c>
    </row>
    <row r="12" spans="2:20" x14ac:dyDescent="0.25">
      <c r="B12" s="22" t="s">
        <v>23</v>
      </c>
      <c r="C12" s="22"/>
      <c r="D12" s="22"/>
      <c r="E12" s="22"/>
      <c r="F12" s="22"/>
    </row>
    <row r="13" spans="2:20" x14ac:dyDescent="0.25">
      <c r="B13" s="9" t="s">
        <v>0</v>
      </c>
      <c r="C13" s="8" t="s">
        <v>1</v>
      </c>
      <c r="D13" s="8"/>
      <c r="E13" s="8"/>
      <c r="F13" s="8"/>
    </row>
    <row r="14" spans="2:20" x14ac:dyDescent="0.25">
      <c r="B14" s="9"/>
      <c r="C14" s="10">
        <v>32</v>
      </c>
      <c r="D14" s="10">
        <v>64</v>
      </c>
      <c r="E14" s="10">
        <v>256</v>
      </c>
      <c r="F14" s="10">
        <v>1024</v>
      </c>
    </row>
    <row r="15" spans="2:20" x14ac:dyDescent="0.25">
      <c r="B15" s="6">
        <v>64</v>
      </c>
      <c r="C15" s="6">
        <v>6.8339999999999996</v>
      </c>
      <c r="D15" s="6">
        <v>3.9260000000000002</v>
      </c>
      <c r="E15" s="6">
        <v>3.9260000000000002</v>
      </c>
      <c r="F15" s="6">
        <v>3.9180000000000001</v>
      </c>
      <c r="H15">
        <f>C4/C15</f>
        <v>2.1100380450687739</v>
      </c>
      <c r="I15">
        <f t="shared" ref="I15:K19" si="3">D4/D15</f>
        <v>3.9281711665817625</v>
      </c>
      <c r="J15">
        <f t="shared" si="3"/>
        <v>0</v>
      </c>
      <c r="K15">
        <f t="shared" si="3"/>
        <v>0</v>
      </c>
    </row>
    <row r="16" spans="2:20" x14ac:dyDescent="0.25">
      <c r="B16" s="6">
        <v>256</v>
      </c>
      <c r="C16" s="6">
        <v>12.5</v>
      </c>
      <c r="D16" s="6">
        <v>12.932</v>
      </c>
      <c r="E16" s="6">
        <v>12.833</v>
      </c>
      <c r="F16" s="6">
        <v>9.891</v>
      </c>
      <c r="H16">
        <f t="shared" ref="H16:H19" si="4">C5/C16</f>
        <v>1.7043999999999999</v>
      </c>
      <c r="I16">
        <f t="shared" si="3"/>
        <v>1.6649396845035569</v>
      </c>
      <c r="J16">
        <f t="shared" si="3"/>
        <v>1.7782280059222317</v>
      </c>
      <c r="K16">
        <f t="shared" si="3"/>
        <v>0</v>
      </c>
    </row>
    <row r="17" spans="2:13" x14ac:dyDescent="0.25">
      <c r="B17" s="6">
        <v>1024</v>
      </c>
      <c r="C17" s="6">
        <v>36.753</v>
      </c>
      <c r="D17" s="6">
        <v>35.89</v>
      </c>
      <c r="E17" s="6">
        <v>35.457000000000001</v>
      </c>
      <c r="F17" s="6">
        <v>37.840000000000003</v>
      </c>
      <c r="H17">
        <f t="shared" si="4"/>
        <v>1.288411830326776</v>
      </c>
      <c r="I17">
        <f t="shared" si="3"/>
        <v>1.3409306213429923</v>
      </c>
      <c r="J17">
        <f t="shared" si="3"/>
        <v>1.3572496263079223</v>
      </c>
      <c r="K17">
        <f t="shared" si="3"/>
        <v>0.97780126849894278</v>
      </c>
    </row>
    <row r="18" spans="2:13" x14ac:dyDescent="0.25">
      <c r="B18" s="6">
        <v>4096</v>
      </c>
      <c r="C18" s="6">
        <v>129.18799999999999</v>
      </c>
      <c r="D18" s="6">
        <v>135.03</v>
      </c>
      <c r="E18" s="6">
        <v>129.31</v>
      </c>
      <c r="F18" s="6">
        <v>129.685</v>
      </c>
      <c r="H18">
        <f t="shared" si="4"/>
        <v>1.3299919497166919</v>
      </c>
      <c r="I18">
        <f t="shared" si="3"/>
        <v>1.2471154558246316</v>
      </c>
      <c r="J18">
        <f t="shared" si="3"/>
        <v>1.3189235171293792</v>
      </c>
      <c r="K18">
        <f t="shared" si="3"/>
        <v>0.99902070401357124</v>
      </c>
    </row>
    <row r="19" spans="2:13" x14ac:dyDescent="0.25">
      <c r="B19" s="6">
        <v>9216</v>
      </c>
      <c r="C19" s="6">
        <v>226.71700000000001</v>
      </c>
      <c r="D19" s="6">
        <v>227.08</v>
      </c>
      <c r="E19" s="6">
        <v>226.8</v>
      </c>
      <c r="F19" s="6">
        <v>226.9</v>
      </c>
      <c r="H19">
        <f t="shared" si="4"/>
        <v>1.3738449256121066</v>
      </c>
      <c r="I19">
        <f t="shared" si="3"/>
        <v>1.3453320415712524</v>
      </c>
      <c r="J19">
        <f t="shared" si="3"/>
        <v>1.3093342151675484</v>
      </c>
      <c r="K19">
        <f t="shared" si="3"/>
        <v>0.99537681798148958</v>
      </c>
    </row>
    <row r="25" spans="2:13" x14ac:dyDescent="0.25">
      <c r="B25" s="22" t="s">
        <v>25</v>
      </c>
      <c r="C25" s="22"/>
      <c r="D25" s="22"/>
      <c r="E25" s="22"/>
      <c r="F25" s="22"/>
    </row>
    <row r="26" spans="2:13" x14ac:dyDescent="0.25">
      <c r="B26" s="9" t="s">
        <v>0</v>
      </c>
      <c r="C26" s="8" t="s">
        <v>1</v>
      </c>
      <c r="D26" s="8"/>
      <c r="E26" s="8"/>
      <c r="F26" s="8"/>
      <c r="H26" s="22" t="s">
        <v>24</v>
      </c>
      <c r="I26" s="22"/>
      <c r="J26" s="22"/>
      <c r="K26" s="22"/>
      <c r="L26" s="22"/>
    </row>
    <row r="27" spans="2:13" x14ac:dyDescent="0.25">
      <c r="B27" s="9"/>
      <c r="C27" s="10">
        <v>32</v>
      </c>
      <c r="D27" s="10">
        <v>64</v>
      </c>
      <c r="E27" s="10">
        <v>256</v>
      </c>
      <c r="F27" s="10">
        <v>1024</v>
      </c>
      <c r="H27" s="9" t="s">
        <v>0</v>
      </c>
      <c r="I27" s="8" t="s">
        <v>1</v>
      </c>
      <c r="J27" s="8"/>
      <c r="K27" s="8"/>
      <c r="L27" s="8"/>
    </row>
    <row r="28" spans="2:13" x14ac:dyDescent="0.25">
      <c r="B28" s="7">
        <v>64</v>
      </c>
      <c r="C28" s="7">
        <v>2.1509999999999998</v>
      </c>
      <c r="D28" s="7">
        <v>2.2480000000000002</v>
      </c>
      <c r="E28" s="7">
        <v>0.92300000000000004</v>
      </c>
      <c r="F28" s="7">
        <v>0.80383000000000004</v>
      </c>
      <c r="H28" s="9"/>
      <c r="I28" s="10">
        <v>32</v>
      </c>
      <c r="J28" s="10">
        <v>64</v>
      </c>
      <c r="K28" s="10">
        <v>256</v>
      </c>
      <c r="L28" s="10">
        <v>1024</v>
      </c>
    </row>
    <row r="29" spans="2:13" x14ac:dyDescent="0.25">
      <c r="B29" s="7">
        <v>256</v>
      </c>
      <c r="C29" s="7">
        <v>2.29</v>
      </c>
      <c r="D29" s="7">
        <v>2.327</v>
      </c>
      <c r="E29" s="7">
        <v>2.6059999999999999</v>
      </c>
      <c r="F29" s="7">
        <v>0.998</v>
      </c>
      <c r="H29">
        <v>64</v>
      </c>
      <c r="I29">
        <v>1.167</v>
      </c>
      <c r="J29">
        <v>1.1020000000000001</v>
      </c>
      <c r="K29">
        <v>0.70699999999999996</v>
      </c>
      <c r="L29">
        <v>0.70299999999999996</v>
      </c>
    </row>
    <row r="30" spans="2:13" x14ac:dyDescent="0.25">
      <c r="B30" s="7">
        <v>1024</v>
      </c>
      <c r="C30" s="7">
        <v>3.266</v>
      </c>
      <c r="D30" s="7">
        <v>3.34</v>
      </c>
      <c r="E30" s="7">
        <v>3.4279999999999999</v>
      </c>
      <c r="F30" s="7">
        <v>2.27</v>
      </c>
      <c r="H30">
        <v>256</v>
      </c>
      <c r="I30">
        <v>1.454</v>
      </c>
      <c r="J30">
        <v>1.4339999999999999</v>
      </c>
      <c r="K30">
        <v>1.4670000000000001</v>
      </c>
      <c r="L30">
        <v>0.86</v>
      </c>
    </row>
    <row r="31" spans="2:13" x14ac:dyDescent="0.25">
      <c r="B31" s="7">
        <v>4096</v>
      </c>
      <c r="C31" s="7">
        <v>9.3249999999999993</v>
      </c>
      <c r="D31" s="7">
        <v>9.2889999999999997</v>
      </c>
      <c r="E31" s="7">
        <v>9.6839999999999993</v>
      </c>
      <c r="F31" s="7">
        <v>5.1100000000000003</v>
      </c>
      <c r="H31">
        <v>1024</v>
      </c>
      <c r="I31">
        <v>2.1240000000000001</v>
      </c>
      <c r="J31">
        <v>2.1139999999999999</v>
      </c>
      <c r="K31">
        <v>2.1230000000000002</v>
      </c>
      <c r="L31">
        <v>2.3330000000000002</v>
      </c>
      <c r="M31" t="s">
        <v>3</v>
      </c>
    </row>
    <row r="32" spans="2:13" x14ac:dyDescent="0.25">
      <c r="B32" s="7">
        <v>9216</v>
      </c>
      <c r="C32" s="7">
        <v>17.8</v>
      </c>
      <c r="D32" s="7">
        <v>17.753</v>
      </c>
      <c r="E32" s="7">
        <v>17.5</v>
      </c>
      <c r="F32" s="7">
        <v>9.86</v>
      </c>
      <c r="H32">
        <v>4096</v>
      </c>
      <c r="I32">
        <v>5.141</v>
      </c>
      <c r="J32">
        <v>5.1840000000000002</v>
      </c>
      <c r="K32">
        <v>5.2160000000000002</v>
      </c>
      <c r="L32">
        <v>5.1669999999999998</v>
      </c>
    </row>
    <row r="33" spans="2:18" x14ac:dyDescent="0.25">
      <c r="H33">
        <v>9216</v>
      </c>
      <c r="I33">
        <v>9.8789999999999996</v>
      </c>
      <c r="J33">
        <v>9.81</v>
      </c>
      <c r="K33">
        <v>9.84</v>
      </c>
      <c r="L33">
        <v>9.7899999999999991</v>
      </c>
    </row>
    <row r="35" spans="2:18" x14ac:dyDescent="0.25">
      <c r="B35" s="19"/>
      <c r="C35" s="21" t="s">
        <v>11</v>
      </c>
      <c r="D35" s="21" t="s">
        <v>10</v>
      </c>
      <c r="E35" s="21" t="s">
        <v>12</v>
      </c>
    </row>
    <row r="36" spans="2:18" ht="30" x14ac:dyDescent="0.25">
      <c r="B36" s="20" t="s">
        <v>18</v>
      </c>
      <c r="C36" s="19" t="s">
        <v>19</v>
      </c>
      <c r="D36" s="19" t="s">
        <v>20</v>
      </c>
      <c r="E36" s="19" t="s">
        <v>20</v>
      </c>
    </row>
    <row r="37" spans="2:18" ht="30" x14ac:dyDescent="0.25">
      <c r="B37" s="20" t="s">
        <v>13</v>
      </c>
      <c r="C37" s="19">
        <v>902</v>
      </c>
      <c r="D37" s="19">
        <v>1020</v>
      </c>
      <c r="E37" s="19">
        <v>1029</v>
      </c>
    </row>
    <row r="38" spans="2:18" x14ac:dyDescent="0.25">
      <c r="B38" s="20" t="s">
        <v>7</v>
      </c>
      <c r="C38" s="19" t="s">
        <v>14</v>
      </c>
      <c r="D38" s="19" t="s">
        <v>16</v>
      </c>
      <c r="E38" s="19" t="s">
        <v>16</v>
      </c>
    </row>
    <row r="39" spans="2:18" ht="30" x14ac:dyDescent="0.25">
      <c r="B39" s="20" t="s">
        <v>8</v>
      </c>
      <c r="C39" s="19" t="s">
        <v>15</v>
      </c>
      <c r="D39" s="19" t="s">
        <v>17</v>
      </c>
      <c r="E39" s="19" t="s">
        <v>21</v>
      </c>
    </row>
    <row r="40" spans="2:18" x14ac:dyDescent="0.25">
      <c r="B40" s="20" t="s">
        <v>9</v>
      </c>
      <c r="C40" s="19">
        <v>2</v>
      </c>
      <c r="D40" s="19">
        <v>5</v>
      </c>
      <c r="E40" s="19">
        <v>5</v>
      </c>
    </row>
    <row r="41" spans="2:18" x14ac:dyDescent="0.25">
      <c r="B41" s="20" t="s">
        <v>22</v>
      </c>
      <c r="C41" s="19">
        <v>384</v>
      </c>
      <c r="D41" s="19">
        <v>640</v>
      </c>
      <c r="E41" s="19">
        <v>640</v>
      </c>
    </row>
    <row r="42" spans="2:18" ht="15.75" thickBot="1" x14ac:dyDescent="0.3"/>
    <row r="43" spans="2:18" ht="15.75" thickBot="1" x14ac:dyDescent="0.3">
      <c r="I43" s="43" t="s">
        <v>26</v>
      </c>
      <c r="J43" s="44"/>
      <c r="K43" s="44"/>
      <c r="L43" s="44"/>
      <c r="M43" s="45"/>
      <c r="N43" s="43" t="s">
        <v>24</v>
      </c>
      <c r="O43" s="44"/>
      <c r="P43" s="44"/>
      <c r="Q43" s="45"/>
      <c r="R43" s="36"/>
    </row>
    <row r="44" spans="2:18" ht="15" customHeight="1" x14ac:dyDescent="0.25">
      <c r="I44" s="52" t="s">
        <v>0</v>
      </c>
      <c r="J44" s="53" t="s">
        <v>1</v>
      </c>
      <c r="K44" s="53"/>
      <c r="L44" s="53"/>
      <c r="M44" s="54"/>
      <c r="N44" s="55" t="s">
        <v>1</v>
      </c>
      <c r="O44" s="53"/>
      <c r="P44" s="53"/>
      <c r="Q44" s="54"/>
      <c r="R44" s="37"/>
    </row>
    <row r="45" spans="2:18" ht="15.75" thickBot="1" x14ac:dyDescent="0.3">
      <c r="I45" s="56"/>
      <c r="J45" s="57">
        <v>32</v>
      </c>
      <c r="K45" s="57">
        <v>64</v>
      </c>
      <c r="L45" s="57">
        <v>256</v>
      </c>
      <c r="M45" s="58">
        <v>1024</v>
      </c>
      <c r="N45" s="59">
        <v>32</v>
      </c>
      <c r="O45" s="57">
        <v>64</v>
      </c>
      <c r="P45" s="57">
        <v>256</v>
      </c>
      <c r="Q45" s="58">
        <v>1024</v>
      </c>
    </row>
    <row r="46" spans="2:18" x14ac:dyDescent="0.25">
      <c r="I46" s="46">
        <v>64</v>
      </c>
      <c r="J46" s="47">
        <f>C28*10</f>
        <v>21.509999999999998</v>
      </c>
      <c r="K46" s="47">
        <f t="shared" ref="K46" si="5">D28*10</f>
        <v>22.480000000000004</v>
      </c>
      <c r="L46" s="47"/>
      <c r="M46" s="48"/>
      <c r="N46" s="49">
        <f>I29*10</f>
        <v>11.67</v>
      </c>
      <c r="O46" s="50">
        <f>J29*10</f>
        <v>11.020000000000001</v>
      </c>
      <c r="P46" s="50"/>
      <c r="Q46" s="51"/>
    </row>
    <row r="47" spans="2:18" x14ac:dyDescent="0.25">
      <c r="I47" s="31">
        <v>256</v>
      </c>
      <c r="J47" s="6">
        <f t="shared" ref="J47:J50" si="6">C29*10</f>
        <v>22.9</v>
      </c>
      <c r="K47" s="6">
        <f t="shared" ref="K47:K50" si="7">D29*10</f>
        <v>23.27</v>
      </c>
      <c r="L47" s="6">
        <f t="shared" ref="L47:L50" si="8">E29*10</f>
        <v>26.06</v>
      </c>
      <c r="M47" s="32"/>
      <c r="N47" s="38">
        <f>I30*10</f>
        <v>14.54</v>
      </c>
      <c r="O47" s="2">
        <f>J30*10</f>
        <v>14.34</v>
      </c>
      <c r="P47" s="2">
        <f>K30*10</f>
        <v>14.670000000000002</v>
      </c>
      <c r="Q47" s="39"/>
    </row>
    <row r="48" spans="2:18" x14ac:dyDescent="0.25">
      <c r="I48" s="31">
        <v>1024</v>
      </c>
      <c r="J48" s="6">
        <f t="shared" si="6"/>
        <v>32.659999999999997</v>
      </c>
      <c r="K48" s="6">
        <f t="shared" si="7"/>
        <v>33.4</v>
      </c>
      <c r="L48" s="6">
        <f t="shared" si="8"/>
        <v>34.28</v>
      </c>
      <c r="M48" s="32">
        <f t="shared" ref="M48:M50" si="9">F30*10</f>
        <v>22.7</v>
      </c>
      <c r="N48" s="38">
        <f>I31*10</f>
        <v>21.240000000000002</v>
      </c>
      <c r="O48" s="2">
        <f>J31*10</f>
        <v>21.14</v>
      </c>
      <c r="P48" s="2">
        <f>K31*10</f>
        <v>21.230000000000004</v>
      </c>
      <c r="Q48" s="39">
        <f>L31*10</f>
        <v>23.330000000000002</v>
      </c>
    </row>
    <row r="49" spans="9:17" x14ac:dyDescent="0.25">
      <c r="I49" s="31">
        <v>4096</v>
      </c>
      <c r="J49" s="6">
        <f t="shared" si="6"/>
        <v>93.25</v>
      </c>
      <c r="K49" s="6">
        <f t="shared" si="7"/>
        <v>92.89</v>
      </c>
      <c r="L49" s="6">
        <f t="shared" si="8"/>
        <v>96.839999999999989</v>
      </c>
      <c r="M49" s="32">
        <f t="shared" si="9"/>
        <v>51.1</v>
      </c>
      <c r="N49" s="38">
        <f>I32*10</f>
        <v>51.41</v>
      </c>
      <c r="O49" s="2">
        <f>J32*10</f>
        <v>51.84</v>
      </c>
      <c r="P49" s="2">
        <f>K32*10</f>
        <v>52.160000000000004</v>
      </c>
      <c r="Q49" s="39">
        <f>L32*10</f>
        <v>51.67</v>
      </c>
    </row>
    <row r="50" spans="9:17" ht="15.75" thickBot="1" x14ac:dyDescent="0.3">
      <c r="I50" s="33">
        <v>9216</v>
      </c>
      <c r="J50" s="34">
        <f t="shared" si="6"/>
        <v>178</v>
      </c>
      <c r="K50" s="34">
        <f t="shared" si="7"/>
        <v>177.53</v>
      </c>
      <c r="L50" s="34">
        <f t="shared" si="8"/>
        <v>175</v>
      </c>
      <c r="M50" s="35">
        <f t="shared" si="9"/>
        <v>98.6</v>
      </c>
      <c r="N50" s="40">
        <f>I33*10</f>
        <v>98.789999999999992</v>
      </c>
      <c r="O50" s="41">
        <f>J33*10</f>
        <v>98.100000000000009</v>
      </c>
      <c r="P50" s="41">
        <f>K33*10</f>
        <v>98.4</v>
      </c>
      <c r="Q50" s="42">
        <f>L33*10</f>
        <v>97.899999999999991</v>
      </c>
    </row>
  </sheetData>
  <mergeCells count="20">
    <mergeCell ref="I43:M43"/>
    <mergeCell ref="I44:I45"/>
    <mergeCell ref="J44:M44"/>
    <mergeCell ref="N43:Q43"/>
    <mergeCell ref="N44:Q44"/>
    <mergeCell ref="H27:H28"/>
    <mergeCell ref="I27:L27"/>
    <mergeCell ref="B25:F25"/>
    <mergeCell ref="B26:B27"/>
    <mergeCell ref="C26:F26"/>
    <mergeCell ref="B13:B14"/>
    <mergeCell ref="C13:F13"/>
    <mergeCell ref="B12:F12"/>
    <mergeCell ref="H26:L26"/>
    <mergeCell ref="I2:I3"/>
    <mergeCell ref="I1:M1"/>
    <mergeCell ref="J2:M2"/>
    <mergeCell ref="B1:F1"/>
    <mergeCell ref="B2:B3"/>
    <mergeCell ref="C2:F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Tudor</dc:creator>
  <cp:lastModifiedBy>Tudor</cp:lastModifiedBy>
  <dcterms:created xsi:type="dcterms:W3CDTF">2015-05-27T18:20:44Z</dcterms:created>
  <dcterms:modified xsi:type="dcterms:W3CDTF">2015-06-03T20:41:15Z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ddbed399-ebdd-4204-8fc2-e5f39dcfa19f</vt:lpwstr>
  </property>
</Properties>
</file>