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Объекты\Московское 15 котельная\Peregorodka\"/>
    </mc:Choice>
  </mc:AlternateContent>
  <xr:revisionPtr revIDLastSave="0" documentId="13_ncr:1_{2927C8E1-98E4-42D2-B161-957D807FD71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D51" i="1"/>
  <c r="B57" i="1"/>
  <c r="B56" i="1"/>
  <c r="B55" i="1"/>
  <c r="B54" i="1"/>
  <c r="B53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8" i="1"/>
  <c r="I8" i="1" s="1"/>
  <c r="C52" i="1" s="1"/>
  <c r="D52" i="1" s="1"/>
  <c r="I32" i="1" l="1"/>
  <c r="I40" i="1"/>
  <c r="C56" i="1" s="1"/>
  <c r="D56" i="1" s="1"/>
  <c r="I46" i="1"/>
  <c r="I13" i="1"/>
  <c r="C53" i="1" s="1"/>
  <c r="D53" i="1" s="1"/>
  <c r="I25" i="1"/>
  <c r="C54" i="1" s="1"/>
  <c r="D54" i="1" s="1"/>
  <c r="C55" i="1"/>
  <c r="D55" i="1" s="1"/>
  <c r="C57" i="1"/>
  <c r="D57" i="1" s="1"/>
</calcChain>
</file>

<file path=xl/sharedStrings.xml><?xml version="1.0" encoding="utf-8"?>
<sst xmlns="http://schemas.openxmlformats.org/spreadsheetml/2006/main" count="93" uniqueCount="59">
  <si>
    <t>ООО "Аракс"</t>
  </si>
  <si>
    <t>Проект</t>
  </si>
  <si>
    <t xml:space="preserve">ВЕДОМОСТЬ </t>
  </si>
  <si>
    <t>Колич. шт.</t>
  </si>
  <si>
    <t>Длина (мм)</t>
  </si>
  <si>
    <t>Вес на метр(кг/м)</t>
  </si>
  <si>
    <t>Вес шт.(кг/шт)</t>
  </si>
  <si>
    <t>Итого Вес(кг)</t>
  </si>
  <si>
    <t>4-1</t>
  </si>
  <si>
    <t>С16П</t>
  </si>
  <si>
    <t>5-1</t>
  </si>
  <si>
    <t>L100x8</t>
  </si>
  <si>
    <t>6-1</t>
  </si>
  <si>
    <t>7-1</t>
  </si>
  <si>
    <t>8-1</t>
  </si>
  <si>
    <t>9-1</t>
  </si>
  <si>
    <t>10-1</t>
  </si>
  <si>
    <t>Гн.  100x5</t>
  </si>
  <si>
    <t>11-1</t>
  </si>
  <si>
    <t>12-1</t>
  </si>
  <si>
    <t>87-1</t>
  </si>
  <si>
    <t>РС2-1</t>
  </si>
  <si>
    <t>РС3-1</t>
  </si>
  <si>
    <t>РС4-1</t>
  </si>
  <si>
    <t>РС5-1</t>
  </si>
  <si>
    <t>РС6-1</t>
  </si>
  <si>
    <t>РС7-1</t>
  </si>
  <si>
    <t>РС8-1</t>
  </si>
  <si>
    <t>РС9-1</t>
  </si>
  <si>
    <t>РС10-1</t>
  </si>
  <si>
    <t>Гн.  120x5</t>
  </si>
  <si>
    <t>РФ1-1</t>
  </si>
  <si>
    <t>РФ2-1</t>
  </si>
  <si>
    <t>РФ3-1</t>
  </si>
  <si>
    <t>СВ1-1</t>
  </si>
  <si>
    <t>СВ10-1</t>
  </si>
  <si>
    <t>Ст1-1</t>
  </si>
  <si>
    <t>СВ2-1</t>
  </si>
  <si>
    <t>Гн.	140x5</t>
  </si>
  <si>
    <t>СВ3-1</t>
  </si>
  <si>
    <t>СВ4-1</t>
  </si>
  <si>
    <t>СВ5-1</t>
  </si>
  <si>
    <t>СВ6-1</t>
  </si>
  <si>
    <t>СВ7-1</t>
  </si>
  <si>
    <t>СВ8-1</t>
  </si>
  <si>
    <t>СВ9-1</t>
  </si>
  <si>
    <t>К1-1</t>
  </si>
  <si>
    <t>Гн.	250x8</t>
  </si>
  <si>
    <t>К1-2</t>
  </si>
  <si>
    <t>К2-2</t>
  </si>
  <si>
    <t>К3-1</t>
  </si>
  <si>
    <t>К4-1</t>
  </si>
  <si>
    <t>К5-1</t>
  </si>
  <si>
    <t>Итого длина, м</t>
  </si>
  <si>
    <t>м</t>
  </si>
  <si>
    <t>Профиль</t>
  </si>
  <si>
    <t>Длина по КМД</t>
  </si>
  <si>
    <t>Марка</t>
  </si>
  <si>
    <t>Перегородка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</si>
</sst>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6"/>
      <name val="Arial"/>
      <family val="2"/>
      <charset val="204"/>
    </font>
    <font>
      <b/>
      <sz val="24"/>
      <name val="Arial"/>
      <family val="2"/>
      <charset val="204"/>
    </font>
    <font>
      <b/>
      <sz val="8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1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8">
    <xf numFmtId="0" fontId="0" fillId="0" borderId="0" xfId="0"/>
    <xf numFmtId="0" fontId="6" fillId="2" borderId="0" xfId="1" applyNumberFormat="1" applyFont="1" applyFill="1" applyBorder="1" applyAlignment="1">
      <alignment horizontal="left" vertical="center"/>
    </xf>
    <xf numFmtId="0" fontId="7" fillId="0" borderId="0" xfId="1" applyNumberFormat="1" applyFont="1" applyFill="1" applyBorder="1" applyAlignment="1">
      <alignment horizontal="left" vertical="center"/>
    </xf>
    <xf numFmtId="0" fontId="3" fillId="0" borderId="0" xfId="0" applyFont="1"/>
    <xf numFmtId="0" fontId="7" fillId="2" borderId="0" xfId="1" applyNumberFormat="1" applyFont="1" applyFill="1" applyBorder="1" applyAlignment="1">
      <alignment horizontal="left" vertical="center"/>
    </xf>
    <xf numFmtId="0" fontId="7" fillId="2" borderId="0" xfId="1" applyNumberFormat="1" applyFont="1" applyFill="1" applyBorder="1" applyAlignment="1">
      <alignment horizontal="right" vertical="center"/>
    </xf>
    <xf numFmtId="0" fontId="3" fillId="0" borderId="0" xfId="1" applyNumberFormat="1" applyFont="1" applyFill="1" applyBorder="1" applyAlignment="1">
      <alignment vertical="top"/>
    </xf>
    <xf numFmtId="0" fontId="3" fillId="2" borderId="3" xfId="1" applyNumberFormat="1" applyFont="1" applyFill="1" applyBorder="1" applyAlignment="1">
      <alignment vertical="center"/>
    </xf>
    <xf numFmtId="0" fontId="3" fillId="2" borderId="2" xfId="1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vertical="center"/>
    </xf>
    <xf numFmtId="1" fontId="3" fillId="2" borderId="1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0" fontId="3" fillId="3" borderId="2" xfId="1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vertical="center"/>
    </xf>
    <xf numFmtId="1" fontId="3" fillId="3" borderId="1" xfId="1" applyNumberFormat="1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0" fontId="3" fillId="2" borderId="4" xfId="1" applyNumberFormat="1" applyFont="1" applyFill="1" applyBorder="1" applyAlignment="1">
      <alignment horizontal="left" vertical="top"/>
    </xf>
    <xf numFmtId="0" fontId="3" fillId="2" borderId="4" xfId="1" applyNumberFormat="1" applyFont="1" applyFill="1" applyBorder="1" applyAlignment="1">
      <alignment horizontal="left" vertical="center"/>
    </xf>
    <xf numFmtId="1" fontId="3" fillId="2" borderId="4" xfId="1" applyNumberFormat="1" applyFont="1" applyFill="1" applyBorder="1" applyAlignment="1">
      <alignment horizontal="right" vertical="center"/>
    </xf>
    <xf numFmtId="0" fontId="3" fillId="2" borderId="4" xfId="1" applyNumberFormat="1" applyFont="1" applyFill="1" applyBorder="1" applyAlignment="1">
      <alignment horizontal="right" vertical="center"/>
    </xf>
    <xf numFmtId="4" fontId="3" fillId="2" borderId="4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64" fontId="3" fillId="0" borderId="2" xfId="0" applyNumberFormat="1" applyFont="1" applyBorder="1" applyAlignment="1">
      <alignment vertical="center" wrapText="1"/>
    </xf>
    <xf numFmtId="164" fontId="0" fillId="0" borderId="0" xfId="0" applyNumberFormat="1"/>
    <xf numFmtId="0" fontId="8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Border="1"/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164" fontId="8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9" fillId="2" borderId="0" xfId="1" applyNumberFormat="1" applyFont="1" applyFill="1" applyBorder="1" applyAlignment="1">
      <alignment horizontal="left" vertical="center"/>
    </xf>
    <xf numFmtId="0" fontId="4" fillId="2" borderId="0" xfId="1" applyNumberFormat="1" applyFont="1" applyFill="1" applyBorder="1" applyAlignment="1">
      <alignment horizontal="right" vertical="center"/>
    </xf>
    <xf numFmtId="0" fontId="3" fillId="2" borderId="5" xfId="1" applyNumberFormat="1" applyFont="1" applyFill="1" applyBorder="1" applyAlignment="1">
      <alignment vertical="top"/>
    </xf>
    <xf numFmtId="0" fontId="3" fillId="2" borderId="6" xfId="1" applyNumberFormat="1" applyFont="1" applyFill="1" applyBorder="1" applyAlignment="1">
      <alignment vertical="top"/>
    </xf>
    <xf numFmtId="0" fontId="3" fillId="2" borderId="7" xfId="1" applyNumberFormat="1" applyFont="1" applyFill="1" applyBorder="1" applyAlignment="1">
      <alignment horizontal="left" vertical="top"/>
    </xf>
    <xf numFmtId="0" fontId="3" fillId="2" borderId="8" xfId="1" applyNumberFormat="1" applyFont="1" applyFill="1" applyBorder="1" applyAlignment="1">
      <alignment horizontal="left" vertical="top"/>
    </xf>
    <xf numFmtId="0" fontId="3" fillId="2" borderId="7" xfId="1" applyNumberFormat="1" applyFont="1" applyFill="1" applyBorder="1" applyAlignment="1">
      <alignment vertical="top"/>
    </xf>
    <xf numFmtId="0" fontId="3" fillId="2" borderId="8" xfId="1" applyNumberFormat="1" applyFont="1" applyFill="1" applyBorder="1" applyAlignment="1">
      <alignment vertical="top"/>
    </xf>
    <xf numFmtId="0" fontId="3" fillId="0" borderId="9" xfId="0" applyFont="1" applyBorder="1"/>
    <xf numFmtId="0" fontId="3" fillId="0" borderId="10" xfId="0" applyFont="1" applyBorder="1"/>
    <xf numFmtId="0" fontId="5" fillId="2" borderId="5" xfId="1" applyNumberFormat="1" applyFont="1" applyFill="1" applyBorder="1" applyAlignment="1">
      <alignment horizontal="left" vertical="center"/>
    </xf>
    <xf numFmtId="0" fontId="0" fillId="0" borderId="6" xfId="0" applyBorder="1"/>
    <xf numFmtId="0" fontId="6" fillId="2" borderId="7" xfId="1" applyNumberFormat="1" applyFont="1" applyFill="1" applyBorder="1" applyAlignment="1">
      <alignment horizontal="left" vertical="center"/>
    </xf>
    <xf numFmtId="0" fontId="0" fillId="0" borderId="8" xfId="0" applyBorder="1"/>
    <xf numFmtId="0" fontId="7" fillId="0" borderId="7" xfId="1" applyNumberFormat="1" applyFont="1" applyFill="1" applyBorder="1" applyAlignment="1">
      <alignment horizontal="left" vertical="center"/>
    </xf>
    <xf numFmtId="0" fontId="7" fillId="2" borderId="9" xfId="1" applyNumberFormat="1" applyFont="1" applyFill="1" applyBorder="1" applyAlignment="1">
      <alignment horizontal="left" vertical="center"/>
    </xf>
    <xf numFmtId="0" fontId="7" fillId="2" borderId="11" xfId="1" applyNumberFormat="1" applyFont="1" applyFill="1" applyBorder="1" applyAlignment="1">
      <alignment horizontal="left" vertical="center"/>
    </xf>
    <xf numFmtId="0" fontId="3" fillId="0" borderId="11" xfId="0" applyFont="1" applyBorder="1"/>
    <xf numFmtId="0" fontId="0" fillId="0" borderId="10" xfId="0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2</xdr:col>
      <xdr:colOff>0</xdr:colOff>
      <xdr:row>1</xdr:row>
      <xdr:rowOff>638175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1F5706C8-57BA-4AC2-A2D4-D187C2445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0"/>
          <a:ext cx="16287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workbookViewId="0">
      <selection activeCell="D55" sqref="D55"/>
    </sheetView>
  </sheetViews>
  <sheetFormatPr defaultRowHeight="15" x14ac:dyDescent="0.25"/>
  <cols>
    <col min="2" max="2" width="28.85546875" customWidth="1"/>
    <col min="4" max="4" width="13.5703125" customWidth="1"/>
    <col min="5" max="5" width="9.5703125" customWidth="1"/>
  </cols>
  <sheetData>
    <row r="1" spans="1:10" ht="30" x14ac:dyDescent="0.25">
      <c r="A1" s="41"/>
      <c r="B1" s="42"/>
      <c r="C1" s="49"/>
      <c r="H1" s="50"/>
    </row>
    <row r="2" spans="1:10" x14ac:dyDescent="0.25">
      <c r="A2" s="43"/>
      <c r="B2" s="44"/>
      <c r="C2" s="51"/>
      <c r="D2" s="1"/>
      <c r="H2" s="52"/>
    </row>
    <row r="3" spans="1:10" x14ac:dyDescent="0.25">
      <c r="A3" s="45"/>
      <c r="B3" s="46"/>
      <c r="C3" s="53"/>
      <c r="D3" s="2" t="s">
        <v>0</v>
      </c>
      <c r="H3" s="52"/>
    </row>
    <row r="4" spans="1:10" x14ac:dyDescent="0.25">
      <c r="A4" s="47"/>
      <c r="B4" s="48"/>
      <c r="C4" s="54" t="s">
        <v>1</v>
      </c>
      <c r="D4" s="55" t="s">
        <v>58</v>
      </c>
      <c r="E4" s="55"/>
      <c r="F4" s="55"/>
      <c r="G4" s="56"/>
      <c r="H4" s="57"/>
    </row>
    <row r="5" spans="1:10" ht="20.25" x14ac:dyDescent="0.25">
      <c r="A5" s="39" t="s">
        <v>2</v>
      </c>
      <c r="B5" s="40"/>
      <c r="C5" s="4"/>
      <c r="D5" s="4"/>
      <c r="E5" s="4"/>
      <c r="F5" s="5"/>
      <c r="G5" s="5"/>
      <c r="J5" s="21"/>
    </row>
    <row r="6" spans="1:10" x14ac:dyDescent="0.25">
      <c r="A6" s="7"/>
      <c r="B6" s="6"/>
      <c r="C6" s="3"/>
      <c r="D6" s="3"/>
      <c r="E6" s="3"/>
      <c r="F6" s="3"/>
      <c r="G6" s="3"/>
    </row>
    <row r="7" spans="1:10" ht="38.25" x14ac:dyDescent="0.25">
      <c r="A7" s="36" t="s">
        <v>57</v>
      </c>
      <c r="B7" s="28" t="s">
        <v>55</v>
      </c>
      <c r="C7" s="37" t="s">
        <v>3</v>
      </c>
      <c r="D7" s="37" t="s">
        <v>4</v>
      </c>
      <c r="E7" s="37" t="s">
        <v>5</v>
      </c>
      <c r="F7" s="37" t="s">
        <v>6</v>
      </c>
      <c r="G7" s="37" t="s">
        <v>7</v>
      </c>
      <c r="H7" s="37" t="s">
        <v>53</v>
      </c>
    </row>
    <row r="8" spans="1:10" x14ac:dyDescent="0.25">
      <c r="A8" s="8" t="s">
        <v>8</v>
      </c>
      <c r="B8" s="9" t="s">
        <v>9</v>
      </c>
      <c r="C8" s="10">
        <v>20</v>
      </c>
      <c r="D8" s="10">
        <v>460</v>
      </c>
      <c r="E8" s="11">
        <v>14.2</v>
      </c>
      <c r="F8" s="11">
        <v>6.5</v>
      </c>
      <c r="G8" s="11">
        <v>130.6</v>
      </c>
      <c r="H8" s="15">
        <f>C8*D8/1000</f>
        <v>9.1999999999999993</v>
      </c>
      <c r="I8" s="34">
        <f>SUM(H8)</f>
        <v>9.1999999999999993</v>
      </c>
    </row>
    <row r="9" spans="1:10" x14ac:dyDescent="0.25">
      <c r="A9" s="12" t="s">
        <v>10</v>
      </c>
      <c r="B9" s="13" t="s">
        <v>11</v>
      </c>
      <c r="C9" s="14">
        <v>16</v>
      </c>
      <c r="D9" s="14">
        <v>640</v>
      </c>
      <c r="E9" s="15">
        <v>12.3</v>
      </c>
      <c r="F9" s="15">
        <v>7.8</v>
      </c>
      <c r="G9" s="15">
        <v>125.4</v>
      </c>
      <c r="H9" s="15">
        <f t="shared" ref="H9:H46" si="0">C9*D9/1000</f>
        <v>10.24</v>
      </c>
      <c r="I9" s="24"/>
    </row>
    <row r="10" spans="1:10" x14ac:dyDescent="0.25">
      <c r="A10" s="12" t="s">
        <v>12</v>
      </c>
      <c r="B10" s="13" t="s">
        <v>11</v>
      </c>
      <c r="C10" s="14">
        <v>10</v>
      </c>
      <c r="D10" s="14">
        <v>180</v>
      </c>
      <c r="E10" s="15">
        <v>12.3</v>
      </c>
      <c r="F10" s="15">
        <v>2.2000000000000002</v>
      </c>
      <c r="G10" s="15">
        <v>22.1</v>
      </c>
      <c r="H10" s="15">
        <f t="shared" si="0"/>
        <v>1.8</v>
      </c>
      <c r="I10" s="24"/>
    </row>
    <row r="11" spans="1:10" x14ac:dyDescent="0.25">
      <c r="A11" s="12" t="s">
        <v>13</v>
      </c>
      <c r="B11" s="13" t="s">
        <v>11</v>
      </c>
      <c r="C11" s="14">
        <v>8</v>
      </c>
      <c r="D11" s="14">
        <v>190</v>
      </c>
      <c r="E11" s="15">
        <v>12.3</v>
      </c>
      <c r="F11" s="15">
        <v>2.2999999999999998</v>
      </c>
      <c r="G11" s="15">
        <v>18.600000000000001</v>
      </c>
      <c r="H11" s="15">
        <f t="shared" si="0"/>
        <v>1.52</v>
      </c>
      <c r="I11" s="24"/>
    </row>
    <row r="12" spans="1:10" x14ac:dyDescent="0.25">
      <c r="A12" s="12" t="s">
        <v>14</v>
      </c>
      <c r="B12" s="13" t="s">
        <v>11</v>
      </c>
      <c r="C12" s="14">
        <v>8</v>
      </c>
      <c r="D12" s="14">
        <v>100</v>
      </c>
      <c r="E12" s="15">
        <v>12.3</v>
      </c>
      <c r="F12" s="15">
        <v>1.2</v>
      </c>
      <c r="G12" s="15">
        <v>9.8000000000000007</v>
      </c>
      <c r="H12" s="15">
        <f t="shared" si="0"/>
        <v>0.8</v>
      </c>
      <c r="I12" s="24"/>
    </row>
    <row r="13" spans="1:10" x14ac:dyDescent="0.25">
      <c r="A13" s="12" t="s">
        <v>15</v>
      </c>
      <c r="B13" s="13" t="s">
        <v>11</v>
      </c>
      <c r="C13" s="14">
        <v>4</v>
      </c>
      <c r="D13" s="14">
        <v>460</v>
      </c>
      <c r="E13" s="15">
        <v>12.3</v>
      </c>
      <c r="F13" s="15">
        <v>5.6</v>
      </c>
      <c r="G13" s="15">
        <v>22.5</v>
      </c>
      <c r="H13" s="15">
        <f t="shared" si="0"/>
        <v>1.84</v>
      </c>
      <c r="I13" s="34">
        <f>SUM(H8:H13)</f>
        <v>25.4</v>
      </c>
      <c r="J13" s="25"/>
    </row>
    <row r="14" spans="1:10" x14ac:dyDescent="0.25">
      <c r="A14" s="8" t="s">
        <v>16</v>
      </c>
      <c r="B14" s="9" t="s">
        <v>17</v>
      </c>
      <c r="C14" s="10">
        <v>2</v>
      </c>
      <c r="D14" s="10">
        <v>3522</v>
      </c>
      <c r="E14" s="11">
        <v>14.4</v>
      </c>
      <c r="F14" s="11">
        <v>50.8</v>
      </c>
      <c r="G14" s="11">
        <v>101.5</v>
      </c>
      <c r="H14" s="23">
        <f t="shared" si="0"/>
        <v>7.0439999999999996</v>
      </c>
      <c r="I14" s="24"/>
    </row>
    <row r="15" spans="1:10" x14ac:dyDescent="0.25">
      <c r="A15" s="8" t="s">
        <v>18</v>
      </c>
      <c r="B15" s="9" t="s">
        <v>17</v>
      </c>
      <c r="C15" s="10">
        <v>1</v>
      </c>
      <c r="D15" s="10">
        <v>2572</v>
      </c>
      <c r="E15" s="11">
        <v>14.4</v>
      </c>
      <c r="F15" s="11">
        <v>37.1</v>
      </c>
      <c r="G15" s="11">
        <v>37.1</v>
      </c>
      <c r="H15" s="23">
        <f t="shared" si="0"/>
        <v>2.5720000000000001</v>
      </c>
      <c r="I15" s="24"/>
    </row>
    <row r="16" spans="1:10" x14ac:dyDescent="0.25">
      <c r="A16" s="8" t="s">
        <v>19</v>
      </c>
      <c r="B16" s="9" t="s">
        <v>17</v>
      </c>
      <c r="C16" s="10">
        <v>1</v>
      </c>
      <c r="D16" s="10">
        <v>2322</v>
      </c>
      <c r="E16" s="11">
        <v>14.4</v>
      </c>
      <c r="F16" s="11">
        <v>33.5</v>
      </c>
      <c r="G16" s="11">
        <v>33.5</v>
      </c>
      <c r="H16" s="23">
        <f t="shared" si="0"/>
        <v>2.3220000000000001</v>
      </c>
      <c r="I16" s="24"/>
    </row>
    <row r="17" spans="1:9" x14ac:dyDescent="0.25">
      <c r="A17" s="8" t="s">
        <v>20</v>
      </c>
      <c r="B17" s="9" t="s">
        <v>17</v>
      </c>
      <c r="C17" s="10">
        <v>2</v>
      </c>
      <c r="D17" s="10">
        <v>2280</v>
      </c>
      <c r="E17" s="11">
        <v>14.4</v>
      </c>
      <c r="F17" s="11">
        <v>32.9</v>
      </c>
      <c r="G17" s="11">
        <v>65.7</v>
      </c>
      <c r="H17" s="23">
        <f t="shared" si="0"/>
        <v>4.5599999999999996</v>
      </c>
      <c r="I17" s="24"/>
    </row>
    <row r="18" spans="1:9" x14ac:dyDescent="0.25">
      <c r="A18" s="8" t="s">
        <v>21</v>
      </c>
      <c r="B18" s="9" t="s">
        <v>17</v>
      </c>
      <c r="C18" s="10">
        <v>2</v>
      </c>
      <c r="D18" s="10">
        <v>1598</v>
      </c>
      <c r="E18" s="11">
        <v>14.4</v>
      </c>
      <c r="F18" s="11">
        <v>23</v>
      </c>
      <c r="G18" s="11">
        <v>46.1</v>
      </c>
      <c r="H18" s="23">
        <f t="shared" si="0"/>
        <v>3.1960000000000002</v>
      </c>
      <c r="I18" s="24"/>
    </row>
    <row r="19" spans="1:9" x14ac:dyDescent="0.25">
      <c r="A19" s="8" t="s">
        <v>22</v>
      </c>
      <c r="B19" s="9" t="s">
        <v>17</v>
      </c>
      <c r="C19" s="10">
        <v>1</v>
      </c>
      <c r="D19" s="10">
        <v>5390</v>
      </c>
      <c r="E19" s="11">
        <v>14.4</v>
      </c>
      <c r="F19" s="11">
        <v>77.7</v>
      </c>
      <c r="G19" s="11">
        <v>77.7</v>
      </c>
      <c r="H19" s="23">
        <f t="shared" si="0"/>
        <v>5.39</v>
      </c>
      <c r="I19" s="24"/>
    </row>
    <row r="20" spans="1:9" x14ac:dyDescent="0.25">
      <c r="A20" s="8" t="s">
        <v>23</v>
      </c>
      <c r="B20" s="9" t="s">
        <v>17</v>
      </c>
      <c r="C20" s="10">
        <v>1</v>
      </c>
      <c r="D20" s="10">
        <v>4534</v>
      </c>
      <c r="E20" s="11">
        <v>14.4</v>
      </c>
      <c r="F20" s="11">
        <v>65.3</v>
      </c>
      <c r="G20" s="11">
        <v>65.3</v>
      </c>
      <c r="H20" s="23">
        <f t="shared" si="0"/>
        <v>4.5339999999999998</v>
      </c>
      <c r="I20" s="24"/>
    </row>
    <row r="21" spans="1:9" x14ac:dyDescent="0.25">
      <c r="A21" s="8" t="s">
        <v>24</v>
      </c>
      <c r="B21" s="9" t="s">
        <v>17</v>
      </c>
      <c r="C21" s="10">
        <v>1</v>
      </c>
      <c r="D21" s="10">
        <v>4399</v>
      </c>
      <c r="E21" s="11">
        <v>14.4</v>
      </c>
      <c r="F21" s="11">
        <v>63.4</v>
      </c>
      <c r="G21" s="11">
        <v>63.4</v>
      </c>
      <c r="H21" s="23">
        <f t="shared" si="0"/>
        <v>4.399</v>
      </c>
      <c r="I21" s="24"/>
    </row>
    <row r="22" spans="1:9" x14ac:dyDescent="0.25">
      <c r="A22" s="8" t="s">
        <v>25</v>
      </c>
      <c r="B22" s="9" t="s">
        <v>17</v>
      </c>
      <c r="C22" s="10">
        <v>1</v>
      </c>
      <c r="D22" s="10">
        <v>4228</v>
      </c>
      <c r="E22" s="11">
        <v>14.4</v>
      </c>
      <c r="F22" s="11">
        <v>60.9</v>
      </c>
      <c r="G22" s="11">
        <v>60.9</v>
      </c>
      <c r="H22" s="23">
        <f t="shared" si="0"/>
        <v>4.2279999999999998</v>
      </c>
      <c r="I22" s="24"/>
    </row>
    <row r="23" spans="1:9" x14ac:dyDescent="0.25">
      <c r="A23" s="8" t="s">
        <v>26</v>
      </c>
      <c r="B23" s="9" t="s">
        <v>17</v>
      </c>
      <c r="C23" s="10">
        <v>1</v>
      </c>
      <c r="D23" s="10">
        <v>4093</v>
      </c>
      <c r="E23" s="11">
        <v>14.4</v>
      </c>
      <c r="F23" s="11">
        <v>59</v>
      </c>
      <c r="G23" s="11">
        <v>59</v>
      </c>
      <c r="H23" s="23">
        <f t="shared" si="0"/>
        <v>4.093</v>
      </c>
      <c r="I23" s="24"/>
    </row>
    <row r="24" spans="1:9" x14ac:dyDescent="0.25">
      <c r="A24" s="8" t="s">
        <v>27</v>
      </c>
      <c r="B24" s="9" t="s">
        <v>17</v>
      </c>
      <c r="C24" s="10">
        <v>1</v>
      </c>
      <c r="D24" s="10">
        <v>2615</v>
      </c>
      <c r="E24" s="11">
        <v>14.4</v>
      </c>
      <c r="F24" s="11">
        <v>37.700000000000003</v>
      </c>
      <c r="G24" s="11">
        <v>37.700000000000003</v>
      </c>
      <c r="H24" s="23">
        <f t="shared" si="0"/>
        <v>2.6150000000000002</v>
      </c>
      <c r="I24" s="24"/>
    </row>
    <row r="25" spans="1:9" x14ac:dyDescent="0.25">
      <c r="A25" s="8" t="s">
        <v>28</v>
      </c>
      <c r="B25" s="9" t="s">
        <v>17</v>
      </c>
      <c r="C25" s="10">
        <v>1</v>
      </c>
      <c r="D25" s="10">
        <v>2480</v>
      </c>
      <c r="E25" s="11">
        <v>14.4</v>
      </c>
      <c r="F25" s="11">
        <v>35.700000000000003</v>
      </c>
      <c r="G25" s="11">
        <v>35.700000000000003</v>
      </c>
      <c r="H25" s="23">
        <f t="shared" si="0"/>
        <v>2.48</v>
      </c>
      <c r="I25" s="34">
        <f>SUM(H14:H25)</f>
        <v>47.432999999999993</v>
      </c>
    </row>
    <row r="26" spans="1:9" x14ac:dyDescent="0.25">
      <c r="A26" s="12" t="s">
        <v>29</v>
      </c>
      <c r="B26" s="13" t="s">
        <v>30</v>
      </c>
      <c r="C26" s="14">
        <v>1</v>
      </c>
      <c r="D26" s="14">
        <v>5390</v>
      </c>
      <c r="E26" s="15">
        <v>17.600000000000001</v>
      </c>
      <c r="F26" s="15">
        <v>94.6</v>
      </c>
      <c r="G26" s="15">
        <v>94.6</v>
      </c>
      <c r="H26" s="15">
        <f t="shared" si="0"/>
        <v>5.39</v>
      </c>
      <c r="I26" s="24"/>
    </row>
    <row r="27" spans="1:9" x14ac:dyDescent="0.25">
      <c r="A27" s="12" t="s">
        <v>31</v>
      </c>
      <c r="B27" s="13" t="s">
        <v>30</v>
      </c>
      <c r="C27" s="14">
        <v>1</v>
      </c>
      <c r="D27" s="14">
        <v>5480</v>
      </c>
      <c r="E27" s="15">
        <v>17.600000000000001</v>
      </c>
      <c r="F27" s="15">
        <v>96.2</v>
      </c>
      <c r="G27" s="15">
        <v>96.2</v>
      </c>
      <c r="H27" s="15">
        <f t="shared" si="0"/>
        <v>5.48</v>
      </c>
      <c r="I27" s="24"/>
    </row>
    <row r="28" spans="1:9" x14ac:dyDescent="0.25">
      <c r="A28" s="12" t="s">
        <v>32</v>
      </c>
      <c r="B28" s="13" t="s">
        <v>30</v>
      </c>
      <c r="C28" s="14">
        <v>1</v>
      </c>
      <c r="D28" s="14">
        <v>2615</v>
      </c>
      <c r="E28" s="15">
        <v>17.600000000000001</v>
      </c>
      <c r="F28" s="15">
        <v>45.9</v>
      </c>
      <c r="G28" s="15">
        <v>45.9</v>
      </c>
      <c r="H28" s="15">
        <f t="shared" si="0"/>
        <v>2.6150000000000002</v>
      </c>
      <c r="I28" s="24"/>
    </row>
    <row r="29" spans="1:9" x14ac:dyDescent="0.25">
      <c r="A29" s="12" t="s">
        <v>33</v>
      </c>
      <c r="B29" s="13" t="s">
        <v>30</v>
      </c>
      <c r="C29" s="14">
        <v>1</v>
      </c>
      <c r="D29" s="14">
        <v>2723</v>
      </c>
      <c r="E29" s="15">
        <v>17.600000000000001</v>
      </c>
      <c r="F29" s="15">
        <v>47.8</v>
      </c>
      <c r="G29" s="15">
        <v>47.8</v>
      </c>
      <c r="H29" s="15">
        <f t="shared" si="0"/>
        <v>2.7229999999999999</v>
      </c>
      <c r="I29" s="24"/>
    </row>
    <row r="30" spans="1:9" x14ac:dyDescent="0.25">
      <c r="A30" s="12" t="s">
        <v>34</v>
      </c>
      <c r="B30" s="13" t="s">
        <v>30</v>
      </c>
      <c r="C30" s="14">
        <v>2</v>
      </c>
      <c r="D30" s="14">
        <v>3208</v>
      </c>
      <c r="E30" s="15">
        <v>17.600000000000001</v>
      </c>
      <c r="F30" s="15">
        <v>56.3</v>
      </c>
      <c r="G30" s="15">
        <v>112.6</v>
      </c>
      <c r="H30" s="15">
        <f t="shared" si="0"/>
        <v>6.4160000000000004</v>
      </c>
      <c r="I30" s="24"/>
    </row>
    <row r="31" spans="1:9" x14ac:dyDescent="0.25">
      <c r="A31" s="12" t="s">
        <v>35</v>
      </c>
      <c r="B31" s="13" t="s">
        <v>30</v>
      </c>
      <c r="C31" s="14">
        <v>1</v>
      </c>
      <c r="D31" s="14">
        <v>3784</v>
      </c>
      <c r="E31" s="15">
        <v>17.600000000000001</v>
      </c>
      <c r="F31" s="15">
        <v>66.400000000000006</v>
      </c>
      <c r="G31" s="15">
        <v>66.400000000000006</v>
      </c>
      <c r="H31" s="15">
        <f t="shared" si="0"/>
        <v>3.7839999999999998</v>
      </c>
      <c r="I31" s="24"/>
    </row>
    <row r="32" spans="1:9" x14ac:dyDescent="0.25">
      <c r="A32" s="12" t="s">
        <v>36</v>
      </c>
      <c r="B32" s="13" t="s">
        <v>30</v>
      </c>
      <c r="C32" s="14">
        <v>2</v>
      </c>
      <c r="D32" s="14">
        <v>2990</v>
      </c>
      <c r="E32" s="15">
        <v>17.600000000000001</v>
      </c>
      <c r="F32" s="15">
        <v>52.5</v>
      </c>
      <c r="G32" s="15">
        <v>104.9</v>
      </c>
      <c r="H32" s="15">
        <f t="shared" si="0"/>
        <v>5.98</v>
      </c>
      <c r="I32" s="34">
        <f>SUM(H26:H32)</f>
        <v>32.388000000000005</v>
      </c>
    </row>
    <row r="33" spans="1:9" x14ac:dyDescent="0.25">
      <c r="A33" s="8" t="s">
        <v>37</v>
      </c>
      <c r="B33" s="9" t="s">
        <v>38</v>
      </c>
      <c r="C33" s="10">
        <v>1</v>
      </c>
      <c r="D33" s="10">
        <v>7462</v>
      </c>
      <c r="E33" s="11">
        <v>20.7</v>
      </c>
      <c r="F33" s="11">
        <v>154.4</v>
      </c>
      <c r="G33" s="11">
        <v>154.4</v>
      </c>
      <c r="H33" s="23">
        <f t="shared" si="0"/>
        <v>7.4619999999999997</v>
      </c>
      <c r="I33" s="24"/>
    </row>
    <row r="34" spans="1:9" x14ac:dyDescent="0.25">
      <c r="A34" s="8" t="s">
        <v>39</v>
      </c>
      <c r="B34" s="9" t="s">
        <v>38</v>
      </c>
      <c r="C34" s="10">
        <v>1</v>
      </c>
      <c r="D34" s="10">
        <v>7241</v>
      </c>
      <c r="E34" s="11">
        <v>20.7</v>
      </c>
      <c r="F34" s="11">
        <v>149.80000000000001</v>
      </c>
      <c r="G34" s="11">
        <v>149.80000000000001</v>
      </c>
      <c r="H34" s="23">
        <f t="shared" si="0"/>
        <v>7.2409999999999997</v>
      </c>
      <c r="I34" s="24"/>
    </row>
    <row r="35" spans="1:9" x14ac:dyDescent="0.25">
      <c r="A35" s="8" t="s">
        <v>40</v>
      </c>
      <c r="B35" s="9" t="s">
        <v>38</v>
      </c>
      <c r="C35" s="10">
        <v>1</v>
      </c>
      <c r="D35" s="10">
        <v>5180</v>
      </c>
      <c r="E35" s="11">
        <v>20.7</v>
      </c>
      <c r="F35" s="11">
        <v>107.2</v>
      </c>
      <c r="G35" s="11">
        <v>107.2</v>
      </c>
      <c r="H35" s="23">
        <f t="shared" si="0"/>
        <v>5.18</v>
      </c>
      <c r="I35" s="24"/>
    </row>
    <row r="36" spans="1:9" x14ac:dyDescent="0.25">
      <c r="A36" s="8" t="s">
        <v>41</v>
      </c>
      <c r="B36" s="9" t="s">
        <v>38</v>
      </c>
      <c r="C36" s="10">
        <v>1</v>
      </c>
      <c r="D36" s="10">
        <v>5493</v>
      </c>
      <c r="E36" s="11">
        <v>20.7</v>
      </c>
      <c r="F36" s="11">
        <v>113.7</v>
      </c>
      <c r="G36" s="11">
        <v>113.7</v>
      </c>
      <c r="H36" s="23">
        <f t="shared" si="0"/>
        <v>5.4930000000000003</v>
      </c>
      <c r="I36" s="24"/>
    </row>
    <row r="37" spans="1:9" x14ac:dyDescent="0.25">
      <c r="A37" s="8" t="s">
        <v>42</v>
      </c>
      <c r="B37" s="9" t="s">
        <v>38</v>
      </c>
      <c r="C37" s="10">
        <v>1</v>
      </c>
      <c r="D37" s="10">
        <v>4680</v>
      </c>
      <c r="E37" s="11">
        <v>20.7</v>
      </c>
      <c r="F37" s="11">
        <v>96.8</v>
      </c>
      <c r="G37" s="11">
        <v>96.8</v>
      </c>
      <c r="H37" s="23">
        <f t="shared" si="0"/>
        <v>4.68</v>
      </c>
      <c r="I37" s="24"/>
    </row>
    <row r="38" spans="1:9" x14ac:dyDescent="0.25">
      <c r="A38" s="8" t="s">
        <v>43</v>
      </c>
      <c r="B38" s="9" t="s">
        <v>38</v>
      </c>
      <c r="C38" s="10">
        <v>1</v>
      </c>
      <c r="D38" s="10">
        <v>4391</v>
      </c>
      <c r="E38" s="11">
        <v>20.7</v>
      </c>
      <c r="F38" s="11">
        <v>90.8</v>
      </c>
      <c r="G38" s="11">
        <v>90.8</v>
      </c>
      <c r="H38" s="23">
        <f t="shared" si="0"/>
        <v>4.391</v>
      </c>
      <c r="I38" s="24"/>
    </row>
    <row r="39" spans="1:9" x14ac:dyDescent="0.25">
      <c r="A39" s="8" t="s">
        <v>44</v>
      </c>
      <c r="B39" s="9" t="s">
        <v>38</v>
      </c>
      <c r="C39" s="10">
        <v>1</v>
      </c>
      <c r="D39" s="10">
        <v>3278</v>
      </c>
      <c r="E39" s="11">
        <v>20.7</v>
      </c>
      <c r="F39" s="11">
        <v>67.8</v>
      </c>
      <c r="G39" s="11">
        <v>67.8</v>
      </c>
      <c r="H39" s="23">
        <f t="shared" si="0"/>
        <v>3.278</v>
      </c>
      <c r="I39" s="24"/>
    </row>
    <row r="40" spans="1:9" x14ac:dyDescent="0.25">
      <c r="A40" s="8" t="s">
        <v>45</v>
      </c>
      <c r="B40" s="9" t="s">
        <v>38</v>
      </c>
      <c r="C40" s="10">
        <v>1</v>
      </c>
      <c r="D40" s="10">
        <v>2418</v>
      </c>
      <c r="E40" s="11">
        <v>20.7</v>
      </c>
      <c r="F40" s="11">
        <v>50</v>
      </c>
      <c r="G40" s="11">
        <v>50</v>
      </c>
      <c r="H40" s="23">
        <f t="shared" si="0"/>
        <v>2.4180000000000001</v>
      </c>
      <c r="I40" s="34">
        <f>SUM(H33:H40)</f>
        <v>40.142999999999994</v>
      </c>
    </row>
    <row r="41" spans="1:9" x14ac:dyDescent="0.25">
      <c r="A41" s="12" t="s">
        <v>46</v>
      </c>
      <c r="B41" s="13" t="s">
        <v>47</v>
      </c>
      <c r="C41" s="14">
        <v>1</v>
      </c>
      <c r="D41" s="14">
        <v>12730</v>
      </c>
      <c r="E41" s="15">
        <v>59.1</v>
      </c>
      <c r="F41" s="15">
        <v>752</v>
      </c>
      <c r="G41" s="15">
        <v>752</v>
      </c>
      <c r="H41" s="15">
        <f t="shared" si="0"/>
        <v>12.73</v>
      </c>
      <c r="I41" s="24"/>
    </row>
    <row r="42" spans="1:9" x14ac:dyDescent="0.25">
      <c r="A42" s="12" t="s">
        <v>48</v>
      </c>
      <c r="B42" s="13" t="s">
        <v>47</v>
      </c>
      <c r="C42" s="14">
        <v>1</v>
      </c>
      <c r="D42" s="14">
        <v>12730</v>
      </c>
      <c r="E42" s="15">
        <v>59.1</v>
      </c>
      <c r="F42" s="15">
        <v>752</v>
      </c>
      <c r="G42" s="15">
        <v>752</v>
      </c>
      <c r="H42" s="15">
        <f t="shared" si="0"/>
        <v>12.73</v>
      </c>
      <c r="I42" s="24"/>
    </row>
    <row r="43" spans="1:9" x14ac:dyDescent="0.25">
      <c r="A43" s="12" t="s">
        <v>49</v>
      </c>
      <c r="B43" s="13" t="s">
        <v>47</v>
      </c>
      <c r="C43" s="14">
        <v>1</v>
      </c>
      <c r="D43" s="14">
        <v>11780</v>
      </c>
      <c r="E43" s="15">
        <v>59.1</v>
      </c>
      <c r="F43" s="15">
        <v>695.8</v>
      </c>
      <c r="G43" s="15">
        <v>695.8</v>
      </c>
      <c r="H43" s="15">
        <f t="shared" si="0"/>
        <v>11.78</v>
      </c>
      <c r="I43" s="24"/>
    </row>
    <row r="44" spans="1:9" x14ac:dyDescent="0.25">
      <c r="A44" s="12" t="s">
        <v>50</v>
      </c>
      <c r="B44" s="13" t="s">
        <v>47</v>
      </c>
      <c r="C44" s="14">
        <v>1</v>
      </c>
      <c r="D44" s="14">
        <v>11530</v>
      </c>
      <c r="E44" s="15">
        <v>59.1</v>
      </c>
      <c r="F44" s="15">
        <v>681.1</v>
      </c>
      <c r="G44" s="15">
        <v>681.1</v>
      </c>
      <c r="H44" s="15">
        <f t="shared" si="0"/>
        <v>11.53</v>
      </c>
      <c r="I44" s="24"/>
    </row>
    <row r="45" spans="1:9" x14ac:dyDescent="0.25">
      <c r="A45" s="12" t="s">
        <v>51</v>
      </c>
      <c r="B45" s="13" t="s">
        <v>47</v>
      </c>
      <c r="C45" s="14">
        <v>1</v>
      </c>
      <c r="D45" s="14">
        <v>11484</v>
      </c>
      <c r="E45" s="15">
        <v>59.1</v>
      </c>
      <c r="F45" s="15">
        <v>678.4</v>
      </c>
      <c r="G45" s="15">
        <v>678.4</v>
      </c>
      <c r="H45" s="15">
        <f t="shared" si="0"/>
        <v>11.484</v>
      </c>
      <c r="I45" s="24"/>
    </row>
    <row r="46" spans="1:9" x14ac:dyDescent="0.25">
      <c r="A46" s="12" t="s">
        <v>52</v>
      </c>
      <c r="B46" s="13" t="s">
        <v>47</v>
      </c>
      <c r="C46" s="14">
        <v>1</v>
      </c>
      <c r="D46" s="14">
        <v>11480</v>
      </c>
      <c r="E46" s="15">
        <v>59.1</v>
      </c>
      <c r="F46" s="15">
        <v>678.1</v>
      </c>
      <c r="G46" s="15">
        <v>678.1</v>
      </c>
      <c r="H46" s="15">
        <f t="shared" si="0"/>
        <v>11.48</v>
      </c>
      <c r="I46" s="34">
        <f>SUM(H41:H46)</f>
        <v>71.734000000000009</v>
      </c>
    </row>
    <row r="47" spans="1:9" x14ac:dyDescent="0.25">
      <c r="A47" s="16"/>
      <c r="B47" s="17"/>
      <c r="C47" s="18">
        <v>104</v>
      </c>
      <c r="D47" s="19"/>
      <c r="E47" s="19"/>
      <c r="F47" s="19"/>
      <c r="G47" s="20">
        <v>6648.9</v>
      </c>
    </row>
    <row r="49" spans="2:7" x14ac:dyDescent="0.25">
      <c r="C49" s="22">
        <v>12</v>
      </c>
      <c r="D49" s="33" t="s">
        <v>54</v>
      </c>
    </row>
    <row r="51" spans="2:7" ht="30" x14ac:dyDescent="0.25">
      <c r="B51" s="28" t="s">
        <v>55</v>
      </c>
      <c r="C51" s="28" t="s">
        <v>56</v>
      </c>
      <c r="D51" s="28" t="str">
        <f>_xlfn.CONCAT("Длина кратно ",C49," м")</f>
        <v>Длина кратно 12 м</v>
      </c>
      <c r="G51" s="26"/>
    </row>
    <row r="52" spans="2:7" x14ac:dyDescent="0.25">
      <c r="B52" s="30" t="str">
        <f>B8</f>
        <v>С16П</v>
      </c>
      <c r="C52" s="38">
        <f>I8</f>
        <v>9.1999999999999993</v>
      </c>
      <c r="D52" s="35">
        <f>ROUNDUP(C52/$C$49,0)*$C$49</f>
        <v>12</v>
      </c>
      <c r="G52" s="26"/>
    </row>
    <row r="53" spans="2:7" x14ac:dyDescent="0.25">
      <c r="B53" s="31" t="str">
        <f>B13</f>
        <v>L100x8</v>
      </c>
      <c r="C53" s="29">
        <f>I13</f>
        <v>25.4</v>
      </c>
      <c r="D53" s="35">
        <f>ROUNDUP(C53/$C$49,0)*$C$49</f>
        <v>36</v>
      </c>
      <c r="E53" s="32"/>
      <c r="G53" s="27"/>
    </row>
    <row r="54" spans="2:7" x14ac:dyDescent="0.25">
      <c r="B54" s="31" t="str">
        <f>B25</f>
        <v>Гн.  100x5</v>
      </c>
      <c r="C54" s="29">
        <f>I25</f>
        <v>47.432999999999993</v>
      </c>
      <c r="D54" s="35">
        <f t="shared" ref="D54:D57" si="1">ROUNDUP(C54/$C$49,0)*$C$49</f>
        <v>48</v>
      </c>
      <c r="E54" s="32"/>
      <c r="G54" s="27"/>
    </row>
    <row r="55" spans="2:7" x14ac:dyDescent="0.25">
      <c r="B55" s="31" t="str">
        <f>B32</f>
        <v>Гн.  120x5</v>
      </c>
      <c r="C55" s="29">
        <f>I32</f>
        <v>32.388000000000005</v>
      </c>
      <c r="D55" s="35">
        <f t="shared" si="1"/>
        <v>36</v>
      </c>
      <c r="E55" s="32"/>
      <c r="G55" s="27"/>
    </row>
    <row r="56" spans="2:7" x14ac:dyDescent="0.25">
      <c r="B56" s="31" t="str">
        <f>B40</f>
        <v>Гн.	140x5</v>
      </c>
      <c r="C56" s="29">
        <f>I40</f>
        <v>40.142999999999994</v>
      </c>
      <c r="D56" s="35">
        <f t="shared" si="1"/>
        <v>48</v>
      </c>
      <c r="E56" s="32"/>
      <c r="G56" s="27"/>
    </row>
    <row r="57" spans="2:7" x14ac:dyDescent="0.25">
      <c r="B57" s="31" t="str">
        <f>B46</f>
        <v>Гн.	250x8</v>
      </c>
      <c r="C57" s="29">
        <f>I46</f>
        <v>71.734000000000009</v>
      </c>
      <c r="D57" s="35">
        <f t="shared" si="1"/>
        <v>72</v>
      </c>
      <c r="E57" s="32"/>
      <c r="G57" s="27"/>
    </row>
    <row r="58" spans="2:7" x14ac:dyDescent="0.25">
      <c r="G58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AdminAraks</dc:creator>
  <cp:lastModifiedBy>AdminAraks</cp:lastModifiedBy>
  <dcterms:created xsi:type="dcterms:W3CDTF">2015-06-05T18:19:34Z</dcterms:created>
  <dcterms:modified xsi:type="dcterms:W3CDTF">2025-05-21T10:02:36Z</dcterms:modified>
</cp:coreProperties>
</file>