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tasks\Risk Assessment\"/>
    </mc:Choice>
  </mc:AlternateContent>
  <bookViews>
    <workbookView xWindow="4875" yWindow="4140" windowWidth="9540" windowHeight="3945" tabRatio="808" activeTab="2"/>
  </bookViews>
  <sheets>
    <sheet name="Cover Sheet" sheetId="36" r:id="rId1"/>
    <sheet name="Introduction" sheetId="35" r:id="rId2"/>
    <sheet name="IARV" sheetId="44" r:id="rId3"/>
    <sheet name="Calcualtion sheet" sheetId="45" r:id="rId4"/>
    <sheet name="IRM" sheetId="34" state="hidden" r:id="rId5"/>
    <sheet name="ISD Control Checklist" sheetId="48" r:id="rId6"/>
    <sheet name="TRF" sheetId="49" r:id="rId7"/>
    <sheet name="Summary" sheetId="42" r:id="rId8"/>
  </sheets>
  <externalReferences>
    <externalReference r:id="rId9"/>
    <externalReference r:id="rId10"/>
    <externalReference r:id="rId11"/>
    <externalReference r:id="rId12"/>
    <externalReference r:id="rId13"/>
  </externalReferences>
  <definedNames>
    <definedName name="_xlnm._FilterDatabase" localSheetId="5" hidden="1">'ISD Control Checklist'!$A$4:$I$84</definedName>
    <definedName name="AAQC" localSheetId="6">OFFSET([1]AAQ_Results!$A$1,0,0,COUNTA([1]AAQ_Results!$A:$A),6)</definedName>
    <definedName name="AAQC">OFFSET([2]AAQ_Results!$A$1,0,0,COUNTA([2]AAQ_Results!$A:$A),6)</definedName>
    <definedName name="AAQR" localSheetId="6">OFFSET([1]AAQ_Results!$A$2,0,0,COUNTA([1]AAQ_Results!$A:$A)-1,1)</definedName>
    <definedName name="AAQR">OFFSET([2]AAQ_Results!$A$2,0,0,COUNTA([2]AAQ_Results!$A:$A)-1,1)</definedName>
    <definedName name="Access" localSheetId="6">[1]working!$C$20:$C$21</definedName>
    <definedName name="Appl" localSheetId="6">[1]working!$H$20:$H$21</definedName>
    <definedName name="Availability" localSheetId="6">[3]working!$E$3:$E$5</definedName>
    <definedName name="Availability">[2]working!$E$3:$E$5</definedName>
    <definedName name="Confidentiality" localSheetId="6">[3]working!$A$3:$A$7</definedName>
    <definedName name="Confidentiality">[2]working!$A$3:$A$7</definedName>
    <definedName name="ddesc" localSheetId="5">OFFSET('ISD Control Checklist'!myitemlist,0,0,COUNTA('ISD Control Checklist'!myitemlist),1)</definedName>
    <definedName name="ddesc" localSheetId="6">OFFSET(TRF!myitemlist,0,0,COUNTA(TRF!myitemlist),1)</definedName>
    <definedName name="ddesc">OFFSET(myitemlist,0,0,COUNTA(myitemlist),1)</definedName>
    <definedName name="Dom">'[3]Risk Matrices'!$C$29:$C$40</definedName>
    <definedName name="Domain" localSheetId="6">#REF!</definedName>
    <definedName name="domain">[2]!Table1[#Headers]</definedName>
    <definedName name="drp" localSheetId="6">[3]AAQ!$Z$1:$Z$4</definedName>
    <definedName name="drp">[2]AAQ!$Z$1:$Z$4</definedName>
    <definedName name="Integrity" localSheetId="6">[3]working!$C$3:$C$5</definedName>
    <definedName name="Integrity">[2]working!$C$3:$C$5</definedName>
    <definedName name="Likelihood" localSheetId="6">[3]working!$G$3:$G$7</definedName>
    <definedName name="Likelihood">[2]working!$G$3:$G$7</definedName>
    <definedName name="myitemlist" localSheetId="5">INDEX([2]!Table1[#Data],0,MATCH(#REF!,[2]!Table1[#Headers],0))</definedName>
    <definedName name="myitemlist" localSheetId="6">INDEX([1]!Table1[#Data],0,MATCH(#REF!,[1]!Table1[#Headers],0))</definedName>
    <definedName name="myitemlist">INDEX([2]!Table1[#Data],0,MATCH(#REF!,[2]!Table1[#Headers],0))</definedName>
    <definedName name="_xlnm.Print_Area" localSheetId="4">IRM!$B$1:$T$40</definedName>
    <definedName name="RA" localSheetId="6">OFFSET(myitemlist,0,0,COUNTA(myitemlist),1)</definedName>
    <definedName name="RA">OFFSET(myitemlist,0,0,COUNTA(myitemlist),1)</definedName>
    <definedName name="Rating" localSheetId="6">[1]working!$I$3:$I$5</definedName>
    <definedName name="Skill" localSheetId="6">[1]working!$E$20:$E$23</definedName>
    <definedName name="Threat" localSheetId="6">[1]working!$A$20:$A$21</definedName>
  </definedNames>
  <calcPr calcId="162913"/>
</workbook>
</file>

<file path=xl/calcChain.xml><?xml version="1.0" encoding="utf-8"?>
<calcChain xmlns="http://schemas.openxmlformats.org/spreadsheetml/2006/main">
  <c r="H2" i="42" l="1"/>
  <c r="G2" i="42"/>
  <c r="F2" i="42"/>
  <c r="E2" i="42"/>
  <c r="D2" i="42"/>
  <c r="C2" i="42"/>
  <c r="B2" i="42"/>
  <c r="A6" i="48" l="1"/>
  <c r="A7" i="48" s="1"/>
  <c r="A8" i="48" s="1"/>
  <c r="A9" i="48" s="1"/>
  <c r="A10" i="48" s="1"/>
  <c r="A11" i="48" s="1"/>
  <c r="A12" i="48" s="1"/>
  <c r="A13" i="48" s="1"/>
  <c r="A14" i="48" s="1"/>
  <c r="A15" i="48" s="1"/>
  <c r="A16" i="48" s="1"/>
  <c r="A17" i="48" s="1"/>
  <c r="A18" i="48" s="1"/>
  <c r="A19" i="48" s="1"/>
  <c r="A20" i="48" s="1"/>
  <c r="A21" i="48" s="1"/>
  <c r="A22" i="48" s="1"/>
  <c r="A23" i="48" s="1"/>
  <c r="A24" i="48" s="1"/>
  <c r="A25" i="48" s="1"/>
  <c r="A26" i="48" s="1"/>
  <c r="A27" i="48" s="1"/>
  <c r="A28" i="48" s="1"/>
  <c r="A29" i="48" s="1"/>
  <c r="A30" i="48" s="1"/>
  <c r="A31" i="48" s="1"/>
  <c r="A32" i="48" s="1"/>
  <c r="A33" i="48" s="1"/>
  <c r="A34" i="48" s="1"/>
  <c r="A35" i="48" s="1"/>
  <c r="A36" i="48" s="1"/>
  <c r="A37" i="48" s="1"/>
  <c r="A38" i="48" s="1"/>
  <c r="A39" i="48" s="1"/>
  <c r="A40" i="48" s="1"/>
  <c r="A41" i="48" s="1"/>
  <c r="A42" i="48" s="1"/>
  <c r="A43" i="48" s="1"/>
  <c r="A44" i="48" s="1"/>
  <c r="A45" i="48" s="1"/>
  <c r="A46" i="48" s="1"/>
  <c r="A47" i="48" s="1"/>
  <c r="A48" i="48" s="1"/>
  <c r="A49" i="48" s="1"/>
  <c r="A50" i="48" s="1"/>
  <c r="A51" i="48" s="1"/>
  <c r="A52" i="48" s="1"/>
  <c r="A53" i="48" s="1"/>
  <c r="A54" i="48" s="1"/>
  <c r="A55" i="48" s="1"/>
  <c r="A56" i="48" s="1"/>
  <c r="A57" i="48" s="1"/>
  <c r="A58" i="48" s="1"/>
  <c r="A59" i="48" s="1"/>
  <c r="A60" i="48" s="1"/>
  <c r="A61" i="48" s="1"/>
  <c r="A62" i="48" s="1"/>
  <c r="A63" i="48" s="1"/>
  <c r="A64" i="48" s="1"/>
  <c r="A65" i="48" s="1"/>
  <c r="A66" i="48" s="1"/>
  <c r="A67" i="48" s="1"/>
  <c r="A68" i="48" s="1"/>
  <c r="A69" i="48" s="1"/>
  <c r="A70" i="48" s="1"/>
  <c r="A71" i="48" s="1"/>
  <c r="A72" i="48" s="1"/>
  <c r="A73" i="48" s="1"/>
  <c r="A74" i="48" s="1"/>
  <c r="A75" i="48" s="1"/>
  <c r="A76" i="48" s="1"/>
  <c r="A77" i="48" s="1"/>
  <c r="A78" i="48" s="1"/>
  <c r="A79" i="48" s="1"/>
  <c r="A80" i="48" s="1"/>
  <c r="A81" i="48" s="1"/>
  <c r="A82" i="48" s="1"/>
  <c r="A83" i="48" s="1"/>
  <c r="A84" i="48" s="1"/>
  <c r="C9" i="45"/>
  <c r="D9" i="45"/>
  <c r="E9" i="45"/>
  <c r="F9" i="45"/>
  <c r="D17" i="45" l="1"/>
  <c r="C17" i="45"/>
  <c r="C4" i="45"/>
  <c r="F4" i="45"/>
  <c r="E4" i="45"/>
  <c r="D4" i="45"/>
  <c r="F12" i="45" l="1"/>
  <c r="D12" i="45"/>
  <c r="G4" i="45"/>
  <c r="G6" i="45" s="1"/>
  <c r="K12" i="44" s="1"/>
  <c r="E12" i="45"/>
  <c r="C12" i="45"/>
  <c r="F17" i="45"/>
  <c r="G9" i="45"/>
  <c r="G12" i="45" l="1"/>
  <c r="G14" i="45" s="1"/>
  <c r="G8" i="45"/>
  <c r="K17" i="44" s="1"/>
  <c r="C23" i="44" l="1"/>
  <c r="H6" i="49" s="1"/>
  <c r="G17" i="45"/>
  <c r="G19" i="45" s="1"/>
  <c r="M23" i="44" s="1"/>
  <c r="H372" i="42"/>
  <c r="H371" i="42"/>
  <c r="H370" i="42"/>
  <c r="H369" i="42"/>
  <c r="H368" i="42"/>
  <c r="H367" i="42"/>
  <c r="H366" i="42"/>
  <c r="H365" i="42"/>
  <c r="H364" i="42"/>
  <c r="H363" i="42"/>
  <c r="H362" i="42"/>
  <c r="H361" i="42"/>
  <c r="H360" i="42"/>
  <c r="H359" i="42"/>
  <c r="H358" i="42"/>
  <c r="G358" i="42"/>
  <c r="H357" i="42"/>
  <c r="G357" i="42"/>
  <c r="H356" i="42"/>
  <c r="G356" i="42"/>
  <c r="H355" i="42"/>
  <c r="G355" i="42"/>
  <c r="H354" i="42"/>
  <c r="G354" i="42"/>
  <c r="H353" i="42"/>
  <c r="G353" i="42"/>
  <c r="H352" i="42"/>
  <c r="G352" i="42"/>
  <c r="H351" i="42"/>
  <c r="G351" i="42"/>
  <c r="H350" i="42"/>
  <c r="G350" i="42"/>
  <c r="H349" i="42"/>
  <c r="G349" i="42"/>
  <c r="H348" i="42"/>
  <c r="G348" i="42"/>
  <c r="H347" i="42"/>
  <c r="G347" i="42"/>
  <c r="H346" i="42"/>
  <c r="G346" i="42"/>
  <c r="H345" i="42"/>
  <c r="G345" i="42"/>
  <c r="H344" i="42"/>
  <c r="G344" i="42"/>
  <c r="H343" i="42"/>
  <c r="G343" i="42"/>
  <c r="H342" i="42"/>
  <c r="G342" i="42"/>
  <c r="H341" i="42"/>
  <c r="G341" i="42"/>
  <c r="H340" i="42"/>
  <c r="G340" i="42"/>
  <c r="H339" i="42"/>
  <c r="G339" i="42"/>
  <c r="H338" i="42"/>
  <c r="G338" i="42"/>
  <c r="H337" i="42"/>
  <c r="G337" i="42"/>
  <c r="H336" i="42"/>
  <c r="G336" i="42"/>
  <c r="H335" i="42"/>
  <c r="G335" i="42"/>
  <c r="H334" i="42"/>
  <c r="G334" i="42"/>
  <c r="H333" i="42"/>
  <c r="G333" i="42"/>
  <c r="H332" i="42"/>
  <c r="G332" i="42"/>
  <c r="H331" i="42"/>
  <c r="G331" i="42"/>
  <c r="H330" i="42"/>
  <c r="G330" i="42"/>
  <c r="H329" i="42"/>
  <c r="G329" i="42"/>
  <c r="H328" i="42"/>
  <c r="G328" i="42"/>
  <c r="H327" i="42"/>
  <c r="G327" i="42"/>
  <c r="H326" i="42"/>
  <c r="G326" i="42"/>
  <c r="H325" i="42"/>
  <c r="G325" i="42"/>
  <c r="H324" i="42"/>
  <c r="G324" i="42"/>
  <c r="H323" i="42"/>
  <c r="G323" i="42"/>
  <c r="H322" i="42"/>
  <c r="G322" i="42"/>
  <c r="H321" i="42"/>
  <c r="G321" i="42"/>
  <c r="H320" i="42"/>
  <c r="G320" i="42"/>
  <c r="H319" i="42"/>
  <c r="G319" i="42"/>
  <c r="H318" i="42"/>
  <c r="G318" i="42"/>
  <c r="H317" i="42"/>
  <c r="G317" i="42"/>
  <c r="H316" i="42"/>
  <c r="G316" i="42"/>
  <c r="H315" i="42"/>
  <c r="G315" i="42"/>
  <c r="H314" i="42"/>
  <c r="G314" i="42"/>
  <c r="H313" i="42"/>
  <c r="G313" i="42"/>
  <c r="H312" i="42"/>
  <c r="G312" i="42"/>
  <c r="H311" i="42"/>
  <c r="G311" i="42"/>
  <c r="H310" i="42"/>
  <c r="G310" i="42"/>
  <c r="H309" i="42"/>
  <c r="G309" i="42"/>
  <c r="H308" i="42"/>
  <c r="G308" i="42"/>
  <c r="H307" i="42"/>
  <c r="G307" i="42"/>
  <c r="H306" i="42"/>
  <c r="G306" i="42"/>
  <c r="H305" i="42"/>
  <c r="G305" i="42"/>
  <c r="H304" i="42"/>
  <c r="G304" i="42"/>
  <c r="H303" i="42"/>
  <c r="G303" i="42"/>
  <c r="H302" i="42"/>
  <c r="G302" i="42"/>
  <c r="H301" i="42"/>
  <c r="G301" i="42"/>
  <c r="H300" i="42"/>
  <c r="G300" i="42"/>
  <c r="H299" i="42"/>
  <c r="G299" i="42"/>
  <c r="H298" i="42"/>
  <c r="G298" i="42"/>
  <c r="H297" i="42"/>
  <c r="G297" i="42"/>
  <c r="H296" i="42"/>
  <c r="G296" i="42"/>
  <c r="H295" i="42"/>
  <c r="G295" i="42"/>
  <c r="H294" i="42"/>
  <c r="G294" i="42"/>
  <c r="H293" i="42"/>
  <c r="G293" i="42"/>
  <c r="H292" i="42"/>
  <c r="G292" i="42"/>
  <c r="H291" i="42"/>
  <c r="G291" i="42"/>
  <c r="H290" i="42"/>
  <c r="G290" i="42"/>
  <c r="H289" i="42"/>
  <c r="G289" i="42"/>
  <c r="H288" i="42"/>
  <c r="G288" i="42"/>
  <c r="H287" i="42"/>
  <c r="G287" i="42"/>
  <c r="H286" i="42"/>
  <c r="G286" i="42"/>
  <c r="H285" i="42"/>
  <c r="G285" i="42"/>
  <c r="H284" i="42"/>
  <c r="G284" i="42"/>
  <c r="H283" i="42"/>
  <c r="G283" i="42"/>
  <c r="H282" i="42"/>
  <c r="G282" i="42"/>
  <c r="H281" i="42"/>
  <c r="G281" i="42"/>
  <c r="H280" i="42"/>
  <c r="G280" i="42"/>
  <c r="H279" i="42"/>
  <c r="G279" i="42"/>
  <c r="H278" i="42"/>
  <c r="G278" i="42"/>
  <c r="H277" i="42"/>
  <c r="G277" i="42"/>
  <c r="H276" i="42"/>
  <c r="G276" i="42"/>
  <c r="H275" i="42"/>
  <c r="G275" i="42"/>
  <c r="H274" i="42"/>
  <c r="G274" i="42"/>
  <c r="H273" i="42"/>
  <c r="G273" i="42"/>
  <c r="H272" i="42"/>
  <c r="G272" i="42"/>
  <c r="H271" i="42"/>
  <c r="G271" i="42"/>
  <c r="H270" i="42"/>
  <c r="G270" i="42"/>
  <c r="H269" i="42"/>
  <c r="G269" i="42"/>
  <c r="H268" i="42"/>
  <c r="G268" i="42"/>
  <c r="H267" i="42"/>
  <c r="G267" i="42"/>
  <c r="H266" i="42"/>
  <c r="G266" i="42"/>
  <c r="H265" i="42"/>
  <c r="G265" i="42"/>
  <c r="H264" i="42"/>
  <c r="G264" i="42"/>
  <c r="H263" i="42"/>
  <c r="G263" i="42"/>
  <c r="H262" i="42"/>
  <c r="G262" i="42"/>
  <c r="H261" i="42"/>
  <c r="G261" i="42"/>
  <c r="H260" i="42"/>
  <c r="G260" i="42"/>
  <c r="H259" i="42"/>
  <c r="G259" i="42"/>
  <c r="H258" i="42"/>
  <c r="G258" i="42"/>
  <c r="H257" i="42"/>
  <c r="G257" i="42"/>
  <c r="H256" i="42"/>
  <c r="G256" i="42"/>
  <c r="H255" i="42"/>
  <c r="G255" i="42"/>
  <c r="H254" i="42"/>
  <c r="G254" i="42"/>
  <c r="H253" i="42"/>
  <c r="G253" i="42"/>
  <c r="H252" i="42"/>
  <c r="G252" i="42"/>
  <c r="H251" i="42"/>
  <c r="G251" i="42"/>
  <c r="H250" i="42"/>
  <c r="G250" i="42"/>
  <c r="H249" i="42"/>
  <c r="G249" i="42"/>
  <c r="H248" i="42"/>
  <c r="G248" i="42"/>
  <c r="H247" i="42"/>
  <c r="G247" i="42"/>
  <c r="H246" i="42"/>
  <c r="G246" i="42"/>
  <c r="H245" i="42"/>
  <c r="G245" i="42"/>
  <c r="H244" i="42"/>
  <c r="G244" i="42"/>
  <c r="H243" i="42"/>
  <c r="G243" i="42"/>
  <c r="H242" i="42"/>
  <c r="G242" i="42"/>
  <c r="H241" i="42"/>
  <c r="G241" i="42"/>
  <c r="H240" i="42"/>
  <c r="G240" i="42"/>
  <c r="H239" i="42"/>
  <c r="G239" i="42"/>
  <c r="H238" i="42"/>
  <c r="G238" i="42"/>
  <c r="H237" i="42"/>
  <c r="G237" i="42"/>
  <c r="H236" i="42"/>
  <c r="G236" i="42"/>
  <c r="H235" i="42"/>
  <c r="G235" i="42"/>
  <c r="H234" i="42"/>
  <c r="G234" i="42"/>
  <c r="H233" i="42"/>
  <c r="G233" i="42"/>
  <c r="H232" i="42"/>
  <c r="G232" i="42"/>
  <c r="H231" i="42"/>
  <c r="G231" i="42"/>
  <c r="H230" i="42"/>
  <c r="G230" i="42"/>
  <c r="H229" i="42"/>
  <c r="G229" i="42"/>
  <c r="H228" i="42"/>
  <c r="G228" i="42"/>
  <c r="H227" i="42"/>
  <c r="G227" i="42"/>
  <c r="H226" i="42"/>
  <c r="G226" i="42"/>
  <c r="H225" i="42"/>
  <c r="G225" i="42"/>
  <c r="H224" i="42"/>
  <c r="G224" i="42"/>
  <c r="H223" i="42"/>
  <c r="G223" i="42"/>
  <c r="H222" i="42"/>
  <c r="G222" i="42"/>
  <c r="H221" i="42"/>
  <c r="G221" i="42"/>
  <c r="H220" i="42"/>
  <c r="G220" i="42"/>
  <c r="H219" i="42"/>
  <c r="G219" i="42"/>
  <c r="H218" i="42"/>
  <c r="G218" i="42"/>
  <c r="H217" i="42"/>
  <c r="G217" i="42"/>
  <c r="H216" i="42"/>
  <c r="G216" i="42"/>
  <c r="H215" i="42"/>
  <c r="G215" i="42"/>
  <c r="H214" i="42"/>
  <c r="G214" i="42"/>
  <c r="H213" i="42"/>
  <c r="G213" i="42"/>
  <c r="H212" i="42"/>
  <c r="G212" i="42"/>
  <c r="H211" i="42"/>
  <c r="G211" i="42"/>
  <c r="H210" i="42"/>
  <c r="G210" i="42"/>
  <c r="H209" i="42"/>
  <c r="G209" i="42"/>
  <c r="H208" i="42"/>
  <c r="G208" i="42"/>
  <c r="H207" i="42"/>
  <c r="G207" i="42"/>
  <c r="H206" i="42"/>
  <c r="G206" i="42"/>
  <c r="H205" i="42"/>
  <c r="G205" i="42"/>
  <c r="H204" i="42"/>
  <c r="G204" i="42"/>
  <c r="H203" i="42"/>
  <c r="G203" i="42"/>
  <c r="H202" i="42"/>
  <c r="G202" i="42"/>
  <c r="H201" i="42"/>
  <c r="G201" i="42"/>
  <c r="H200" i="42"/>
  <c r="G200" i="42"/>
  <c r="H199" i="42"/>
  <c r="G199" i="42"/>
  <c r="H198" i="42"/>
  <c r="G198" i="42"/>
  <c r="H197" i="42"/>
  <c r="G197" i="42"/>
  <c r="H196" i="42"/>
  <c r="G196" i="42"/>
  <c r="H195" i="42"/>
  <c r="G195" i="42"/>
  <c r="H194" i="42"/>
  <c r="G194" i="42"/>
  <c r="H193" i="42"/>
  <c r="G193" i="42"/>
  <c r="H192" i="42"/>
  <c r="G192" i="42"/>
  <c r="H191" i="42"/>
  <c r="G191" i="42"/>
  <c r="H190" i="42"/>
  <c r="G190" i="42"/>
  <c r="H189" i="42"/>
  <c r="G189" i="42"/>
  <c r="H188" i="42"/>
  <c r="G188" i="42"/>
  <c r="H187" i="42"/>
  <c r="G187" i="42"/>
  <c r="H186" i="42"/>
  <c r="G186" i="42"/>
  <c r="H185" i="42"/>
  <c r="G185" i="42"/>
  <c r="H184" i="42"/>
  <c r="G184" i="42"/>
  <c r="H183" i="42"/>
  <c r="G183" i="42"/>
  <c r="H182" i="42"/>
  <c r="G182" i="42"/>
  <c r="H181" i="42"/>
  <c r="G181" i="42"/>
  <c r="H180" i="42"/>
  <c r="G180" i="42"/>
  <c r="H179" i="42"/>
  <c r="G179" i="42"/>
  <c r="H178" i="42"/>
  <c r="G178" i="42"/>
  <c r="H177" i="42"/>
  <c r="G177" i="42"/>
  <c r="H176" i="42"/>
  <c r="G176" i="42"/>
  <c r="H175" i="42"/>
  <c r="G175" i="42"/>
  <c r="H174" i="42"/>
  <c r="G174" i="42"/>
  <c r="H173" i="42"/>
  <c r="G173" i="42"/>
  <c r="H172" i="42"/>
  <c r="G172" i="42"/>
  <c r="H171" i="42"/>
  <c r="G171" i="42"/>
  <c r="H170" i="42"/>
  <c r="G170" i="42"/>
  <c r="H169" i="42"/>
  <c r="G169" i="42"/>
  <c r="H168" i="42"/>
  <c r="G168" i="42"/>
  <c r="H167" i="42"/>
  <c r="G167" i="42"/>
  <c r="H166" i="42"/>
  <c r="G166" i="42"/>
  <c r="H165" i="42"/>
  <c r="G165" i="42"/>
  <c r="H164" i="42"/>
  <c r="G164" i="42"/>
  <c r="H163" i="42"/>
  <c r="G163" i="42"/>
  <c r="H162" i="42"/>
  <c r="G162" i="42"/>
  <c r="H161" i="42"/>
  <c r="G161" i="42"/>
  <c r="H160" i="42"/>
  <c r="G160" i="42"/>
  <c r="H159" i="42"/>
  <c r="G159" i="42"/>
  <c r="H158" i="42"/>
  <c r="G158" i="42"/>
  <c r="H157" i="42"/>
  <c r="G157" i="42"/>
  <c r="H156" i="42"/>
  <c r="G156" i="42"/>
  <c r="H155" i="42"/>
  <c r="G155" i="42"/>
  <c r="H154" i="42"/>
  <c r="G154" i="42"/>
  <c r="H153" i="42"/>
  <c r="G153" i="42"/>
  <c r="H152" i="42"/>
  <c r="G152" i="42"/>
  <c r="H151" i="42"/>
  <c r="G151" i="42"/>
  <c r="H150" i="42"/>
  <c r="G150" i="42"/>
  <c r="H149" i="42"/>
  <c r="G149" i="42"/>
  <c r="H148" i="42"/>
  <c r="G148" i="42"/>
  <c r="H147" i="42"/>
  <c r="G147" i="42"/>
  <c r="H146" i="42"/>
  <c r="G146" i="42"/>
  <c r="H145" i="42"/>
  <c r="G145" i="42"/>
  <c r="H144" i="42"/>
  <c r="G144" i="42"/>
  <c r="H143" i="42"/>
  <c r="G143" i="42"/>
  <c r="H142" i="42"/>
  <c r="G142" i="42"/>
  <c r="H141" i="42"/>
  <c r="G141" i="42"/>
  <c r="H140" i="42"/>
  <c r="G140" i="42"/>
  <c r="H139" i="42"/>
  <c r="G139" i="42"/>
  <c r="H138" i="42"/>
  <c r="G138" i="42"/>
  <c r="H137" i="42"/>
  <c r="G137" i="42"/>
  <c r="H136" i="42"/>
  <c r="G136" i="42"/>
  <c r="H135" i="42"/>
  <c r="G135" i="42"/>
  <c r="H134" i="42"/>
  <c r="G134" i="42"/>
  <c r="H133" i="42"/>
  <c r="G133" i="42"/>
  <c r="H132" i="42"/>
  <c r="G132" i="42"/>
  <c r="H131" i="42"/>
  <c r="G131" i="42"/>
  <c r="H130" i="42"/>
  <c r="G130" i="42"/>
  <c r="H129" i="42"/>
  <c r="G129" i="42"/>
  <c r="H128" i="42"/>
  <c r="G128" i="42"/>
  <c r="H127" i="42"/>
  <c r="G127" i="42"/>
  <c r="H126" i="42"/>
  <c r="G126" i="42"/>
  <c r="H125" i="42"/>
  <c r="G125" i="42"/>
  <c r="H124" i="42"/>
  <c r="G124" i="42"/>
  <c r="H123" i="42"/>
  <c r="G123" i="42"/>
  <c r="H122" i="42"/>
  <c r="G122" i="42"/>
  <c r="H121" i="42"/>
  <c r="G121" i="42"/>
  <c r="H120" i="42"/>
  <c r="G120" i="42"/>
  <c r="H119" i="42"/>
  <c r="G119" i="42"/>
  <c r="H118" i="42"/>
  <c r="G118" i="42"/>
  <c r="H117" i="42"/>
  <c r="G117" i="42"/>
  <c r="H116" i="42"/>
  <c r="G116" i="42"/>
  <c r="H115" i="42"/>
  <c r="G115" i="42"/>
  <c r="H114" i="42"/>
  <c r="G114" i="42"/>
  <c r="H113" i="42"/>
  <c r="G113" i="42"/>
  <c r="H112" i="42"/>
  <c r="G112" i="42"/>
  <c r="H111" i="42"/>
  <c r="G111" i="42"/>
  <c r="H110" i="42"/>
  <c r="G110" i="42"/>
  <c r="H109" i="42"/>
  <c r="G109" i="42"/>
  <c r="H108" i="42"/>
  <c r="G108" i="42"/>
  <c r="H107" i="42"/>
  <c r="G107" i="42"/>
  <c r="H106" i="42"/>
  <c r="G106" i="42"/>
  <c r="H105" i="42"/>
  <c r="G105" i="42"/>
  <c r="H104" i="42"/>
  <c r="G104" i="42"/>
  <c r="H103" i="42"/>
  <c r="G103" i="42"/>
  <c r="H102" i="42"/>
  <c r="G102" i="42"/>
  <c r="H101" i="42"/>
  <c r="G101" i="42"/>
  <c r="F101" i="42"/>
  <c r="F102" i="42" s="1"/>
  <c r="F103" i="42" s="1"/>
  <c r="F104" i="42" s="1"/>
  <c r="F105" i="42" s="1"/>
  <c r="F106" i="42" s="1"/>
  <c r="F107" i="42" s="1"/>
  <c r="F108" i="42" s="1"/>
  <c r="F109" i="42" s="1"/>
  <c r="F110" i="42" s="1"/>
  <c r="F111" i="42" s="1"/>
  <c r="F112" i="42" s="1"/>
  <c r="F113" i="42" s="1"/>
  <c r="F114" i="42" s="1"/>
  <c r="F115" i="42" s="1"/>
  <c r="F116" i="42" s="1"/>
  <c r="F117" i="42" s="1"/>
  <c r="F118" i="42" s="1"/>
  <c r="F119" i="42" s="1"/>
  <c r="F120" i="42" s="1"/>
  <c r="F121" i="42" s="1"/>
  <c r="F122" i="42" s="1"/>
  <c r="F123" i="42" s="1"/>
  <c r="F124" i="42" s="1"/>
  <c r="F125" i="42" s="1"/>
  <c r="F126" i="42" s="1"/>
  <c r="F127" i="42" s="1"/>
  <c r="F128" i="42" s="1"/>
  <c r="F129" i="42" s="1"/>
  <c r="F130" i="42" s="1"/>
  <c r="F131" i="42" s="1"/>
  <c r="F132" i="42" s="1"/>
  <c r="F133" i="42" s="1"/>
  <c r="F134" i="42" s="1"/>
  <c r="F135" i="42" s="1"/>
  <c r="F136" i="42" s="1"/>
  <c r="F137" i="42" s="1"/>
  <c r="F138" i="42" s="1"/>
  <c r="F139" i="42" s="1"/>
  <c r="F140" i="42" s="1"/>
  <c r="F141" i="42" s="1"/>
  <c r="F142" i="42" s="1"/>
  <c r="F143" i="42" s="1"/>
  <c r="F144" i="42" s="1"/>
  <c r="F145" i="42" s="1"/>
  <c r="F146" i="42" s="1"/>
  <c r="F147" i="42" s="1"/>
  <c r="F148" i="42" s="1"/>
  <c r="F149" i="42" s="1"/>
  <c r="F150" i="42" s="1"/>
  <c r="F151" i="42" s="1"/>
  <c r="F152" i="42" s="1"/>
  <c r="F153" i="42" s="1"/>
  <c r="F154" i="42" s="1"/>
  <c r="F155" i="42" s="1"/>
  <c r="F156" i="42" s="1"/>
  <c r="F157" i="42" s="1"/>
  <c r="F158" i="42" s="1"/>
  <c r="F159" i="42" s="1"/>
  <c r="F160" i="42" s="1"/>
  <c r="F161" i="42" s="1"/>
  <c r="F162" i="42" s="1"/>
  <c r="F163" i="42" s="1"/>
  <c r="F164" i="42" s="1"/>
  <c r="F165" i="42" s="1"/>
  <c r="F166" i="42" s="1"/>
  <c r="F167" i="42" s="1"/>
  <c r="F168" i="42" s="1"/>
  <c r="F169" i="42" s="1"/>
  <c r="F170" i="42" s="1"/>
  <c r="F171" i="42" s="1"/>
  <c r="F172" i="42" s="1"/>
  <c r="F173" i="42" s="1"/>
  <c r="F174" i="42" s="1"/>
  <c r="F175" i="42" s="1"/>
  <c r="F176" i="42" s="1"/>
  <c r="F177" i="42" s="1"/>
  <c r="F178" i="42" s="1"/>
  <c r="F179" i="42" s="1"/>
  <c r="F180" i="42" s="1"/>
  <c r="F181" i="42" s="1"/>
  <c r="F182" i="42" s="1"/>
  <c r="F183" i="42" s="1"/>
  <c r="F184" i="42" s="1"/>
  <c r="F185" i="42" s="1"/>
  <c r="F186" i="42" s="1"/>
  <c r="F187" i="42" s="1"/>
  <c r="F188" i="42" s="1"/>
  <c r="F189" i="42" s="1"/>
  <c r="F190" i="42" s="1"/>
  <c r="F191" i="42" s="1"/>
  <c r="F192" i="42" s="1"/>
  <c r="F193" i="42" s="1"/>
  <c r="F194" i="42" s="1"/>
  <c r="F195" i="42" s="1"/>
  <c r="F196" i="42" s="1"/>
  <c r="F197" i="42" s="1"/>
  <c r="F198" i="42" s="1"/>
  <c r="F199" i="42" s="1"/>
  <c r="F200" i="42" s="1"/>
  <c r="F201" i="42" s="1"/>
  <c r="F202" i="42" s="1"/>
  <c r="F203" i="42" s="1"/>
  <c r="F204" i="42" s="1"/>
  <c r="F205" i="42" s="1"/>
  <c r="F206" i="42" s="1"/>
  <c r="F207" i="42" s="1"/>
  <c r="F208" i="42" s="1"/>
  <c r="F209" i="42" s="1"/>
  <c r="F210" i="42" s="1"/>
  <c r="F211" i="42" s="1"/>
  <c r="F212" i="42" s="1"/>
  <c r="F213" i="42" s="1"/>
  <c r="F214" i="42" s="1"/>
  <c r="F215" i="42" s="1"/>
  <c r="F216" i="42" s="1"/>
  <c r="F217" i="42" s="1"/>
  <c r="F218" i="42" s="1"/>
  <c r="F219" i="42" s="1"/>
  <c r="F220" i="42" s="1"/>
  <c r="F221" i="42" s="1"/>
  <c r="F222" i="42" s="1"/>
  <c r="F223" i="42" s="1"/>
  <c r="F224" i="42" s="1"/>
  <c r="F225" i="42" s="1"/>
  <c r="F226" i="42" s="1"/>
  <c r="F227" i="42" s="1"/>
  <c r="F228" i="42" s="1"/>
  <c r="F229" i="42" s="1"/>
  <c r="F230" i="42" s="1"/>
  <c r="F231" i="42" s="1"/>
  <c r="F232" i="42" s="1"/>
  <c r="F233" i="42" s="1"/>
  <c r="F234" i="42" s="1"/>
  <c r="F235" i="42" s="1"/>
  <c r="F236" i="42" s="1"/>
  <c r="F237" i="42" s="1"/>
  <c r="F238" i="42" s="1"/>
  <c r="F239" i="42" s="1"/>
  <c r="F240" i="42" s="1"/>
  <c r="F241" i="42" s="1"/>
  <c r="F242" i="42" s="1"/>
  <c r="F243" i="42" s="1"/>
  <c r="F244" i="42" s="1"/>
  <c r="F245" i="42" s="1"/>
  <c r="F246" i="42" s="1"/>
  <c r="F247" i="42" s="1"/>
  <c r="F248" i="42" s="1"/>
  <c r="F249" i="42" s="1"/>
  <c r="F250" i="42" s="1"/>
  <c r="F251" i="42" s="1"/>
  <c r="F252" i="42" s="1"/>
  <c r="F253" i="42" s="1"/>
  <c r="F254" i="42" s="1"/>
  <c r="F255" i="42" s="1"/>
  <c r="F256" i="42" s="1"/>
  <c r="F257" i="42" s="1"/>
  <c r="F258" i="42" s="1"/>
  <c r="F259" i="42" s="1"/>
  <c r="F260" i="42" s="1"/>
  <c r="F261" i="42" s="1"/>
  <c r="F262" i="42" s="1"/>
  <c r="F263" i="42" s="1"/>
  <c r="F264" i="42" s="1"/>
  <c r="F265" i="42" s="1"/>
  <c r="F266" i="42" s="1"/>
  <c r="F267" i="42" s="1"/>
  <c r="F268" i="42" s="1"/>
  <c r="F269" i="42" s="1"/>
  <c r="F270" i="42" s="1"/>
  <c r="F271" i="42" s="1"/>
  <c r="F272" i="42" s="1"/>
  <c r="F273" i="42" s="1"/>
  <c r="F274" i="42" s="1"/>
  <c r="F275" i="42" s="1"/>
  <c r="F276" i="42" s="1"/>
  <c r="F277" i="42" s="1"/>
  <c r="F278" i="42" s="1"/>
  <c r="F279" i="42" s="1"/>
  <c r="F280" i="42" s="1"/>
  <c r="F281" i="42" s="1"/>
  <c r="F282" i="42" s="1"/>
  <c r="F283" i="42" s="1"/>
  <c r="F284" i="42" s="1"/>
  <c r="F285" i="42" s="1"/>
  <c r="F286" i="42" s="1"/>
  <c r="F287" i="42" s="1"/>
  <c r="F288" i="42" s="1"/>
  <c r="F289" i="42" s="1"/>
  <c r="F290" i="42" s="1"/>
  <c r="F291" i="42" s="1"/>
  <c r="F292" i="42" s="1"/>
  <c r="F293" i="42" s="1"/>
  <c r="F294" i="42" s="1"/>
  <c r="F295" i="42" s="1"/>
  <c r="F296" i="42" s="1"/>
  <c r="F297" i="42" s="1"/>
  <c r="F298" i="42" s="1"/>
  <c r="F299" i="42" s="1"/>
  <c r="F300" i="42" s="1"/>
  <c r="F301" i="42" s="1"/>
  <c r="F302" i="42" s="1"/>
  <c r="F303" i="42" s="1"/>
  <c r="F304" i="42" s="1"/>
  <c r="F305" i="42" s="1"/>
  <c r="F306" i="42" s="1"/>
  <c r="F307" i="42" s="1"/>
  <c r="F308" i="42" s="1"/>
  <c r="F309" i="42" s="1"/>
  <c r="F310" i="42" s="1"/>
  <c r="F311" i="42" s="1"/>
  <c r="F312" i="42" s="1"/>
  <c r="F313" i="42" s="1"/>
  <c r="F314" i="42" s="1"/>
  <c r="F315" i="42" s="1"/>
  <c r="F316" i="42" s="1"/>
  <c r="F317" i="42" s="1"/>
  <c r="F318" i="42" s="1"/>
  <c r="F319" i="42" s="1"/>
  <c r="F320" i="42" s="1"/>
  <c r="F321" i="42" s="1"/>
  <c r="F322" i="42" s="1"/>
  <c r="F323" i="42" s="1"/>
  <c r="F324" i="42" s="1"/>
  <c r="F325" i="42" s="1"/>
  <c r="F326" i="42" s="1"/>
  <c r="F327" i="42" s="1"/>
  <c r="F328" i="42" s="1"/>
  <c r="F329" i="42" s="1"/>
  <c r="F330" i="42" s="1"/>
  <c r="F331" i="42" s="1"/>
  <c r="F332" i="42" s="1"/>
  <c r="F333" i="42" s="1"/>
  <c r="F334" i="42" s="1"/>
  <c r="F335" i="42" s="1"/>
  <c r="F336" i="42" s="1"/>
  <c r="F337" i="42" s="1"/>
  <c r="F338" i="42" s="1"/>
  <c r="F339" i="42" s="1"/>
  <c r="F340" i="42" s="1"/>
  <c r="F341" i="42" s="1"/>
  <c r="F342" i="42" s="1"/>
  <c r="F343" i="42" s="1"/>
  <c r="F344" i="42" s="1"/>
  <c r="F345" i="42" s="1"/>
  <c r="F346" i="42" s="1"/>
  <c r="F347" i="42" s="1"/>
  <c r="F348" i="42" s="1"/>
  <c r="F349" i="42" s="1"/>
  <c r="F350" i="42" s="1"/>
  <c r="F351" i="42" s="1"/>
  <c r="F352" i="42" s="1"/>
  <c r="F353" i="42" s="1"/>
  <c r="F354" i="42" s="1"/>
  <c r="F355" i="42" s="1"/>
  <c r="F356" i="42" s="1"/>
  <c r="F357" i="42" s="1"/>
  <c r="F358" i="42" s="1"/>
  <c r="F359" i="42" s="1"/>
  <c r="E101" i="42"/>
  <c r="E102" i="42" s="1"/>
  <c r="E103" i="42" s="1"/>
  <c r="E104" i="42" s="1"/>
  <c r="E105" i="42" s="1"/>
  <c r="E106" i="42" s="1"/>
  <c r="E107" i="42" s="1"/>
  <c r="E108" i="42" s="1"/>
  <c r="E109" i="42" s="1"/>
  <c r="E110" i="42" s="1"/>
  <c r="E111" i="42" s="1"/>
  <c r="E112" i="42" s="1"/>
  <c r="E113" i="42" s="1"/>
  <c r="E114" i="42" s="1"/>
  <c r="E115" i="42" s="1"/>
  <c r="E116" i="42" s="1"/>
  <c r="E117" i="42" s="1"/>
  <c r="E118" i="42" s="1"/>
  <c r="E119" i="42" s="1"/>
  <c r="E120" i="42" s="1"/>
  <c r="E121" i="42" s="1"/>
  <c r="E122" i="42" s="1"/>
  <c r="E123" i="42" s="1"/>
  <c r="E124" i="42" s="1"/>
  <c r="E125" i="42" s="1"/>
  <c r="E126" i="42" s="1"/>
  <c r="E127" i="42" s="1"/>
  <c r="E128" i="42" s="1"/>
  <c r="E129" i="42" s="1"/>
  <c r="E130" i="42" s="1"/>
  <c r="E131" i="42" s="1"/>
  <c r="E132" i="42" s="1"/>
  <c r="E133" i="42" s="1"/>
  <c r="E134" i="42" s="1"/>
  <c r="E135" i="42" s="1"/>
  <c r="E136" i="42" s="1"/>
  <c r="E137" i="42" s="1"/>
  <c r="E138" i="42" s="1"/>
  <c r="E139" i="42" s="1"/>
  <c r="E140" i="42" s="1"/>
  <c r="E141" i="42" s="1"/>
  <c r="E142" i="42" s="1"/>
  <c r="E143" i="42" s="1"/>
  <c r="E144" i="42" s="1"/>
  <c r="E145" i="42" s="1"/>
  <c r="E146" i="42" s="1"/>
  <c r="E147" i="42" s="1"/>
  <c r="E148" i="42" s="1"/>
  <c r="E149" i="42" s="1"/>
  <c r="E150" i="42" s="1"/>
  <c r="E151" i="42" s="1"/>
  <c r="E152" i="42" s="1"/>
  <c r="E153" i="42" s="1"/>
  <c r="E154" i="42" s="1"/>
  <c r="E155" i="42" s="1"/>
  <c r="E156" i="42" s="1"/>
  <c r="E157" i="42" s="1"/>
  <c r="E158" i="42" s="1"/>
  <c r="E159" i="42" s="1"/>
  <c r="E160" i="42" s="1"/>
  <c r="E161" i="42" s="1"/>
  <c r="E162" i="42" s="1"/>
  <c r="E163" i="42" s="1"/>
  <c r="E164" i="42" s="1"/>
  <c r="E165" i="42" s="1"/>
  <c r="E166" i="42" s="1"/>
  <c r="E167" i="42" s="1"/>
  <c r="E168" i="42" s="1"/>
  <c r="E169" i="42" s="1"/>
  <c r="E170" i="42" s="1"/>
  <c r="E171" i="42" s="1"/>
  <c r="E172" i="42" s="1"/>
  <c r="E173" i="42" s="1"/>
  <c r="E174" i="42" s="1"/>
  <c r="E175" i="42" s="1"/>
  <c r="E176" i="42" s="1"/>
  <c r="E177" i="42" s="1"/>
  <c r="E178" i="42" s="1"/>
  <c r="E179" i="42" s="1"/>
  <c r="E180" i="42" s="1"/>
  <c r="E181" i="42" s="1"/>
  <c r="E182" i="42" s="1"/>
  <c r="E183" i="42" s="1"/>
  <c r="E184" i="42" s="1"/>
  <c r="E185" i="42" s="1"/>
  <c r="E186" i="42" s="1"/>
  <c r="E187" i="42" s="1"/>
  <c r="E188" i="42" s="1"/>
  <c r="E189" i="42" s="1"/>
  <c r="E190" i="42" s="1"/>
  <c r="E191" i="42" s="1"/>
  <c r="E192" i="42" s="1"/>
  <c r="E193" i="42" s="1"/>
  <c r="E194" i="42" s="1"/>
  <c r="E195" i="42" s="1"/>
  <c r="E196" i="42" s="1"/>
  <c r="E197" i="42" s="1"/>
  <c r="E198" i="42" s="1"/>
  <c r="E199" i="42" s="1"/>
  <c r="E200" i="42" s="1"/>
  <c r="E201" i="42" s="1"/>
  <c r="E202" i="42" s="1"/>
  <c r="E203" i="42" s="1"/>
  <c r="E204" i="42" s="1"/>
  <c r="E205" i="42" s="1"/>
  <c r="E206" i="42" s="1"/>
  <c r="E207" i="42" s="1"/>
  <c r="E208" i="42" s="1"/>
  <c r="E209" i="42" s="1"/>
  <c r="E210" i="42" s="1"/>
  <c r="E211" i="42" s="1"/>
  <c r="E212" i="42" s="1"/>
  <c r="E213" i="42" s="1"/>
  <c r="E214" i="42" s="1"/>
  <c r="E215" i="42" s="1"/>
  <c r="E216" i="42" s="1"/>
  <c r="E217" i="42" s="1"/>
  <c r="E218" i="42" s="1"/>
  <c r="E219" i="42" s="1"/>
  <c r="E220" i="42" s="1"/>
  <c r="E221" i="42" s="1"/>
  <c r="E222" i="42" s="1"/>
  <c r="E223" i="42" s="1"/>
  <c r="E224" i="42" s="1"/>
  <c r="E225" i="42" s="1"/>
  <c r="E226" i="42" s="1"/>
  <c r="E227" i="42" s="1"/>
  <c r="E228" i="42" s="1"/>
  <c r="E229" i="42" s="1"/>
  <c r="E230" i="42" s="1"/>
  <c r="E231" i="42" s="1"/>
  <c r="E232" i="42" s="1"/>
  <c r="E233" i="42" s="1"/>
  <c r="E234" i="42" s="1"/>
  <c r="E235" i="42" s="1"/>
  <c r="E236" i="42" s="1"/>
  <c r="E237" i="42" s="1"/>
  <c r="E238" i="42" s="1"/>
  <c r="E239" i="42" s="1"/>
  <c r="E240" i="42" s="1"/>
  <c r="E241" i="42" s="1"/>
  <c r="E242" i="42" s="1"/>
  <c r="E243" i="42" s="1"/>
  <c r="E244" i="42" s="1"/>
  <c r="E245" i="42" s="1"/>
  <c r="E246" i="42" s="1"/>
  <c r="E247" i="42" s="1"/>
  <c r="E248" i="42" s="1"/>
  <c r="E249" i="42" s="1"/>
  <c r="E250" i="42" s="1"/>
  <c r="E251" i="42" s="1"/>
  <c r="E252" i="42" s="1"/>
  <c r="E253" i="42" s="1"/>
  <c r="E254" i="42" s="1"/>
  <c r="E255" i="42" s="1"/>
  <c r="E256" i="42" s="1"/>
  <c r="E257" i="42" s="1"/>
  <c r="E258" i="42" s="1"/>
  <c r="E259" i="42" s="1"/>
  <c r="E260" i="42" s="1"/>
  <c r="E261" i="42" s="1"/>
  <c r="E262" i="42" s="1"/>
  <c r="E263" i="42" s="1"/>
  <c r="E264" i="42" s="1"/>
  <c r="E265" i="42" s="1"/>
  <c r="E266" i="42" s="1"/>
  <c r="E267" i="42" s="1"/>
  <c r="E268" i="42" s="1"/>
  <c r="E269" i="42" s="1"/>
  <c r="E270" i="42" s="1"/>
  <c r="E271" i="42" s="1"/>
  <c r="E272" i="42" s="1"/>
  <c r="E273" i="42" s="1"/>
  <c r="E274" i="42" s="1"/>
  <c r="E275" i="42" s="1"/>
  <c r="E276" i="42" s="1"/>
  <c r="E277" i="42" s="1"/>
  <c r="E278" i="42" s="1"/>
  <c r="E279" i="42" s="1"/>
  <c r="E280" i="42" s="1"/>
  <c r="E281" i="42" s="1"/>
  <c r="E282" i="42" s="1"/>
  <c r="E283" i="42" s="1"/>
  <c r="E284" i="42" s="1"/>
  <c r="E285" i="42" s="1"/>
  <c r="E286" i="42" s="1"/>
  <c r="E287" i="42" s="1"/>
  <c r="E288" i="42" s="1"/>
  <c r="E289" i="42" s="1"/>
  <c r="E290" i="42" s="1"/>
  <c r="E291" i="42" s="1"/>
  <c r="E292" i="42" s="1"/>
  <c r="E293" i="42" s="1"/>
  <c r="E294" i="42" s="1"/>
  <c r="E295" i="42" s="1"/>
  <c r="E296" i="42" s="1"/>
  <c r="E297" i="42" s="1"/>
  <c r="E298" i="42" s="1"/>
  <c r="E299" i="42" s="1"/>
  <c r="E300" i="42" s="1"/>
  <c r="E301" i="42" s="1"/>
  <c r="E302" i="42" s="1"/>
  <c r="E303" i="42" s="1"/>
  <c r="E304" i="42" s="1"/>
  <c r="E305" i="42" s="1"/>
  <c r="E306" i="42" s="1"/>
  <c r="E307" i="42" s="1"/>
  <c r="E308" i="42" s="1"/>
  <c r="E309" i="42" s="1"/>
  <c r="E310" i="42" s="1"/>
  <c r="E311" i="42" s="1"/>
  <c r="E312" i="42" s="1"/>
  <c r="E313" i="42" s="1"/>
  <c r="E314" i="42" s="1"/>
  <c r="E315" i="42" s="1"/>
  <c r="E316" i="42" s="1"/>
  <c r="E317" i="42" s="1"/>
  <c r="E318" i="42" s="1"/>
  <c r="E319" i="42" s="1"/>
  <c r="E320" i="42" s="1"/>
  <c r="E321" i="42" s="1"/>
  <c r="E322" i="42" s="1"/>
  <c r="E323" i="42" s="1"/>
  <c r="E324" i="42" s="1"/>
  <c r="E325" i="42" s="1"/>
  <c r="E326" i="42" s="1"/>
  <c r="E327" i="42" s="1"/>
  <c r="E328" i="42" s="1"/>
  <c r="E329" i="42" s="1"/>
  <c r="E330" i="42" s="1"/>
  <c r="E331" i="42" s="1"/>
  <c r="E332" i="42" s="1"/>
  <c r="E333" i="42" s="1"/>
  <c r="E334" i="42" s="1"/>
  <c r="E335" i="42" s="1"/>
  <c r="E336" i="42" s="1"/>
  <c r="E337" i="42" s="1"/>
  <c r="E338" i="42" s="1"/>
  <c r="E339" i="42" s="1"/>
  <c r="E340" i="42" s="1"/>
  <c r="E341" i="42" s="1"/>
  <c r="E342" i="42" s="1"/>
  <c r="E343" i="42" s="1"/>
  <c r="E344" i="42" s="1"/>
  <c r="E345" i="42" s="1"/>
  <c r="E346" i="42" s="1"/>
  <c r="E347" i="42" s="1"/>
  <c r="E348" i="42" s="1"/>
  <c r="E349" i="42" s="1"/>
  <c r="E350" i="42" s="1"/>
  <c r="E351" i="42" s="1"/>
  <c r="E352" i="42" s="1"/>
  <c r="E353" i="42" s="1"/>
  <c r="E354" i="42" s="1"/>
  <c r="E355" i="42" s="1"/>
  <c r="E356" i="42" s="1"/>
  <c r="E357" i="42" s="1"/>
  <c r="E358" i="42" s="1"/>
  <c r="E359" i="42" s="1"/>
  <c r="D101" i="42"/>
  <c r="D102" i="42" s="1"/>
  <c r="D103" i="42" s="1"/>
  <c r="D104" i="42" s="1"/>
  <c r="D105" i="42" s="1"/>
  <c r="D106" i="42" s="1"/>
  <c r="D107" i="42" s="1"/>
  <c r="D108" i="42" s="1"/>
  <c r="D109" i="42" s="1"/>
  <c r="D110" i="42" s="1"/>
  <c r="D111" i="42" s="1"/>
  <c r="D112" i="42" s="1"/>
  <c r="D113" i="42" s="1"/>
  <c r="D114" i="42" s="1"/>
  <c r="D115" i="42" s="1"/>
  <c r="D116" i="42" s="1"/>
  <c r="D117" i="42" s="1"/>
  <c r="D118" i="42" s="1"/>
  <c r="D119" i="42" s="1"/>
  <c r="D120" i="42" s="1"/>
  <c r="D121" i="42" s="1"/>
  <c r="D122" i="42" s="1"/>
  <c r="D123" i="42" s="1"/>
  <c r="D124" i="42" s="1"/>
  <c r="D125" i="42" s="1"/>
  <c r="D126" i="42" s="1"/>
  <c r="D127" i="42" s="1"/>
  <c r="D128" i="42" s="1"/>
  <c r="D129" i="42" s="1"/>
  <c r="D130" i="42" s="1"/>
  <c r="D131" i="42" s="1"/>
  <c r="D132" i="42" s="1"/>
  <c r="D133" i="42" s="1"/>
  <c r="D134" i="42" s="1"/>
  <c r="D135" i="42" s="1"/>
  <c r="D136" i="42" s="1"/>
  <c r="D137" i="42" s="1"/>
  <c r="D138" i="42" s="1"/>
  <c r="D139" i="42" s="1"/>
  <c r="D140" i="42" s="1"/>
  <c r="D141" i="42" s="1"/>
  <c r="D142" i="42" s="1"/>
  <c r="D143" i="42" s="1"/>
  <c r="D144" i="42" s="1"/>
  <c r="D145" i="42" s="1"/>
  <c r="D146" i="42" s="1"/>
  <c r="D147" i="42" s="1"/>
  <c r="D148" i="42" s="1"/>
  <c r="D149" i="42" s="1"/>
  <c r="D150" i="42" s="1"/>
  <c r="D151" i="42" s="1"/>
  <c r="D152" i="42" s="1"/>
  <c r="D153" i="42" s="1"/>
  <c r="D154" i="42" s="1"/>
  <c r="D155" i="42" s="1"/>
  <c r="D156" i="42" s="1"/>
  <c r="D157" i="42" s="1"/>
  <c r="D158" i="42" s="1"/>
  <c r="D159" i="42" s="1"/>
  <c r="D160" i="42" s="1"/>
  <c r="D161" i="42" s="1"/>
  <c r="D162" i="42" s="1"/>
  <c r="D163" i="42" s="1"/>
  <c r="D164" i="42" s="1"/>
  <c r="D165" i="42" s="1"/>
  <c r="D166" i="42" s="1"/>
  <c r="D167" i="42" s="1"/>
  <c r="D168" i="42" s="1"/>
  <c r="D169" i="42" s="1"/>
  <c r="D170" i="42" s="1"/>
  <c r="D171" i="42" s="1"/>
  <c r="D172" i="42" s="1"/>
  <c r="D173" i="42" s="1"/>
  <c r="D174" i="42" s="1"/>
  <c r="D175" i="42" s="1"/>
  <c r="D176" i="42" s="1"/>
  <c r="D177" i="42" s="1"/>
  <c r="D178" i="42" s="1"/>
  <c r="D179" i="42" s="1"/>
  <c r="D180" i="42" s="1"/>
  <c r="D181" i="42" s="1"/>
  <c r="D182" i="42" s="1"/>
  <c r="D183" i="42" s="1"/>
  <c r="D184" i="42" s="1"/>
  <c r="D185" i="42" s="1"/>
  <c r="D186" i="42" s="1"/>
  <c r="D187" i="42" s="1"/>
  <c r="D188" i="42" s="1"/>
  <c r="D189" i="42" s="1"/>
  <c r="D190" i="42" s="1"/>
  <c r="D191" i="42" s="1"/>
  <c r="D192" i="42" s="1"/>
  <c r="D193" i="42" s="1"/>
  <c r="D194" i="42" s="1"/>
  <c r="D195" i="42" s="1"/>
  <c r="D196" i="42" s="1"/>
  <c r="D197" i="42" s="1"/>
  <c r="D198" i="42" s="1"/>
  <c r="D199" i="42" s="1"/>
  <c r="D200" i="42" s="1"/>
  <c r="D201" i="42" s="1"/>
  <c r="D202" i="42" s="1"/>
  <c r="D203" i="42" s="1"/>
  <c r="D204" i="42" s="1"/>
  <c r="D205" i="42" s="1"/>
  <c r="D206" i="42" s="1"/>
  <c r="D207" i="42" s="1"/>
  <c r="D208" i="42" s="1"/>
  <c r="D209" i="42" s="1"/>
  <c r="D210" i="42" s="1"/>
  <c r="D211" i="42" s="1"/>
  <c r="D212" i="42" s="1"/>
  <c r="D213" i="42" s="1"/>
  <c r="D214" i="42" s="1"/>
  <c r="D215" i="42" s="1"/>
  <c r="D216" i="42" s="1"/>
  <c r="D217" i="42" s="1"/>
  <c r="D218" i="42" s="1"/>
  <c r="D219" i="42" s="1"/>
  <c r="D220" i="42" s="1"/>
  <c r="D221" i="42" s="1"/>
  <c r="D222" i="42" s="1"/>
  <c r="D223" i="42" s="1"/>
  <c r="D224" i="42" s="1"/>
  <c r="D225" i="42" s="1"/>
  <c r="D226" i="42" s="1"/>
  <c r="D227" i="42" s="1"/>
  <c r="D228" i="42" s="1"/>
  <c r="D229" i="42" s="1"/>
  <c r="D230" i="42" s="1"/>
  <c r="D231" i="42" s="1"/>
  <c r="D232" i="42" s="1"/>
  <c r="D233" i="42" s="1"/>
  <c r="D234" i="42" s="1"/>
  <c r="D235" i="42" s="1"/>
  <c r="D236" i="42" s="1"/>
  <c r="D237" i="42" s="1"/>
  <c r="D238" i="42" s="1"/>
  <c r="D239" i="42" s="1"/>
  <c r="D240" i="42" s="1"/>
  <c r="D241" i="42" s="1"/>
  <c r="D242" i="42" s="1"/>
  <c r="D243" i="42" s="1"/>
  <c r="D244" i="42" s="1"/>
  <c r="D245" i="42" s="1"/>
  <c r="D246" i="42" s="1"/>
  <c r="D247" i="42" s="1"/>
  <c r="D248" i="42" s="1"/>
  <c r="D249" i="42" s="1"/>
  <c r="D250" i="42" s="1"/>
  <c r="D251" i="42" s="1"/>
  <c r="D252" i="42" s="1"/>
  <c r="D253" i="42" s="1"/>
  <c r="D254" i="42" s="1"/>
  <c r="D255" i="42" s="1"/>
  <c r="D256" i="42" s="1"/>
  <c r="D257" i="42" s="1"/>
  <c r="D258" i="42" s="1"/>
  <c r="D259" i="42" s="1"/>
  <c r="D260" i="42" s="1"/>
  <c r="D261" i="42" s="1"/>
  <c r="D262" i="42" s="1"/>
  <c r="D263" i="42" s="1"/>
  <c r="D264" i="42" s="1"/>
  <c r="D265" i="42" s="1"/>
  <c r="D266" i="42" s="1"/>
  <c r="D267" i="42" s="1"/>
  <c r="D268" i="42" s="1"/>
  <c r="D269" i="42" s="1"/>
  <c r="D270" i="42" s="1"/>
  <c r="D271" i="42" s="1"/>
  <c r="D272" i="42" s="1"/>
  <c r="D273" i="42" s="1"/>
  <c r="D274" i="42" s="1"/>
  <c r="D275" i="42" s="1"/>
  <c r="D276" i="42" s="1"/>
  <c r="D277" i="42" s="1"/>
  <c r="D278" i="42" s="1"/>
  <c r="D279" i="42" s="1"/>
  <c r="D280" i="42" s="1"/>
  <c r="D281" i="42" s="1"/>
  <c r="D282" i="42" s="1"/>
  <c r="D283" i="42" s="1"/>
  <c r="D284" i="42" s="1"/>
  <c r="D285" i="42" s="1"/>
  <c r="D286" i="42" s="1"/>
  <c r="D287" i="42" s="1"/>
  <c r="D288" i="42" s="1"/>
  <c r="D289" i="42" s="1"/>
  <c r="D290" i="42" s="1"/>
  <c r="D291" i="42" s="1"/>
  <c r="D292" i="42" s="1"/>
  <c r="D293" i="42" s="1"/>
  <c r="D294" i="42" s="1"/>
  <c r="D295" i="42" s="1"/>
  <c r="D296" i="42" s="1"/>
  <c r="D297" i="42" s="1"/>
  <c r="D298" i="42" s="1"/>
  <c r="D299" i="42" s="1"/>
  <c r="D300" i="42" s="1"/>
  <c r="D301" i="42" s="1"/>
  <c r="D302" i="42" s="1"/>
  <c r="D303" i="42" s="1"/>
  <c r="D304" i="42" s="1"/>
  <c r="D305" i="42" s="1"/>
  <c r="D306" i="42" s="1"/>
  <c r="D307" i="42" s="1"/>
  <c r="D308" i="42" s="1"/>
  <c r="D309" i="42" s="1"/>
  <c r="D310" i="42" s="1"/>
  <c r="D311" i="42" s="1"/>
  <c r="D312" i="42" s="1"/>
  <c r="D313" i="42" s="1"/>
  <c r="D314" i="42" s="1"/>
  <c r="D315" i="42" s="1"/>
  <c r="D316" i="42" s="1"/>
  <c r="D317" i="42" s="1"/>
  <c r="D318" i="42" s="1"/>
  <c r="D319" i="42" s="1"/>
  <c r="D320" i="42" s="1"/>
  <c r="D321" i="42" s="1"/>
  <c r="D322" i="42" s="1"/>
  <c r="D323" i="42" s="1"/>
  <c r="D324" i="42" s="1"/>
  <c r="D325" i="42" s="1"/>
  <c r="D326" i="42" s="1"/>
  <c r="D327" i="42" s="1"/>
  <c r="D328" i="42" s="1"/>
  <c r="D329" i="42" s="1"/>
  <c r="D330" i="42" s="1"/>
  <c r="D331" i="42" s="1"/>
  <c r="D332" i="42" s="1"/>
  <c r="D333" i="42" s="1"/>
  <c r="D334" i="42" s="1"/>
  <c r="D335" i="42" s="1"/>
  <c r="D336" i="42" s="1"/>
  <c r="D337" i="42" s="1"/>
  <c r="D338" i="42" s="1"/>
  <c r="D339" i="42" s="1"/>
  <c r="D340" i="42" s="1"/>
  <c r="D341" i="42" s="1"/>
  <c r="D342" i="42" s="1"/>
  <c r="D343" i="42" s="1"/>
  <c r="D344" i="42" s="1"/>
  <c r="D345" i="42" s="1"/>
  <c r="D346" i="42" s="1"/>
  <c r="D347" i="42" s="1"/>
  <c r="D348" i="42" s="1"/>
  <c r="D349" i="42" s="1"/>
  <c r="D350" i="42" s="1"/>
  <c r="D351" i="42" s="1"/>
  <c r="D352" i="42" s="1"/>
  <c r="D353" i="42" s="1"/>
  <c r="D354" i="42" s="1"/>
  <c r="D355" i="42" s="1"/>
  <c r="D356" i="42" s="1"/>
  <c r="D357" i="42" s="1"/>
  <c r="D358" i="42" s="1"/>
  <c r="D359" i="42" s="1"/>
  <c r="D360" i="42" s="1"/>
  <c r="D361" i="42" s="1"/>
  <c r="D362" i="42" s="1"/>
  <c r="D363" i="42" s="1"/>
  <c r="D364" i="42" s="1"/>
  <c r="D365" i="42" s="1"/>
  <c r="D366" i="42" s="1"/>
  <c r="D367" i="42" s="1"/>
  <c r="D368" i="42" s="1"/>
  <c r="D369" i="42" s="1"/>
  <c r="D370" i="42" s="1"/>
  <c r="C101" i="42"/>
  <c r="C102" i="42" s="1"/>
  <c r="C103" i="42" s="1"/>
  <c r="C104" i="42" s="1"/>
  <c r="C105" i="42" s="1"/>
  <c r="C106" i="42" s="1"/>
  <c r="C107" i="42" s="1"/>
  <c r="C108" i="42" s="1"/>
  <c r="C109" i="42" s="1"/>
  <c r="C110" i="42" s="1"/>
  <c r="C111" i="42" s="1"/>
  <c r="C112" i="42" s="1"/>
  <c r="C113" i="42" s="1"/>
  <c r="C114" i="42" s="1"/>
  <c r="C115" i="42" s="1"/>
  <c r="C116" i="42" s="1"/>
  <c r="C117" i="42" s="1"/>
  <c r="C118" i="42" s="1"/>
  <c r="C119" i="42" s="1"/>
  <c r="C120" i="42" s="1"/>
  <c r="C121" i="42" s="1"/>
  <c r="C122" i="42" s="1"/>
  <c r="C123" i="42" s="1"/>
  <c r="C124" i="42" s="1"/>
  <c r="C125" i="42" s="1"/>
  <c r="C126" i="42" s="1"/>
  <c r="C127" i="42" s="1"/>
  <c r="C128" i="42" s="1"/>
  <c r="C129" i="42" s="1"/>
  <c r="C130" i="42" s="1"/>
  <c r="C131" i="42" s="1"/>
  <c r="C132" i="42" s="1"/>
  <c r="C133" i="42" s="1"/>
  <c r="C134" i="42" s="1"/>
  <c r="C135" i="42" s="1"/>
  <c r="C136" i="42" s="1"/>
  <c r="C137" i="42" s="1"/>
  <c r="C138" i="42" s="1"/>
  <c r="C139" i="42" s="1"/>
  <c r="C140" i="42" s="1"/>
  <c r="C141" i="42" s="1"/>
  <c r="C142" i="42" s="1"/>
  <c r="C143" i="42" s="1"/>
  <c r="C144" i="42" s="1"/>
  <c r="C145" i="42" s="1"/>
  <c r="C146" i="42" s="1"/>
  <c r="C147" i="42" s="1"/>
  <c r="C148" i="42" s="1"/>
  <c r="C149" i="42" s="1"/>
  <c r="C150" i="42" s="1"/>
  <c r="C151" i="42" s="1"/>
  <c r="C152" i="42" s="1"/>
  <c r="C153" i="42" s="1"/>
  <c r="C154" i="42" s="1"/>
  <c r="C155" i="42" s="1"/>
  <c r="C156" i="42" s="1"/>
  <c r="C157" i="42" s="1"/>
  <c r="C158" i="42" s="1"/>
  <c r="C159" i="42" s="1"/>
  <c r="C160" i="42" s="1"/>
  <c r="C161" i="42" s="1"/>
  <c r="C162" i="42" s="1"/>
  <c r="C163" i="42" s="1"/>
  <c r="C164" i="42" s="1"/>
  <c r="C165" i="42" s="1"/>
  <c r="C166" i="42" s="1"/>
  <c r="C167" i="42" s="1"/>
  <c r="C168" i="42" s="1"/>
  <c r="C169" i="42" s="1"/>
  <c r="C170" i="42" s="1"/>
  <c r="C171" i="42" s="1"/>
  <c r="C172" i="42" s="1"/>
  <c r="C173" i="42" s="1"/>
  <c r="C174" i="42" s="1"/>
  <c r="C175" i="42" s="1"/>
  <c r="C176" i="42" s="1"/>
  <c r="C177" i="42" s="1"/>
  <c r="C178" i="42" s="1"/>
  <c r="C179" i="42" s="1"/>
  <c r="C180" i="42" s="1"/>
  <c r="C181" i="42" s="1"/>
  <c r="C182" i="42" s="1"/>
  <c r="C183" i="42" s="1"/>
  <c r="C184" i="42" s="1"/>
  <c r="C185" i="42" s="1"/>
  <c r="C186" i="42" s="1"/>
  <c r="C187" i="42" s="1"/>
  <c r="C188" i="42" s="1"/>
  <c r="C189" i="42" s="1"/>
  <c r="C190" i="42" s="1"/>
  <c r="C191" i="42" s="1"/>
  <c r="C192" i="42" s="1"/>
  <c r="C193" i="42" s="1"/>
  <c r="C194" i="42" s="1"/>
  <c r="C195" i="42" s="1"/>
  <c r="C196" i="42" s="1"/>
  <c r="C197" i="42" s="1"/>
  <c r="C198" i="42" s="1"/>
  <c r="C199" i="42" s="1"/>
  <c r="C200" i="42" s="1"/>
  <c r="C201" i="42" s="1"/>
  <c r="C202" i="42" s="1"/>
  <c r="C203" i="42" s="1"/>
  <c r="C204" i="42" s="1"/>
  <c r="C205" i="42" s="1"/>
  <c r="C206" i="42" s="1"/>
  <c r="C207" i="42" s="1"/>
  <c r="C208" i="42" s="1"/>
  <c r="C209" i="42" s="1"/>
  <c r="C210" i="42" s="1"/>
  <c r="C211" i="42" s="1"/>
  <c r="C212" i="42" s="1"/>
  <c r="C213" i="42" s="1"/>
  <c r="C214" i="42" s="1"/>
  <c r="C215" i="42" s="1"/>
  <c r="C216" i="42" s="1"/>
  <c r="C217" i="42" s="1"/>
  <c r="C218" i="42" s="1"/>
  <c r="C219" i="42" s="1"/>
  <c r="C220" i="42" s="1"/>
  <c r="C221" i="42" s="1"/>
  <c r="C222" i="42" s="1"/>
  <c r="C223" i="42" s="1"/>
  <c r="C224" i="42" s="1"/>
  <c r="C225" i="42" s="1"/>
  <c r="C226" i="42" s="1"/>
  <c r="C227" i="42" s="1"/>
  <c r="C228" i="42" s="1"/>
  <c r="C229" i="42" s="1"/>
  <c r="C230" i="42" s="1"/>
  <c r="C231" i="42" s="1"/>
  <c r="C232" i="42" s="1"/>
  <c r="C233" i="42" s="1"/>
  <c r="C234" i="42" s="1"/>
  <c r="C235" i="42" s="1"/>
  <c r="C236" i="42" s="1"/>
  <c r="C237" i="42" s="1"/>
  <c r="C238" i="42" s="1"/>
  <c r="C239" i="42" s="1"/>
  <c r="C240" i="42" s="1"/>
  <c r="C241" i="42" s="1"/>
  <c r="C242" i="42" s="1"/>
  <c r="C243" i="42" s="1"/>
  <c r="C244" i="42" s="1"/>
  <c r="C245" i="42" s="1"/>
  <c r="C246" i="42" s="1"/>
  <c r="C247" i="42" s="1"/>
  <c r="C248" i="42" s="1"/>
  <c r="C249" i="42" s="1"/>
  <c r="C250" i="42" s="1"/>
  <c r="C251" i="42" s="1"/>
  <c r="C252" i="42" s="1"/>
  <c r="C253" i="42" s="1"/>
  <c r="C254" i="42" s="1"/>
  <c r="C255" i="42" s="1"/>
  <c r="C256" i="42" s="1"/>
  <c r="C257" i="42" s="1"/>
  <c r="C258" i="42" s="1"/>
  <c r="C259" i="42" s="1"/>
  <c r="C260" i="42" s="1"/>
  <c r="C261" i="42" s="1"/>
  <c r="C262" i="42" s="1"/>
  <c r="C263" i="42" s="1"/>
  <c r="C264" i="42" s="1"/>
  <c r="C265" i="42" s="1"/>
  <c r="C266" i="42" s="1"/>
  <c r="C267" i="42" s="1"/>
  <c r="C268" i="42" s="1"/>
  <c r="C269" i="42" s="1"/>
  <c r="C270" i="42" s="1"/>
  <c r="C271" i="42" s="1"/>
  <c r="C272" i="42" s="1"/>
  <c r="C273" i="42" s="1"/>
  <c r="C274" i="42" s="1"/>
  <c r="C275" i="42" s="1"/>
  <c r="C276" i="42" s="1"/>
  <c r="C277" i="42" s="1"/>
  <c r="C278" i="42" s="1"/>
  <c r="C279" i="42" s="1"/>
  <c r="C280" i="42" s="1"/>
  <c r="C281" i="42" s="1"/>
  <c r="C282" i="42" s="1"/>
  <c r="C283" i="42" s="1"/>
  <c r="C284" i="42" s="1"/>
  <c r="C285" i="42" s="1"/>
  <c r="C286" i="42" s="1"/>
  <c r="C287" i="42" s="1"/>
  <c r="C288" i="42" s="1"/>
  <c r="C289" i="42" s="1"/>
  <c r="C290" i="42" s="1"/>
  <c r="C291" i="42" s="1"/>
  <c r="C292" i="42" s="1"/>
  <c r="C293" i="42" s="1"/>
  <c r="C294" i="42" s="1"/>
  <c r="C295" i="42" s="1"/>
  <c r="C296" i="42" s="1"/>
  <c r="C297" i="42" s="1"/>
  <c r="C298" i="42" s="1"/>
  <c r="C299" i="42" s="1"/>
  <c r="C300" i="42" s="1"/>
  <c r="C301" i="42" s="1"/>
  <c r="C302" i="42" s="1"/>
  <c r="C303" i="42" s="1"/>
  <c r="C304" i="42" s="1"/>
  <c r="C305" i="42" s="1"/>
  <c r="C306" i="42" s="1"/>
  <c r="C307" i="42" s="1"/>
  <c r="C308" i="42" s="1"/>
  <c r="C309" i="42" s="1"/>
  <c r="C310" i="42" s="1"/>
  <c r="C311" i="42" s="1"/>
  <c r="C312" i="42" s="1"/>
  <c r="C313" i="42" s="1"/>
  <c r="C314" i="42" s="1"/>
  <c r="C315" i="42" s="1"/>
  <c r="C316" i="42" s="1"/>
  <c r="C317" i="42" s="1"/>
  <c r="C318" i="42" s="1"/>
  <c r="C319" i="42" s="1"/>
  <c r="C320" i="42" s="1"/>
  <c r="C321" i="42" s="1"/>
  <c r="C322" i="42" s="1"/>
  <c r="C323" i="42" s="1"/>
  <c r="C324" i="42" s="1"/>
  <c r="C325" i="42" s="1"/>
  <c r="C326" i="42" s="1"/>
  <c r="C327" i="42" s="1"/>
  <c r="C328" i="42" s="1"/>
  <c r="C329" i="42" s="1"/>
  <c r="C330" i="42" s="1"/>
  <c r="C331" i="42" s="1"/>
  <c r="C332" i="42" s="1"/>
  <c r="C333" i="42" s="1"/>
  <c r="C334" i="42" s="1"/>
  <c r="C335" i="42" s="1"/>
  <c r="C336" i="42" s="1"/>
  <c r="C337" i="42" s="1"/>
  <c r="C338" i="42" s="1"/>
  <c r="C339" i="42" s="1"/>
  <c r="C340" i="42" s="1"/>
  <c r="C341" i="42" s="1"/>
  <c r="C342" i="42" s="1"/>
  <c r="C343" i="42" s="1"/>
  <c r="C344" i="42" s="1"/>
  <c r="C345" i="42" s="1"/>
  <c r="C346" i="42" s="1"/>
  <c r="C347" i="42" s="1"/>
  <c r="C348" i="42" s="1"/>
  <c r="C349" i="42" s="1"/>
  <c r="C350" i="42" s="1"/>
  <c r="C351" i="42" s="1"/>
  <c r="C352" i="42" s="1"/>
  <c r="C353" i="42" s="1"/>
  <c r="C354" i="42" s="1"/>
  <c r="C355" i="42" s="1"/>
  <c r="C356" i="42" s="1"/>
  <c r="C357" i="42" s="1"/>
  <c r="C358" i="42" s="1"/>
  <c r="C359" i="42" s="1"/>
  <c r="C360" i="42" s="1"/>
  <c r="C361" i="42" s="1"/>
  <c r="C362" i="42" s="1"/>
  <c r="B101" i="42"/>
  <c r="B102" i="42" s="1"/>
  <c r="B103" i="42" s="1"/>
  <c r="B104" i="42" s="1"/>
  <c r="B105" i="42" s="1"/>
  <c r="B106" i="42" s="1"/>
  <c r="B107" i="42" s="1"/>
  <c r="B108" i="42" s="1"/>
  <c r="B109" i="42" s="1"/>
  <c r="B110" i="42" s="1"/>
  <c r="B111" i="42" s="1"/>
  <c r="B112" i="42" s="1"/>
  <c r="B113" i="42" s="1"/>
  <c r="B114" i="42" s="1"/>
  <c r="B115" i="42" s="1"/>
  <c r="B116" i="42" s="1"/>
  <c r="B117" i="42" s="1"/>
  <c r="B118" i="42" s="1"/>
  <c r="B119" i="42" s="1"/>
  <c r="B120" i="42" s="1"/>
  <c r="B121" i="42" s="1"/>
  <c r="I6" i="49" l="1"/>
  <c r="J6" i="49" s="1"/>
  <c r="H7" i="49"/>
  <c r="P11" i="34"/>
  <c r="N15" i="34"/>
  <c r="L15" i="34"/>
  <c r="J15" i="34"/>
  <c r="H15" i="34"/>
  <c r="F15" i="34"/>
  <c r="N13" i="34"/>
  <c r="L13" i="34"/>
  <c r="J13" i="34"/>
  <c r="H13" i="34"/>
  <c r="F13" i="34"/>
  <c r="N11" i="34"/>
  <c r="L11" i="34"/>
  <c r="J11" i="34"/>
  <c r="H11" i="34"/>
  <c r="F11" i="34"/>
  <c r="H8" i="49" l="1"/>
  <c r="I7" i="49"/>
  <c r="J7" i="49" s="1"/>
  <c r="Q13" i="34"/>
  <c r="S13" i="34" s="1"/>
  <c r="T13" i="34" s="1"/>
  <c r="Q11" i="34"/>
  <c r="Q15" i="34"/>
  <c r="S15" i="34" s="1"/>
  <c r="T15" i="34" s="1"/>
  <c r="I8" i="49" l="1"/>
  <c r="J8" i="49" s="1"/>
  <c r="H9" i="49"/>
  <c r="S11" i="34"/>
  <c r="T11" i="34" s="1"/>
  <c r="AI9" i="34" s="1"/>
  <c r="AI10" i="34" s="1"/>
  <c r="E18" i="34" s="1"/>
  <c r="I9" i="49" l="1"/>
  <c r="J9" i="49" s="1"/>
  <c r="H10" i="49"/>
  <c r="H11" i="49" l="1"/>
  <c r="I10" i="49"/>
  <c r="J10" i="49" s="1"/>
  <c r="H12" i="49" l="1"/>
  <c r="I11" i="49"/>
  <c r="J11" i="49" s="1"/>
  <c r="H13" i="49" l="1"/>
  <c r="I12" i="49"/>
  <c r="J12" i="49" s="1"/>
  <c r="H14" i="49" l="1"/>
  <c r="I13" i="49"/>
  <c r="J13" i="49" s="1"/>
  <c r="H15" i="49" l="1"/>
  <c r="I14" i="49"/>
  <c r="J14" i="49" s="1"/>
  <c r="H16" i="49" l="1"/>
  <c r="I15" i="49"/>
  <c r="J15" i="49" s="1"/>
  <c r="I16" i="49" l="1"/>
  <c r="J16" i="49" s="1"/>
  <c r="H17" i="49"/>
  <c r="I17" i="49" l="1"/>
  <c r="J17" i="49" s="1"/>
  <c r="H18" i="49"/>
  <c r="I18" i="49" l="1"/>
  <c r="J18" i="49" s="1"/>
  <c r="H19" i="49"/>
  <c r="H20" i="49" l="1"/>
  <c r="I19" i="49"/>
  <c r="J19" i="49" s="1"/>
  <c r="H21" i="49" l="1"/>
  <c r="I20" i="49"/>
  <c r="J20" i="49" s="1"/>
  <c r="I21" i="49" l="1"/>
  <c r="J21" i="49" s="1"/>
  <c r="H22" i="49"/>
  <c r="I22" i="49" l="1"/>
  <c r="J22" i="49" s="1"/>
  <c r="H23" i="49"/>
  <c r="H24" i="49" l="1"/>
  <c r="I23" i="49"/>
  <c r="J23" i="49" s="1"/>
  <c r="H25" i="49" l="1"/>
  <c r="I24" i="49"/>
  <c r="J24" i="49" s="1"/>
  <c r="I25" i="49" l="1"/>
  <c r="J25" i="49" s="1"/>
  <c r="H26" i="49"/>
  <c r="I26" i="49" l="1"/>
  <c r="J26" i="49" s="1"/>
  <c r="H27" i="49"/>
  <c r="H28" i="49" l="1"/>
  <c r="I27" i="49"/>
  <c r="J27" i="49" s="1"/>
  <c r="H29" i="49" l="1"/>
  <c r="I28" i="49"/>
  <c r="J28" i="49" s="1"/>
  <c r="I29" i="49" l="1"/>
  <c r="J29" i="49" s="1"/>
  <c r="H30" i="49"/>
  <c r="I30" i="49" l="1"/>
  <c r="J30" i="49" s="1"/>
  <c r="H31" i="49"/>
  <c r="H32" i="49" l="1"/>
  <c r="I31" i="49"/>
  <c r="J31" i="49" s="1"/>
  <c r="H33" i="49" l="1"/>
  <c r="I32" i="49"/>
  <c r="J32" i="49" s="1"/>
  <c r="H34" i="49" l="1"/>
  <c r="I33" i="49"/>
  <c r="J33" i="49" s="1"/>
  <c r="I34" i="49" l="1"/>
  <c r="J34" i="49" s="1"/>
  <c r="H35" i="49"/>
  <c r="I35" i="49" l="1"/>
  <c r="J35" i="49" s="1"/>
  <c r="H36" i="49"/>
  <c r="I36" i="49" l="1"/>
  <c r="J36" i="49" s="1"/>
  <c r="H37" i="49"/>
  <c r="H38" i="49" l="1"/>
  <c r="I37" i="49"/>
  <c r="J37" i="49" s="1"/>
  <c r="I38" i="49" l="1"/>
  <c r="J38" i="49" s="1"/>
  <c r="H39" i="49"/>
  <c r="H40" i="49" l="1"/>
  <c r="I39" i="49"/>
  <c r="J39" i="49" s="1"/>
  <c r="I40" i="49" l="1"/>
  <c r="J40" i="49" s="1"/>
  <c r="H41" i="49"/>
  <c r="H42" i="49" l="1"/>
  <c r="I41" i="49"/>
  <c r="J41" i="49" s="1"/>
  <c r="H43" i="49" l="1"/>
  <c r="I42" i="49"/>
  <c r="J42" i="49" s="1"/>
  <c r="I43" i="49" l="1"/>
  <c r="J43" i="49" s="1"/>
  <c r="H44" i="49"/>
  <c r="H45" i="49" l="1"/>
  <c r="I44" i="49"/>
  <c r="J44" i="49" s="1"/>
  <c r="I45" i="49" l="1"/>
  <c r="J45" i="49" s="1"/>
  <c r="H46" i="49"/>
  <c r="I46" i="49" l="1"/>
  <c r="J46" i="49" s="1"/>
  <c r="H47" i="49"/>
  <c r="H48" i="49" l="1"/>
  <c r="I47" i="49"/>
  <c r="J47" i="49" s="1"/>
  <c r="H49" i="49" l="1"/>
  <c r="I48" i="49"/>
  <c r="J48" i="49" s="1"/>
  <c r="I49" i="49" l="1"/>
  <c r="J49" i="49" s="1"/>
  <c r="H50" i="49"/>
  <c r="I50" i="49" l="1"/>
  <c r="J50" i="49" s="1"/>
  <c r="H51" i="49"/>
  <c r="H52" i="49" l="1"/>
  <c r="I51" i="49"/>
  <c r="J51" i="49" s="1"/>
  <c r="I52" i="49" l="1"/>
  <c r="J52" i="49" s="1"/>
  <c r="H53" i="49"/>
  <c r="I53" i="49" l="1"/>
  <c r="J53" i="49" s="1"/>
  <c r="H54" i="49"/>
  <c r="I54" i="49" l="1"/>
  <c r="J54" i="49" s="1"/>
  <c r="H55" i="49"/>
  <c r="H56" i="49" l="1"/>
  <c r="I55" i="49"/>
  <c r="J55" i="49" s="1"/>
  <c r="H57" i="49" l="1"/>
  <c r="I56" i="49"/>
  <c r="J56" i="49" s="1"/>
  <c r="I57" i="49" l="1"/>
  <c r="J57" i="49" s="1"/>
  <c r="H58" i="49"/>
  <c r="I58" i="49" l="1"/>
  <c r="J58" i="49" s="1"/>
  <c r="H59" i="49"/>
  <c r="H60" i="49" l="1"/>
  <c r="I59" i="49"/>
  <c r="J59" i="49" s="1"/>
  <c r="I60" i="49" l="1"/>
  <c r="J60" i="49" s="1"/>
  <c r="H61" i="49"/>
  <c r="I61" i="49" l="1"/>
  <c r="J61" i="49" s="1"/>
  <c r="H62" i="49"/>
  <c r="I62" i="49" l="1"/>
  <c r="J62" i="49" s="1"/>
  <c r="H63" i="49"/>
  <c r="H64" i="49" l="1"/>
  <c r="I63" i="49"/>
  <c r="J63" i="49" s="1"/>
  <c r="H65" i="49" l="1"/>
  <c r="I64" i="49"/>
  <c r="J64" i="49" s="1"/>
  <c r="H66" i="49" l="1"/>
  <c r="I65" i="49"/>
  <c r="J65" i="49" s="1"/>
  <c r="I66" i="49" l="1"/>
  <c r="J66" i="49" s="1"/>
  <c r="H67" i="49"/>
  <c r="H68" i="49" l="1"/>
  <c r="I67" i="49"/>
  <c r="J67" i="49" s="1"/>
  <c r="H69" i="49" l="1"/>
  <c r="I68" i="49"/>
  <c r="J68" i="49" s="1"/>
  <c r="H70" i="49" l="1"/>
  <c r="I69" i="49"/>
  <c r="J69" i="49" s="1"/>
  <c r="H71" i="49" l="1"/>
  <c r="I70" i="49"/>
  <c r="J70" i="49" s="1"/>
  <c r="H72" i="49" l="1"/>
  <c r="I71" i="49"/>
  <c r="J71" i="49" s="1"/>
  <c r="I72" i="49" l="1"/>
  <c r="J72" i="49" s="1"/>
  <c r="H73" i="49"/>
  <c r="H74" i="49" l="1"/>
  <c r="I73" i="49"/>
  <c r="J73" i="49" s="1"/>
  <c r="H75" i="49" l="1"/>
  <c r="I74" i="49"/>
  <c r="J74" i="49" s="1"/>
  <c r="H76" i="49" l="1"/>
  <c r="I75" i="49"/>
  <c r="J75" i="49" s="1"/>
  <c r="I76" i="49" l="1"/>
  <c r="J76" i="49" s="1"/>
  <c r="H77" i="49"/>
  <c r="H78" i="49" l="1"/>
  <c r="I77" i="49"/>
  <c r="J77" i="49" s="1"/>
  <c r="H79" i="49" l="1"/>
  <c r="I78" i="49"/>
  <c r="J78" i="49" s="1"/>
  <c r="H80" i="49" l="1"/>
  <c r="I79" i="49"/>
  <c r="J79" i="49" s="1"/>
  <c r="H81" i="49" l="1"/>
  <c r="I80" i="49"/>
  <c r="J80" i="49" s="1"/>
  <c r="H82" i="49" l="1"/>
  <c r="I81" i="49"/>
  <c r="J81" i="49" s="1"/>
  <c r="H83" i="49" l="1"/>
  <c r="I82" i="49"/>
  <c r="J82" i="49" s="1"/>
  <c r="I83" i="49" l="1"/>
  <c r="J83" i="49" s="1"/>
  <c r="H84" i="49"/>
  <c r="H85" i="49" l="1"/>
  <c r="I85" i="49" s="1"/>
  <c r="J85" i="49" s="1"/>
  <c r="I84" i="49"/>
  <c r="J84" i="49" s="1"/>
</calcChain>
</file>

<file path=xl/comments1.xml><?xml version="1.0" encoding="utf-8"?>
<comments xmlns="http://schemas.openxmlformats.org/spreadsheetml/2006/main">
  <authors>
    <author>UBL Information Security</author>
    <author>ZBA</author>
    <author>AutoBVT</author>
  </authors>
  <commentList>
    <comment ref="G9" authorId="0" shapeId="0">
      <text>
        <r>
          <rPr>
            <b/>
            <sz val="8"/>
            <color indexed="81"/>
            <rFont val="Tahoma"/>
            <family val="2"/>
          </rPr>
          <t>UBL Information Security:</t>
        </r>
        <r>
          <rPr>
            <sz val="8"/>
            <color indexed="81"/>
            <rFont val="Tahoma"/>
            <family val="2"/>
          </rPr>
          <t xml:space="preserve">
The risk of material loss, reputational damage or liability arising from failure to comply with the requirements of the financial services regulators or related codes of best practice that oversee the conduct of regulated businesses in whatever areas the Group operates. 
</t>
        </r>
        <r>
          <rPr>
            <b/>
            <sz val="8"/>
            <color indexed="81"/>
            <rFont val="Tahoma"/>
            <family val="2"/>
          </rPr>
          <t xml:space="preserve">HIGH </t>
        </r>
        <r>
          <rPr>
            <sz val="8"/>
            <color indexed="81"/>
            <rFont val="Tahoma"/>
            <family val="2"/>
          </rPr>
          <t xml:space="preserve">- Significant Non-Compliance with SBP regulations
</t>
        </r>
        <r>
          <rPr>
            <b/>
            <sz val="8"/>
            <color indexed="81"/>
            <rFont val="Tahoma"/>
            <family val="2"/>
          </rPr>
          <t>MEDIUM</t>
        </r>
        <r>
          <rPr>
            <sz val="8"/>
            <color indexed="81"/>
            <rFont val="Tahoma"/>
            <family val="2"/>
          </rPr>
          <t xml:space="preserve"> - Non- Compliance with SBP regulations
</t>
        </r>
        <r>
          <rPr>
            <b/>
            <sz val="8"/>
            <color indexed="81"/>
            <rFont val="Tahoma"/>
            <family val="2"/>
          </rPr>
          <t xml:space="preserve">LOW </t>
        </r>
        <r>
          <rPr>
            <sz val="8"/>
            <color indexed="81"/>
            <rFont val="Tahoma"/>
            <family val="2"/>
          </rPr>
          <t>- Minor Non-Compliance with SBP regulations</t>
        </r>
      </text>
    </comment>
    <comment ref="I9" authorId="0" shapeId="0">
      <text>
        <r>
          <rPr>
            <b/>
            <sz val="8"/>
            <color indexed="81"/>
            <rFont val="Tahoma"/>
            <family val="2"/>
          </rPr>
          <t>UBL Information Security:</t>
        </r>
        <r>
          <rPr>
            <sz val="8"/>
            <color indexed="81"/>
            <rFont val="Tahoma"/>
            <family val="2"/>
          </rPr>
          <t xml:space="preserve">
The potential loss in reputation that could lead to negative publicity, loss of revenue, costly litigation, a decline in the customer base 
</t>
        </r>
        <r>
          <rPr>
            <b/>
            <sz val="8"/>
            <color indexed="81"/>
            <rFont val="Tahoma"/>
            <family val="2"/>
          </rPr>
          <t>High—</t>
        </r>
        <r>
          <rPr>
            <sz val="8"/>
            <color indexed="81"/>
            <rFont val="Tahoma"/>
            <family val="2"/>
          </rPr>
          <t xml:space="preserve"> A severe or catastrophic adverse effect on organizational operations or assets, or public interests i.e. severe mission capability degradation or loss of to the extent and duration that the organization is unable to perform one or more of its primary functions
</t>
        </r>
        <r>
          <rPr>
            <b/>
            <sz val="8"/>
            <color indexed="81"/>
            <rFont val="Tahoma"/>
            <family val="2"/>
          </rPr>
          <t>Medium—</t>
        </r>
        <r>
          <rPr>
            <sz val="8"/>
            <color indexed="81"/>
            <rFont val="Tahoma"/>
            <family val="2"/>
          </rPr>
          <t xml:space="preserve"> A serious adverse effect on organizational operations or assets, or public interests. i.e. significant mission capability degradation to the extent and duration that the organization is able to perform its primary functions with significantly reduced effectiveness; 
</t>
        </r>
        <r>
          <rPr>
            <b/>
            <sz val="8"/>
            <color indexed="81"/>
            <rFont val="Tahoma"/>
            <family val="2"/>
          </rPr>
          <t>Low</t>
        </r>
        <r>
          <rPr>
            <sz val="8"/>
            <color indexed="81"/>
            <rFont val="Tahoma"/>
            <family val="2"/>
          </rPr>
          <t xml:space="preserve">— A limited adverse effect on organizational operations or assets, or public interests i.e. mission capability degradation to the extent and duration that the organization is able to perform its primary functions with noticeably reduced effectiveness,  
</t>
        </r>
      </text>
    </comment>
    <comment ref="K9" authorId="0" shapeId="0">
      <text>
        <r>
          <rPr>
            <b/>
            <sz val="8"/>
            <color indexed="81"/>
            <rFont val="Tahoma"/>
            <family val="2"/>
          </rPr>
          <t>UBL Information Security:</t>
        </r>
        <r>
          <rPr>
            <sz val="8"/>
            <color indexed="81"/>
            <rFont val="Tahoma"/>
            <family val="2"/>
          </rPr>
          <t xml:space="preserve">
The risk that the bank damages its franchise through reduction of customer credit lines.
</t>
        </r>
        <r>
          <rPr>
            <b/>
            <sz val="8"/>
            <color indexed="81"/>
            <rFont val="Tahoma"/>
            <family val="2"/>
          </rPr>
          <t xml:space="preserve">High— </t>
        </r>
        <r>
          <rPr>
            <sz val="8"/>
            <color indexed="81"/>
            <rFont val="Tahoma"/>
            <family val="2"/>
          </rPr>
          <t xml:space="preserve">Severe or serious long-term inconvenience, distress or damage to the standing or reputation of the Bank
</t>
        </r>
        <r>
          <rPr>
            <b/>
            <sz val="8"/>
            <color indexed="81"/>
            <rFont val="Tahoma"/>
            <family val="2"/>
          </rPr>
          <t xml:space="preserve">Medium— </t>
        </r>
        <r>
          <rPr>
            <sz val="8"/>
            <color indexed="81"/>
            <rFont val="Tahoma"/>
            <family val="2"/>
          </rPr>
          <t xml:space="preserve">At worst, serious short term or limited long-term inconvenience, distress or damage to the standing or reputation of the Bank. 
</t>
        </r>
        <r>
          <rPr>
            <b/>
            <sz val="8"/>
            <color indexed="81"/>
            <rFont val="Tahoma"/>
            <family val="2"/>
          </rPr>
          <t>Low</t>
        </r>
        <r>
          <rPr>
            <sz val="8"/>
            <color indexed="81"/>
            <rFont val="Tahoma"/>
            <family val="2"/>
          </rPr>
          <t xml:space="preserve">— At worst, limited, short-term inconvenience, distress or embarrassment to the Bank. </t>
        </r>
        <r>
          <rPr>
            <sz val="9"/>
            <color indexed="81"/>
            <rFont val="Tahoma"/>
            <family val="2"/>
          </rPr>
          <t xml:space="preserve">
</t>
        </r>
      </text>
    </comment>
    <comment ref="M9" authorId="0" shapeId="0">
      <text>
        <r>
          <rPr>
            <b/>
            <sz val="8"/>
            <color indexed="81"/>
            <rFont val="Tahoma"/>
            <family val="2"/>
          </rPr>
          <t>UBL Information Security:</t>
        </r>
        <r>
          <rPr>
            <sz val="8"/>
            <color indexed="81"/>
            <rFont val="Tahoma"/>
            <family val="2"/>
          </rPr>
          <t xml:space="preserve">
The risk that bank will incur financial losses in case the asset is compromised.
</t>
        </r>
        <r>
          <rPr>
            <b/>
            <sz val="8"/>
            <color indexed="81"/>
            <rFont val="Tahoma"/>
            <family val="2"/>
          </rPr>
          <t>High</t>
        </r>
        <r>
          <rPr>
            <sz val="8"/>
            <color indexed="81"/>
            <rFont val="Tahoma"/>
            <family val="2"/>
          </rPr>
          <t xml:space="preserve"> —Severe or catastrophic unrecoverable financial loss to the Bank. 
</t>
        </r>
        <r>
          <rPr>
            <b/>
            <sz val="8"/>
            <color indexed="81"/>
            <rFont val="Tahoma"/>
            <family val="2"/>
          </rPr>
          <t>Medium—</t>
        </r>
        <r>
          <rPr>
            <sz val="8"/>
            <color indexed="81"/>
            <rFont val="Tahoma"/>
            <family val="2"/>
          </rPr>
          <t xml:space="preserve"> A serious unrecoverable financial loss to the Bank.
</t>
        </r>
        <r>
          <rPr>
            <b/>
            <sz val="8"/>
            <color indexed="81"/>
            <rFont val="Tahoma"/>
            <family val="2"/>
          </rPr>
          <t xml:space="preserve">Low— </t>
        </r>
        <r>
          <rPr>
            <sz val="8"/>
            <color indexed="81"/>
            <rFont val="Tahoma"/>
            <family val="2"/>
          </rPr>
          <t>An insignificant or inconsequential unrecoverable financial loss to the Bank.</t>
        </r>
        <r>
          <rPr>
            <sz val="9"/>
            <color indexed="81"/>
            <rFont val="Tahoma"/>
            <family val="2"/>
          </rPr>
          <t xml:space="preserve"> </t>
        </r>
      </text>
    </comment>
    <comment ref="O9" authorId="1" shapeId="0">
      <text>
        <r>
          <rPr>
            <b/>
            <sz val="8"/>
            <color indexed="81"/>
            <rFont val="Tahoma"/>
            <family val="2"/>
          </rPr>
          <t>UBL Information Security</t>
        </r>
        <r>
          <rPr>
            <sz val="8"/>
            <color indexed="81"/>
            <rFont val="Tahoma"/>
            <family val="2"/>
          </rPr>
          <t xml:space="preserve">
The probability that a potential vulnerability might be exploited in the context of the associated threat environment
</t>
        </r>
        <r>
          <rPr>
            <b/>
            <sz val="8"/>
            <color indexed="81"/>
            <rFont val="Tahoma"/>
            <family val="2"/>
          </rPr>
          <t>Internet:</t>
        </r>
        <r>
          <rPr>
            <sz val="8"/>
            <color indexed="81"/>
            <rFont val="Tahoma"/>
            <family val="2"/>
          </rPr>
          <t xml:space="preserve"> The likelihood of the vulnerability being exploited by an internet user is </t>
        </r>
        <r>
          <rPr>
            <b/>
            <sz val="8"/>
            <color indexed="81"/>
            <rFont val="Tahoma"/>
            <family val="2"/>
          </rPr>
          <t>VERY HIGH</t>
        </r>
        <r>
          <rPr>
            <sz val="8"/>
            <color indexed="81"/>
            <rFont val="Tahoma"/>
            <family val="2"/>
          </rPr>
          <t xml:space="preserve">, as the asset is exposed on the internet
</t>
        </r>
        <r>
          <rPr>
            <b/>
            <sz val="8"/>
            <color indexed="81"/>
            <rFont val="Tahoma"/>
            <family val="2"/>
          </rPr>
          <t>Intranet/Extranet:</t>
        </r>
        <r>
          <rPr>
            <sz val="8"/>
            <color indexed="81"/>
            <rFont val="Tahoma"/>
            <family val="2"/>
          </rPr>
          <t xml:space="preserve"> The likelihood of the vulnerability being exploited by an Intranet/Extranet user is </t>
        </r>
        <r>
          <rPr>
            <b/>
            <sz val="8"/>
            <color indexed="81"/>
            <rFont val="Tahoma"/>
            <family val="2"/>
          </rPr>
          <t>HIGH</t>
        </r>
        <r>
          <rPr>
            <sz val="8"/>
            <color indexed="81"/>
            <rFont val="Tahoma"/>
            <family val="2"/>
          </rPr>
          <t xml:space="preserve"> as the asset is exposed on internal network of the companies
</t>
        </r>
        <r>
          <rPr>
            <b/>
            <sz val="8"/>
            <color indexed="81"/>
            <rFont val="Tahoma"/>
            <family val="2"/>
          </rPr>
          <t>Segmented:</t>
        </r>
        <r>
          <rPr>
            <sz val="8"/>
            <color indexed="81"/>
            <rFont val="Tahoma"/>
            <family val="2"/>
          </rPr>
          <t xml:space="preserve"> The likelihood of the vulnerability being exploited is relatively remote  as the asset is placed behind a firewall or a VLAN on the same corporate network.
</t>
        </r>
        <r>
          <rPr>
            <b/>
            <sz val="8"/>
            <color indexed="81"/>
            <rFont val="Tahoma"/>
            <family val="2"/>
          </rPr>
          <t xml:space="preserve">Separate: </t>
        </r>
        <r>
          <rPr>
            <sz val="8"/>
            <color indexed="81"/>
            <rFont val="Tahoma"/>
            <family val="2"/>
          </rPr>
          <t>The likelihood of the vulnerability being exploited is remote as the asset is placed on a physically separated network within the data center.</t>
        </r>
      </text>
    </comment>
    <comment ref="Q9" authorId="2" shapeId="0">
      <text>
        <r>
          <rPr>
            <b/>
            <sz val="8"/>
            <color indexed="81"/>
            <rFont val="Tahoma"/>
            <family val="2"/>
          </rPr>
          <t>UBL Information Security:</t>
        </r>
        <r>
          <rPr>
            <sz val="8"/>
            <color indexed="81"/>
            <rFont val="Tahoma"/>
            <family val="2"/>
          </rPr>
          <t xml:space="preserve">
This Column depicts the individual risk rating of Confidentiality, Integrity and Availability.</t>
        </r>
      </text>
    </comment>
    <comment ref="C11" authorId="1" shapeId="0">
      <text>
        <r>
          <rPr>
            <b/>
            <sz val="8"/>
            <color indexed="81"/>
            <rFont val="Tahoma"/>
            <family val="2"/>
          </rPr>
          <t>UBL Information Security:</t>
        </r>
        <r>
          <rPr>
            <sz val="8"/>
            <color indexed="81"/>
            <rFont val="Tahoma"/>
            <family val="2"/>
          </rPr>
          <t xml:space="preserve">
Impact of unauthorized disclosure of sensitive information
</t>
        </r>
        <r>
          <rPr>
            <b/>
            <sz val="8"/>
            <color indexed="81"/>
            <rFont val="Tahoma"/>
            <family val="2"/>
          </rPr>
          <t>Confidential:</t>
        </r>
        <r>
          <rPr>
            <sz val="8"/>
            <color indexed="81"/>
            <rFont val="Tahoma"/>
            <family val="2"/>
          </rPr>
          <t xml:space="preserve"> Information that is considered to be very sensitive to business and is intended for internal use only by following the need to know principle and unauthorized disclosure of this level of information could seriously and negatively impact bank’s reputation and may cause significant business loss.
</t>
        </r>
        <r>
          <rPr>
            <b/>
            <sz val="8"/>
            <color indexed="81"/>
            <rFont val="Tahoma"/>
            <family val="2"/>
          </rPr>
          <t>Sensitive Information with PII:</t>
        </r>
        <r>
          <rPr>
            <sz val="8"/>
            <color indexed="81"/>
            <rFont val="Tahoma"/>
            <family val="2"/>
          </rPr>
          <t xml:space="preserve"> Information that includes Personally Identifiable Information (PII, such as customer information account details and etc.) and requires a higher level of protection from unauthorized disclosure or alteration as compared to </t>
        </r>
        <r>
          <rPr>
            <b/>
            <sz val="8"/>
            <color indexed="81"/>
            <rFont val="Tahoma"/>
            <family val="2"/>
          </rPr>
          <t>sensitive</t>
        </r>
        <r>
          <rPr>
            <sz val="8"/>
            <color indexed="81"/>
            <rFont val="Tahoma"/>
            <family val="2"/>
          </rPr>
          <t xml:space="preserve"> information. Unauthorized disclosure / alteration of such information may negatively impact bank’s reputation or can cause legal implications.
</t>
        </r>
        <r>
          <rPr>
            <b/>
            <sz val="8"/>
            <color indexed="81"/>
            <rFont val="Tahoma"/>
            <family val="2"/>
          </rPr>
          <t>Sensitive:</t>
        </r>
        <r>
          <rPr>
            <sz val="8"/>
            <color indexed="81"/>
            <rFont val="Tahoma"/>
            <family val="2"/>
          </rPr>
          <t xml:space="preserve"> Information that requires a higher level of protection than normal from unauthorized disclosure or alteration. Unauthorized disclosure / alteration of such information may negatively impact bank’s reputation or can cause legal implications.
</t>
        </r>
        <r>
          <rPr>
            <b/>
            <sz val="8"/>
            <color indexed="81"/>
            <rFont val="Tahoma"/>
            <family val="2"/>
          </rPr>
          <t>Private:</t>
        </r>
        <r>
          <rPr>
            <sz val="8"/>
            <color indexed="81"/>
            <rFont val="Tahoma"/>
            <family val="2"/>
          </rPr>
          <t xml:space="preserve"> Proprietary information that is being developed for UBL internal use and being shared among the UBL employees only. Property of UBL and disclosure of such information could affect the UBL business or employees.
</t>
        </r>
        <r>
          <rPr>
            <b/>
            <sz val="8"/>
            <color indexed="81"/>
            <rFont val="Tahoma"/>
            <family val="2"/>
          </rPr>
          <t>Public:</t>
        </r>
        <r>
          <rPr>
            <sz val="8"/>
            <color indexed="81"/>
            <rFont val="Tahoma"/>
            <family val="2"/>
          </rPr>
          <t xml:space="preserve"> Information either collected from public sources or being produced for public review. Disclosure of such information will not have an impact to UBL business &amp; employees.</t>
        </r>
        <r>
          <rPr>
            <sz val="9"/>
            <color indexed="81"/>
            <rFont val="Tahoma"/>
            <family val="2"/>
          </rPr>
          <t xml:space="preserve">
</t>
        </r>
      </text>
    </comment>
    <comment ref="C13" authorId="1" shapeId="0">
      <text>
        <r>
          <rPr>
            <b/>
            <sz val="8"/>
            <color indexed="81"/>
            <rFont val="Tahoma"/>
            <family val="2"/>
          </rPr>
          <t>UBL Information Security:</t>
        </r>
        <r>
          <rPr>
            <sz val="8"/>
            <color indexed="81"/>
            <rFont val="Tahoma"/>
            <family val="2"/>
          </rPr>
          <t xml:space="preserve">
Impact if system or data integrity is lost by unauthorized changes to the data or system
</t>
        </r>
        <r>
          <rPr>
            <b/>
            <sz val="8"/>
            <color indexed="81"/>
            <rFont val="Tahoma"/>
            <family val="2"/>
          </rPr>
          <t xml:space="preserve">High: </t>
        </r>
        <r>
          <rPr>
            <sz val="8"/>
            <color indexed="81"/>
            <rFont val="Tahoma"/>
            <family val="2"/>
          </rPr>
          <t xml:space="preserve">The modification or destruction of information pertaining to </t>
        </r>
        <r>
          <rPr>
            <b/>
            <sz val="8"/>
            <color indexed="81"/>
            <rFont val="Tahoma"/>
            <family val="2"/>
          </rPr>
          <t>Internal Controls of Financial Reporting</t>
        </r>
        <r>
          <rPr>
            <sz val="8"/>
            <color indexed="81"/>
            <rFont val="Tahoma"/>
            <family val="2"/>
          </rPr>
          <t xml:space="preserve"> </t>
        </r>
        <r>
          <rPr>
            <b/>
            <sz val="8"/>
            <color indexed="81"/>
            <rFont val="Tahoma"/>
            <family val="2"/>
          </rPr>
          <t xml:space="preserve">or Regulatory requirements </t>
        </r>
        <r>
          <rPr>
            <sz val="8"/>
            <color indexed="81"/>
            <rFont val="Tahoma"/>
            <family val="2"/>
          </rPr>
          <t xml:space="preserve">could have a severe or catastrophic adverse effect on organizational operations, organizational assets, or individuals.
</t>
        </r>
        <r>
          <rPr>
            <b/>
            <sz val="8"/>
            <color indexed="81"/>
            <rFont val="Tahoma"/>
            <family val="2"/>
          </rPr>
          <t xml:space="preserve">Medium: </t>
        </r>
        <r>
          <rPr>
            <sz val="8"/>
            <color indexed="81"/>
            <rFont val="Tahoma"/>
            <family val="2"/>
          </rPr>
          <t xml:space="preserve">The modification or destruction of information pertaining to </t>
        </r>
        <r>
          <rPr>
            <b/>
            <sz val="8"/>
            <color indexed="81"/>
            <rFont val="Tahoma"/>
            <family val="2"/>
          </rPr>
          <t>Transactional Processing, Customer Demographic (KYC) or strategic decisions</t>
        </r>
        <r>
          <rPr>
            <sz val="8"/>
            <color indexed="81"/>
            <rFont val="Tahoma"/>
            <family val="2"/>
          </rPr>
          <t xml:space="preserve"> could  have a serious adverse effect on organizational operations, organizational assets, or individuals.
</t>
        </r>
        <r>
          <rPr>
            <b/>
            <sz val="8"/>
            <color indexed="81"/>
            <rFont val="Tahoma"/>
            <family val="2"/>
          </rPr>
          <t xml:space="preserve">Low: </t>
        </r>
        <r>
          <rPr>
            <sz val="8"/>
            <color indexed="81"/>
            <rFont val="Tahoma"/>
            <family val="2"/>
          </rPr>
          <t xml:space="preserve">The modification or destruction of information which is </t>
        </r>
        <r>
          <rPr>
            <b/>
            <sz val="8"/>
            <color indexed="81"/>
            <rFont val="Tahoma"/>
            <family val="2"/>
          </rPr>
          <t>neither in relevance to financial reporting or transactional processing</t>
        </r>
        <r>
          <rPr>
            <sz val="8"/>
            <color indexed="81"/>
            <rFont val="Tahoma"/>
            <family val="2"/>
          </rPr>
          <t>, could  have a limited adverse effect on organizational operations, organizational assets, or individuals.</t>
        </r>
      </text>
    </comment>
    <comment ref="C15" authorId="1" shapeId="0">
      <text>
        <r>
          <rPr>
            <b/>
            <sz val="8"/>
            <color indexed="81"/>
            <rFont val="Tahoma"/>
            <family val="2"/>
          </rPr>
          <t>UBL Information Security:</t>
        </r>
        <r>
          <rPr>
            <sz val="8"/>
            <color indexed="81"/>
            <rFont val="Tahoma"/>
            <family val="2"/>
          </rPr>
          <t xml:space="preserve">
Impact to system functionality and operational effectiveness.
</t>
        </r>
        <r>
          <rPr>
            <b/>
            <sz val="8"/>
            <color indexed="81"/>
            <rFont val="Tahoma"/>
            <family val="2"/>
          </rPr>
          <t>High:</t>
        </r>
        <r>
          <rPr>
            <sz val="8"/>
            <color indexed="81"/>
            <rFont val="Tahoma"/>
            <family val="2"/>
          </rPr>
          <t xml:space="preserve"> The disruption of access or non availiblity of information system could have a severe or catastrophic effect on organizational operations, organizational assets, or individuals.
</t>
        </r>
        <r>
          <rPr>
            <b/>
            <sz val="8"/>
            <color indexed="81"/>
            <rFont val="Tahoma"/>
            <family val="2"/>
          </rPr>
          <t>Medium:</t>
        </r>
        <r>
          <rPr>
            <sz val="8"/>
            <color indexed="81"/>
            <rFont val="Tahoma"/>
            <family val="2"/>
          </rPr>
          <t xml:space="preserve"> The disruption of access or non availiblity of information system could have a serious adverse effect on organizational operations, organizational assets, or individuals.
</t>
        </r>
        <r>
          <rPr>
            <b/>
            <sz val="8"/>
            <color indexed="81"/>
            <rFont val="Tahoma"/>
            <family val="2"/>
          </rPr>
          <t>Low:</t>
        </r>
        <r>
          <rPr>
            <sz val="8"/>
            <color indexed="81"/>
            <rFont val="Tahoma"/>
            <family val="2"/>
          </rPr>
          <t xml:space="preserve"> The disruption of access or non availiblity of information system could have a limited effect on organizational operations, organizational assets, or individuals. </t>
        </r>
      </text>
    </comment>
  </commentList>
</comments>
</file>

<file path=xl/sharedStrings.xml><?xml version="1.0" encoding="utf-8"?>
<sst xmlns="http://schemas.openxmlformats.org/spreadsheetml/2006/main" count="1073" uniqueCount="254">
  <si>
    <t>Customer</t>
  </si>
  <si>
    <t>Financial</t>
  </si>
  <si>
    <t>High</t>
  </si>
  <si>
    <t>Medium</t>
  </si>
  <si>
    <t>Low</t>
  </si>
  <si>
    <t>Inherent Risk Calculation Form</t>
  </si>
  <si>
    <t>Business Name:</t>
  </si>
  <si>
    <t>Unit / Department name:</t>
  </si>
  <si>
    <t xml:space="preserve">Asset ID: </t>
  </si>
  <si>
    <t>Date:</t>
  </si>
  <si>
    <t>Asset / Application Name:</t>
  </si>
  <si>
    <t>Impact Factor</t>
  </si>
  <si>
    <t>Regulatory</t>
  </si>
  <si>
    <t>Franchise</t>
  </si>
  <si>
    <t>Likelihood Factor</t>
  </si>
  <si>
    <t>Individual Risk Rating</t>
  </si>
  <si>
    <t>Confidential</t>
  </si>
  <si>
    <t>Internet</t>
  </si>
  <si>
    <t>Sensitive Information with PII</t>
  </si>
  <si>
    <t>Extranet</t>
  </si>
  <si>
    <t>Confidentiality</t>
  </si>
  <si>
    <t>Sensitive</t>
  </si>
  <si>
    <t>Intranet</t>
  </si>
  <si>
    <t>Private</t>
  </si>
  <si>
    <t>Segmented</t>
  </si>
  <si>
    <t>Integrity</t>
  </si>
  <si>
    <t>Low - Neither Regulatory Nor Tranx Processing Data</t>
  </si>
  <si>
    <t>High - Regulatory Reporting</t>
  </si>
  <si>
    <t>Public</t>
  </si>
  <si>
    <t>Separate</t>
  </si>
  <si>
    <t>Medium - Tranx Processing &amp; Customer Sensitive Data</t>
  </si>
  <si>
    <t>Availability</t>
  </si>
  <si>
    <t>TOTAL RISK</t>
  </si>
  <si>
    <t>Justification</t>
  </si>
  <si>
    <t>USER DEFINED Risk Rating</t>
  </si>
  <si>
    <t>Technical Application Manager Name / Signature</t>
  </si>
  <si>
    <t xml:space="preserve">ISO Name / signature </t>
  </si>
  <si>
    <t>Application Owner Name / Signature</t>
  </si>
  <si>
    <t>Cover Sheet - Inherent Risk Calculation</t>
  </si>
  <si>
    <t>This model will calculate the inherent risk associated to each asset taking multiple factors into consideration. Each asset will be evaluated on the combination of CIA triad (Confidentiality, Integrity, Availability), further how CIA will impact Business Risk Windows (Regulatory, Financial, Customer and Franchise). Each weightages. Each factor will be categorised into High, Medium and Low. This model is intended to be filled by asset owners and the resultant will be the inherent risk value of the Asset and will be capable of assessing the inherent risk of three types of assets: Applications, Network Infrastructure components and 3rd parties.</t>
  </si>
  <si>
    <t xml:space="preserve">Confidentiality </t>
  </si>
  <si>
    <t>Availabilty</t>
  </si>
  <si>
    <t>Impact of unauthorized disclosure of sensitive information</t>
  </si>
  <si>
    <t>Impact if system or data integrity is lost by unauthorized changes to the data or system</t>
  </si>
  <si>
    <t>Impact to system functionality and operational effectiveness.</t>
  </si>
  <si>
    <r>
      <t xml:space="preserve">Confidential: </t>
    </r>
    <r>
      <rPr>
        <sz val="8"/>
        <color theme="1"/>
        <rFont val="Arial"/>
        <family val="2"/>
        <scheme val="minor"/>
      </rPr>
      <t>Information that is considered to be very sensitive to business and is intended for internal use only by following the need to know principle and unauthorized disclosure of this level of information could seriously and negatively impact bank’s reputation and may cause significant business loss.</t>
    </r>
    <r>
      <rPr>
        <b/>
        <sz val="8"/>
        <color rgb="FF003399"/>
        <rFont val="Arial"/>
        <family val="2"/>
        <scheme val="minor"/>
      </rPr>
      <t xml:space="preserve">
Sensitive Information with PII:</t>
    </r>
    <r>
      <rPr>
        <sz val="8"/>
        <color theme="1"/>
        <rFont val="Arial"/>
        <family val="2"/>
        <scheme val="minor"/>
      </rPr>
      <t xml:space="preserve"> Information that includes Personally Identifiable Information (PII, such as customer information account details and etc) and requires a higher level of protection from unauthorized disclosure or alteration as compared to sensitive information. Unauthorized disclosure / alteration of such information may negatively impact bank’s reputation or can cause legal implications.</t>
    </r>
    <r>
      <rPr>
        <b/>
        <sz val="8"/>
        <color rgb="FF003399"/>
        <rFont val="Arial"/>
        <family val="2"/>
        <scheme val="minor"/>
      </rPr>
      <t xml:space="preserve">
Sensitive: </t>
    </r>
    <r>
      <rPr>
        <sz val="8"/>
        <color theme="1"/>
        <rFont val="Arial"/>
        <family val="2"/>
        <scheme val="minor"/>
      </rPr>
      <t>Information that requires a higher level of protection than normal from unauthorized disclosure or alteration.Unauthorized disclosure / alteration of such information may negatively impact bank’s reputation or can cause legal implications.</t>
    </r>
    <r>
      <rPr>
        <b/>
        <sz val="8"/>
        <color rgb="FF003399"/>
        <rFont val="Arial"/>
        <family val="2"/>
        <scheme val="minor"/>
      </rPr>
      <t xml:space="preserve">
Private: </t>
    </r>
    <r>
      <rPr>
        <sz val="8"/>
        <color theme="1"/>
        <rFont val="Arial"/>
        <family val="2"/>
        <scheme val="minor"/>
      </rPr>
      <t>Proprietary information that is being developed for UBL internal use and being shared among the UBL employees only. Property of UBL and disclosure of such information could affect the UBL business or employees.</t>
    </r>
    <r>
      <rPr>
        <b/>
        <sz val="8"/>
        <color rgb="FF003399"/>
        <rFont val="Arial"/>
        <family val="2"/>
        <scheme val="minor"/>
      </rPr>
      <t xml:space="preserve">
Public: </t>
    </r>
    <r>
      <rPr>
        <sz val="8"/>
        <color theme="1"/>
        <rFont val="Arial"/>
        <family val="2"/>
        <scheme val="minor"/>
      </rPr>
      <t>Information either collected from public sources or being produced for public review. Disclosure of such information will not have an impact to UBL business &amp; employees.</t>
    </r>
  </si>
  <si>
    <r>
      <rPr>
        <b/>
        <sz val="8"/>
        <color rgb="FF003399"/>
        <rFont val="Arial"/>
        <family val="2"/>
        <scheme val="minor"/>
      </rPr>
      <t xml:space="preserve">High: </t>
    </r>
    <r>
      <rPr>
        <sz val="8"/>
        <color theme="1"/>
        <rFont val="Arial"/>
        <family val="2"/>
        <scheme val="minor"/>
      </rPr>
      <t>The modification or destruction of information pertaining to Internal Controls of Financial Reporting or Regulatory requirements could have a severe or catastrophic adverse effect on organizational operations, organizational assets, or individuals.</t>
    </r>
    <r>
      <rPr>
        <b/>
        <sz val="8"/>
        <color rgb="FF003399"/>
        <rFont val="Arial"/>
        <family val="2"/>
        <scheme val="minor"/>
      </rPr>
      <t xml:space="preserve">
Medium: </t>
    </r>
    <r>
      <rPr>
        <sz val="8"/>
        <color theme="1"/>
        <rFont val="Arial"/>
        <family val="2"/>
        <scheme val="minor"/>
      </rPr>
      <t>The modification or destruction of information pertaining to Transactional Processing, Customer Demographic (KYC) or strategic decisions could  have a serious adverse effect on organizational operations, organizational assets, or individuals.</t>
    </r>
    <r>
      <rPr>
        <b/>
        <sz val="8"/>
        <color rgb="FF003399"/>
        <rFont val="Arial"/>
        <family val="2"/>
        <scheme val="minor"/>
      </rPr>
      <t xml:space="preserve">
Low: </t>
    </r>
    <r>
      <rPr>
        <sz val="8"/>
        <color theme="1"/>
        <rFont val="Arial"/>
        <family val="2"/>
        <scheme val="minor"/>
      </rPr>
      <t xml:space="preserve">The modification or destruction of information which is neither in relevance to financial reporting or transactional processing, could  have a limited adverse effect on organizational operations, organizational assets, or individuals.
</t>
    </r>
  </si>
  <si>
    <r>
      <rPr>
        <b/>
        <sz val="8"/>
        <color rgb="FF003399"/>
        <rFont val="Arial"/>
        <family val="2"/>
        <scheme val="minor"/>
      </rPr>
      <t xml:space="preserve">High: </t>
    </r>
    <r>
      <rPr>
        <sz val="8"/>
        <color theme="1"/>
        <rFont val="Arial"/>
        <family val="2"/>
        <scheme val="minor"/>
      </rPr>
      <t xml:space="preserve">The disruption of access to or use of information or an information system could be expected to have a severe or catastrophic adverse effect on organizational operations, organizational assets, or individuals.
</t>
    </r>
    <r>
      <rPr>
        <b/>
        <sz val="8"/>
        <color rgb="FF003399"/>
        <rFont val="Arial"/>
        <family val="2"/>
        <scheme val="minor"/>
      </rPr>
      <t xml:space="preserve">Medium: </t>
    </r>
    <r>
      <rPr>
        <sz val="8"/>
        <color theme="1"/>
        <rFont val="Arial"/>
        <family val="2"/>
        <scheme val="minor"/>
      </rPr>
      <t xml:space="preserve">The disruption of access to or use of information or an information system could be expected to have a serious adverse effect on organizational operations, organizational assets, or individuals.
</t>
    </r>
    <r>
      <rPr>
        <b/>
        <sz val="8"/>
        <color rgb="FF003399"/>
        <rFont val="Arial"/>
        <family val="2"/>
        <scheme val="minor"/>
      </rPr>
      <t>Low:</t>
    </r>
    <r>
      <rPr>
        <sz val="8"/>
        <color theme="1"/>
        <rFont val="Arial"/>
        <family val="2"/>
        <scheme val="minor"/>
      </rPr>
      <t xml:space="preserve"> The disruption of access to or use of information or an information system could be expected to have a limited adverse effect on organizational operations, organizational assets, or individuals.</t>
    </r>
  </si>
  <si>
    <t>Likelihood</t>
  </si>
  <si>
    <r>
      <rPr>
        <b/>
        <sz val="8"/>
        <color rgb="FFFF0000"/>
        <rFont val="Arial"/>
        <family val="2"/>
        <scheme val="minor"/>
      </rPr>
      <t xml:space="preserve">The risk of material loss, reputational damage or liability arising from failure to comply with the requirements of the financial services regulators or related codes of best practice that oversee the conduct of regulated businesses in whatever areas the Group operates. </t>
    </r>
    <r>
      <rPr>
        <sz val="8"/>
        <color rgb="FFFF0000"/>
        <rFont val="Arial"/>
        <family val="2"/>
        <scheme val="minor"/>
      </rPr>
      <t xml:space="preserve">
</t>
    </r>
    <r>
      <rPr>
        <b/>
        <sz val="8"/>
        <color theme="1"/>
        <rFont val="Arial"/>
        <family val="2"/>
        <scheme val="minor"/>
      </rPr>
      <t xml:space="preserve">
</t>
    </r>
    <r>
      <rPr>
        <b/>
        <sz val="8"/>
        <color rgb="FF003399"/>
        <rFont val="Arial"/>
        <family val="2"/>
        <scheme val="minor"/>
      </rPr>
      <t>Low:</t>
    </r>
    <r>
      <rPr>
        <sz val="8"/>
        <color rgb="FF003399"/>
        <rFont val="Arial"/>
        <family val="2"/>
        <scheme val="minor"/>
      </rPr>
      <t xml:space="preserve"> </t>
    </r>
    <r>
      <rPr>
        <sz val="8"/>
        <color theme="1"/>
        <rFont val="Arial"/>
        <family val="2"/>
        <scheme val="minor"/>
      </rPr>
      <t xml:space="preserve">Minor Non-Compliance with SBP regulations
</t>
    </r>
    <r>
      <rPr>
        <b/>
        <sz val="8"/>
        <color rgb="FF003399"/>
        <rFont val="Arial"/>
        <family val="2"/>
        <scheme val="minor"/>
      </rPr>
      <t>Medium:</t>
    </r>
    <r>
      <rPr>
        <sz val="8"/>
        <color theme="1"/>
        <rFont val="Arial"/>
        <family val="2"/>
        <scheme val="minor"/>
      </rPr>
      <t xml:space="preserve"> Non- Compliance with SBP regulations
</t>
    </r>
    <r>
      <rPr>
        <b/>
        <sz val="8"/>
        <color rgb="FF003399"/>
        <rFont val="Arial"/>
        <family val="2"/>
        <scheme val="minor"/>
      </rPr>
      <t>High:</t>
    </r>
    <r>
      <rPr>
        <sz val="8"/>
        <color rgb="FF003399"/>
        <rFont val="Arial"/>
        <family val="2"/>
        <scheme val="minor"/>
      </rPr>
      <t xml:space="preserve"> </t>
    </r>
    <r>
      <rPr>
        <sz val="8"/>
        <color theme="1"/>
        <rFont val="Arial"/>
        <family val="2"/>
        <scheme val="minor"/>
      </rPr>
      <t>Significant Non-Compliance with SBP regulations</t>
    </r>
  </si>
  <si>
    <r>
      <rPr>
        <b/>
        <sz val="8"/>
        <color rgb="FFFF0000"/>
        <rFont val="Arial"/>
        <family val="2"/>
        <scheme val="minor"/>
      </rPr>
      <t>The potential loss in reputation that could lead to negative publicity, loss of revenue, costly litigation, a decline in the customer base.</t>
    </r>
    <r>
      <rPr>
        <sz val="8"/>
        <color rgb="FFFF0000"/>
        <rFont val="Arial"/>
        <family val="2"/>
        <scheme val="minor"/>
      </rPr>
      <t xml:space="preserve">
</t>
    </r>
    <r>
      <rPr>
        <b/>
        <sz val="8"/>
        <color rgb="FF003399"/>
        <rFont val="Arial"/>
        <family val="2"/>
        <scheme val="minor"/>
      </rPr>
      <t>Low:</t>
    </r>
    <r>
      <rPr>
        <sz val="8"/>
        <color rgb="FF003399"/>
        <rFont val="Arial"/>
        <family val="2"/>
        <scheme val="minor"/>
      </rPr>
      <t xml:space="preserve"> </t>
    </r>
    <r>
      <rPr>
        <sz val="8"/>
        <rFont val="Arial"/>
        <family val="2"/>
        <scheme val="minor"/>
      </rPr>
      <t xml:space="preserve">A limited adverse effect on organizational operations or assets, or public interests i.e. mission capability degradation to the extent and duration that the organization is able to perform its primary functions with noticeably reduced effectiveness.
</t>
    </r>
    <r>
      <rPr>
        <b/>
        <sz val="8"/>
        <color rgb="FF003399"/>
        <rFont val="Arial"/>
        <family val="2"/>
        <scheme val="minor"/>
      </rPr>
      <t>Medium:</t>
    </r>
    <r>
      <rPr>
        <sz val="8"/>
        <color rgb="FF003399"/>
        <rFont val="Arial"/>
        <family val="2"/>
        <scheme val="minor"/>
      </rPr>
      <t xml:space="preserve"> </t>
    </r>
    <r>
      <rPr>
        <sz val="8"/>
        <rFont val="Arial"/>
        <family val="2"/>
        <scheme val="minor"/>
      </rPr>
      <t xml:space="preserve">A serious adverse effect on organizational operations or assets, or public interests. i.e. significant mission capability degradation to the extent and duration that the organization is able to perform its primary functions with significantly reduced effectiveness;
</t>
    </r>
    <r>
      <rPr>
        <b/>
        <sz val="8"/>
        <color rgb="FF003399"/>
        <rFont val="Arial"/>
        <family val="2"/>
        <scheme val="minor"/>
      </rPr>
      <t xml:space="preserve">High: </t>
    </r>
    <r>
      <rPr>
        <sz val="8"/>
        <rFont val="Arial"/>
        <family val="2"/>
        <scheme val="minor"/>
      </rPr>
      <t xml:space="preserve">A severe or catastrophic adverse effect on organizational operations or assets, or public interests i.e. severe mission capability degradation or loss of to the extent and duration that the organization is unable to perform one or more of its primary functions </t>
    </r>
  </si>
  <si>
    <r>
      <rPr>
        <b/>
        <sz val="8"/>
        <color rgb="FFFF0000"/>
        <rFont val="Arial"/>
        <family val="2"/>
        <scheme val="minor"/>
      </rPr>
      <t xml:space="preserve">The risk that the bank damages its franchise through reduction of customer credit lines.
</t>
    </r>
    <r>
      <rPr>
        <sz val="8"/>
        <rFont val="Arial"/>
        <family val="2"/>
        <scheme val="minor"/>
      </rPr>
      <t xml:space="preserve">
</t>
    </r>
    <r>
      <rPr>
        <b/>
        <sz val="8"/>
        <color rgb="FF003399"/>
        <rFont val="Arial"/>
        <family val="2"/>
        <scheme val="minor"/>
      </rPr>
      <t>Low:</t>
    </r>
    <r>
      <rPr>
        <sz val="8"/>
        <rFont val="Arial"/>
        <family val="2"/>
        <scheme val="minor"/>
      </rPr>
      <t xml:space="preserve"> At worst, limited, short-term inconvenience, distress or embarrassment to the Bank. 
</t>
    </r>
    <r>
      <rPr>
        <b/>
        <sz val="8"/>
        <color rgb="FF003399"/>
        <rFont val="Arial"/>
        <family val="2"/>
        <scheme val="minor"/>
      </rPr>
      <t>Medium:</t>
    </r>
    <r>
      <rPr>
        <sz val="8"/>
        <rFont val="Arial"/>
        <family val="2"/>
        <scheme val="minor"/>
      </rPr>
      <t xml:space="preserve"> At worst, serious short term or limited long-term inconvenience, distress or damage to the standing or reputation of the Bank. 
</t>
    </r>
    <r>
      <rPr>
        <b/>
        <sz val="8"/>
        <color rgb="FF003399"/>
        <rFont val="Arial"/>
        <family val="2"/>
        <scheme val="minor"/>
      </rPr>
      <t xml:space="preserve">High: </t>
    </r>
    <r>
      <rPr>
        <sz val="8"/>
        <rFont val="Arial"/>
        <family val="2"/>
        <scheme val="minor"/>
      </rPr>
      <t>Severe or serious long-term inconvenience, distress or damage to the standing or reputation of the Bank</t>
    </r>
  </si>
  <si>
    <r>
      <rPr>
        <b/>
        <sz val="8"/>
        <color rgb="FFFF0000"/>
        <rFont val="Arial"/>
        <family val="2"/>
        <scheme val="minor"/>
      </rPr>
      <t>The risk that bank will incur financial losses in case the asset is compromised.</t>
    </r>
    <r>
      <rPr>
        <sz val="8"/>
        <color rgb="FFFF0000"/>
        <rFont val="Arial"/>
        <family val="2"/>
        <scheme val="minor"/>
      </rPr>
      <t xml:space="preserve">
</t>
    </r>
    <r>
      <rPr>
        <sz val="8"/>
        <color theme="1"/>
        <rFont val="Arial"/>
        <family val="2"/>
        <scheme val="minor"/>
      </rPr>
      <t xml:space="preserve">
</t>
    </r>
    <r>
      <rPr>
        <b/>
        <sz val="8"/>
        <color rgb="FF003399"/>
        <rFont val="Arial"/>
        <family val="2"/>
        <scheme val="minor"/>
      </rPr>
      <t>Low:</t>
    </r>
    <r>
      <rPr>
        <sz val="8"/>
        <color rgb="FF003399"/>
        <rFont val="Arial"/>
        <family val="2"/>
        <scheme val="minor"/>
      </rPr>
      <t xml:space="preserve"> </t>
    </r>
    <r>
      <rPr>
        <sz val="8"/>
        <color theme="1"/>
        <rFont val="Arial"/>
        <family val="2"/>
        <scheme val="minor"/>
      </rPr>
      <t xml:space="preserve">An insignificant or inconsequential unrecoverable financial loss to the Bank.
</t>
    </r>
    <r>
      <rPr>
        <b/>
        <sz val="8"/>
        <color rgb="FF003399"/>
        <rFont val="Arial"/>
        <family val="2"/>
        <scheme val="minor"/>
      </rPr>
      <t xml:space="preserve">Medium: </t>
    </r>
    <r>
      <rPr>
        <sz val="8"/>
        <color theme="1"/>
        <rFont val="Arial"/>
        <family val="2"/>
        <scheme val="minor"/>
      </rPr>
      <t xml:space="preserve">A serious unrecoverable financial loss to the Bank. 
</t>
    </r>
    <r>
      <rPr>
        <sz val="8"/>
        <color rgb="FF003399"/>
        <rFont val="Arial"/>
        <family val="2"/>
        <scheme val="minor"/>
      </rPr>
      <t xml:space="preserve">
</t>
    </r>
    <r>
      <rPr>
        <b/>
        <sz val="8"/>
        <color rgb="FF003399"/>
        <rFont val="Arial"/>
        <family val="2"/>
        <scheme val="minor"/>
      </rPr>
      <t>High:</t>
    </r>
    <r>
      <rPr>
        <sz val="8"/>
        <color theme="1"/>
        <rFont val="Arial"/>
        <family val="2"/>
        <scheme val="minor"/>
      </rPr>
      <t xml:space="preserve"> Severe or catastrophic unrecoverable financial loss to the Bank. </t>
    </r>
  </si>
  <si>
    <t>Individual Risk RatingValue</t>
  </si>
  <si>
    <r>
      <rPr>
        <b/>
        <sz val="8"/>
        <color rgb="FFFF0000"/>
        <rFont val="Arial"/>
        <family val="2"/>
        <scheme val="minor"/>
      </rPr>
      <t>The probability that a potential vulnerability might be exploited in the context of the associated threat environment</t>
    </r>
    <r>
      <rPr>
        <sz val="8"/>
        <color rgb="FFFF0000"/>
        <rFont val="Arial"/>
        <family val="2"/>
        <scheme val="minor"/>
      </rPr>
      <t xml:space="preserve">
</t>
    </r>
    <r>
      <rPr>
        <sz val="8"/>
        <color theme="1"/>
        <rFont val="Arial"/>
        <family val="2"/>
        <scheme val="minor"/>
      </rPr>
      <t xml:space="preserve">
</t>
    </r>
    <r>
      <rPr>
        <b/>
        <sz val="8"/>
        <color rgb="FF003399"/>
        <rFont val="Arial"/>
        <family val="2"/>
        <scheme val="minor"/>
      </rPr>
      <t>Internet:</t>
    </r>
    <r>
      <rPr>
        <sz val="8"/>
        <color theme="1"/>
        <rFont val="Arial"/>
        <family val="2"/>
        <scheme val="minor"/>
      </rPr>
      <t xml:space="preserve"> The likelihood of the vulnerability being exploited is VERY HIGH as the asset is exposed on the internet
</t>
    </r>
    <r>
      <rPr>
        <b/>
        <sz val="8"/>
        <color rgb="FF003399"/>
        <rFont val="Arial"/>
        <family val="2"/>
        <scheme val="minor"/>
      </rPr>
      <t>Extranet:</t>
    </r>
    <r>
      <rPr>
        <sz val="8"/>
        <color theme="1"/>
        <rFont val="Arial"/>
        <family val="2"/>
        <scheme val="minor"/>
      </rPr>
      <t xml:space="preserve"> The likelihood of the vulnerability being exploited by an Extranet user is HIGH as the asset is exposed to authorized outside users over the internal network of the company
</t>
    </r>
    <r>
      <rPr>
        <b/>
        <sz val="8"/>
        <color rgb="FF003399"/>
        <rFont val="Arial"/>
        <family val="2"/>
        <scheme val="minor"/>
      </rPr>
      <t xml:space="preserve">Intranet: </t>
    </r>
    <r>
      <rPr>
        <sz val="8"/>
        <color theme="1"/>
        <rFont val="Arial"/>
        <family val="2"/>
        <scheme val="minor"/>
      </rPr>
      <t xml:space="preserve">The likelihood of the vulnerability being exploited by an Intranet user is relatively HIGH as the asset is exposed on internal network of the companies
</t>
    </r>
    <r>
      <rPr>
        <b/>
        <sz val="8"/>
        <color rgb="FF003399"/>
        <rFont val="Arial"/>
        <family val="2"/>
        <scheme val="minor"/>
      </rPr>
      <t>Segmented:</t>
    </r>
    <r>
      <rPr>
        <sz val="8"/>
        <color rgb="FF003399"/>
        <rFont val="Arial"/>
        <family val="2"/>
        <scheme val="minor"/>
      </rPr>
      <t xml:space="preserve"> </t>
    </r>
    <r>
      <rPr>
        <sz val="8"/>
        <color theme="1"/>
        <rFont val="Arial"/>
        <family val="2"/>
        <scheme val="minor"/>
      </rPr>
      <t xml:space="preserve">The likelihood of the vulnerability being exploited is relatively remote  as the asset is placed behind a firewall or an VLAN on the same corporate network.
</t>
    </r>
    <r>
      <rPr>
        <b/>
        <sz val="8"/>
        <color rgb="FF003399"/>
        <rFont val="Arial"/>
        <family val="2"/>
        <scheme val="minor"/>
      </rPr>
      <t>Separate:</t>
    </r>
    <r>
      <rPr>
        <sz val="8"/>
        <color theme="1"/>
        <rFont val="Arial"/>
        <family val="2"/>
        <scheme val="minor"/>
      </rPr>
      <t xml:space="preserve"> The likelihood of the vulnerability being exploited is remote  as the asset is placed on a physically separately,with limited access</t>
    </r>
  </si>
  <si>
    <t>Asset Description</t>
  </si>
  <si>
    <t>Sno</t>
  </si>
  <si>
    <t>Applicable to Component Type</t>
  </si>
  <si>
    <t>Project Phase/SSDLC phase</t>
  </si>
  <si>
    <t>Standard IS Control for IT Solutions that do not process, store or transmit PCI cardholder data (except #74)</t>
  </si>
  <si>
    <t>Domain</t>
  </si>
  <si>
    <t xml:space="preserve">Section </t>
  </si>
  <si>
    <t>Remarks (If Any)</t>
  </si>
  <si>
    <t>Applies to all component types</t>
  </si>
  <si>
    <t>Asset management</t>
  </si>
  <si>
    <t>Scope Definition</t>
  </si>
  <si>
    <t>Inventory of IT components (which are part of the IT solution) with IP addresses and any other unique identifiers</t>
  </si>
  <si>
    <t>Enterprise Architecture</t>
  </si>
  <si>
    <t>Main</t>
  </si>
  <si>
    <t>Architecture diagram to show all connection points of the components, and network zone placement. labels and arrows on the architecture diagram to show the logical locations of IT components and where the data is transmitted, processed and stored</t>
  </si>
  <si>
    <t>Application</t>
  </si>
  <si>
    <t>Securely Build Solution</t>
  </si>
  <si>
    <t>Approved process document for secure development of applications</t>
  </si>
  <si>
    <t>IT Governance</t>
  </si>
  <si>
    <t xml:space="preserve">Test data and accounts &amp; Custom application accounts, user IDs, and passwords are removed before applications are released to customers </t>
  </si>
  <si>
    <t>IT Operations</t>
  </si>
  <si>
    <t>Annex To 5</t>
  </si>
  <si>
    <t>Secure source-control practices are implemented to verify integrity of source code during the development process.</t>
  </si>
  <si>
    <t xml:space="preserve">IT </t>
  </si>
  <si>
    <t>Application should not leak/display sensitive information when errors are generated</t>
  </si>
  <si>
    <t>Ensure that security is applied to all accesses and inputs into the application (in order to avoid the likelihood that an input channel may be left open to compromise).</t>
  </si>
  <si>
    <t>Vendor/SLA Management</t>
  </si>
  <si>
    <t xml:space="preserve">Software vendor must follow change-control procedures for all application changes. Change-control procedures must follow the same software development processes as new releases </t>
  </si>
  <si>
    <t>IT/Vendor</t>
  </si>
  <si>
    <t>The application vendor must document and follow a software-versioning methodology as part of their system development lifecycle.</t>
  </si>
  <si>
    <t>Software vendors must establish a process for timely development and deployment of security patches and upgrades.</t>
  </si>
  <si>
    <t>Patches and updates are delivered to customers in a secure manner with a known chain of trust.while maintaining integrity &amp; confidentiality</t>
  </si>
  <si>
    <t>Include release notes for all application updates, including details and impact of the update, and how the version number was changed to reflect the application update.</t>
  </si>
  <si>
    <t>IT</t>
  </si>
  <si>
    <t xml:space="preserve">Application must not interfere with use of devices, applications, or configurations required for security e.g. application cannot interfere with installation of patches, anti-malware protection, firewall configurations, or any other device, application, or configuration </t>
  </si>
  <si>
    <t>The application must only use or require use of necessary and secure services, protocols, daemons, components, and dependent software and hardware, including those provided by third parties, for any functionality of the payment application e.g. if NetBIOS, file-sharing, Telnet, FTP, etc., are required by the application, they are secured via SSH, S-FTP, SSL, IPSec, or other technology.</t>
  </si>
  <si>
    <t xml:space="preserve">Application architecture should be such that web server / application server is not placed in the same network zone as the network zone where components that store sensitive data are placed  </t>
  </si>
  <si>
    <t>Annex To 2</t>
  </si>
  <si>
    <t>The application must support use of strong cryptography and security protocols (for example, TLS, IPSEC VPN-V3, SSH, etc.) to safeguard sensitive data during transmission over both public networks and bank's internal network.  If using TLS, implement or upgrade to TLS 1.2 with no fallback (i.e. block TLS 1.1 and below) and with only the ciphers listed below and for the same host name on which the TLS certificate is applied:
- TLS_ECDHE_ECDSA_WITH_CHACHA20_POLY1305_SHA256 (0xcc14)
- TLS_ECDHE_RSA_WITH_CHACHA20_POLY1305_SHA256 (0xcc13)
- TLS_DHE_RSA_WITH_CHACHA20_POLY1305_SHA256 (0xcc15)
- TLS_ECDHE_RSA_WITH_AES_256_GCM_SHA384 (0xc030)
- TLS_ECDHE_RSA_WITH_AES_128_GCM_SHA256 (0xc02f)
- TLS_DHE_RSA_WITH_AES_256_GCM_SHA384 (0x9f)
- TLS_DHE_RSA_WITH_AES_128_GCM_SHA256 (0x9e)
- TLS_ECDHE_ECDSA_WITH_AES_256_GCM_SHA384 (0xc02c)
- TLS_ECDHE_ECDSA_WITH_AES_128_GCM_SHA256 (0xc02b)</t>
  </si>
  <si>
    <t>If the application facilitates sending of sensitive information by end-user messaging technologies (for example, e-mail, instant messaging, chat), the application must provide a solution that renders the sensitive data unreadable or implements strong cryptography, or specify use of strong cryptography to encrypt the sensitive data.</t>
  </si>
  <si>
    <t>Ensure that production data is not used in development or acceptance testing unless the data has been desensitized and prior approval from the information owner has been obtained. Ensure that the production data is properly masked in the test environment involving any external party, however, for internal testing purposes, appropriate data masking may be done based on the criticality of data, wherever applicable.</t>
  </si>
  <si>
    <t>Access Control</t>
  </si>
  <si>
    <t>Control access to application documentation (e.g. application descriptions, programming flowcharts, work flow processes, operations and user instructions) libraries against unauthorized access with appropriate library and version controls</t>
  </si>
  <si>
    <t>IAM</t>
  </si>
  <si>
    <t>Annex to 5</t>
  </si>
  <si>
    <t>Securely Operate Solution</t>
  </si>
  <si>
    <t>Establish procedures to test patches in a segregated environment, and to install them when appropriate. The procedures shall include the identification, categorization, prioritization of security patches and their testing processes.</t>
  </si>
  <si>
    <t>Registration/enrollment for internal and/or external users should be done prior to offering application access after due verification through appropriate means.</t>
  </si>
  <si>
    <t>Build the application features such that a security administration function can be put in place to set formal procedures for administering the allocation of access rights to systems, and employ the "least privilege" principle when granting rights.</t>
  </si>
  <si>
    <t>Individuals with application security administrator roles and privileges should have no transactional authority.</t>
  </si>
  <si>
    <t>Immediately revoke access for any terminated users in working hours.</t>
  </si>
  <si>
    <t>Build the application features such that inactive user accounts are automatically disabled after 90 successive days of inactivity.</t>
  </si>
  <si>
    <t>Build the application features such that staff that is assigned a security management function is not able to perform other duties which can create conflict of interest.</t>
  </si>
  <si>
    <t>Infrastructure</t>
  </si>
  <si>
    <t>Individuals with systems and security administrator roles and privileges on IT infrastructure (e.g. operating systems, databases, network devices and storage devices) should have no transactional authority. Employ the "least privilege" principle</t>
  </si>
  <si>
    <t>Immediately revoke access (within working hours) for any terminated users.</t>
  </si>
  <si>
    <t>Automatically disable inactive user accounts within 90 days</t>
  </si>
  <si>
    <t>Verify user identity before modifying any authentication credential</t>
  </si>
  <si>
    <t>Staff assigned a security management function shall not perform other duties which can create conflict of interest.</t>
  </si>
  <si>
    <r>
      <t xml:space="preserve">Build the application features such that a set of access privilege for different groups of users and access to data and programs can be defined. e.g. </t>
    </r>
    <r>
      <rPr>
        <sz val="9"/>
        <rFont val="Arial"/>
        <family val="2"/>
        <scheme val="minor"/>
      </rPr>
      <t>Role based access control</t>
    </r>
  </si>
  <si>
    <t>In case encryption of stored data is required to be done at application layer, the application should be built to support this feature</t>
  </si>
  <si>
    <t>Annex to 2</t>
  </si>
  <si>
    <t>Ensure encryption at storage level (including data on portable digital media, backup media, and in logs) in case it is required as per the classification and sensitivity of the data.</t>
  </si>
  <si>
    <t>Install updated versions of software as much as possible.</t>
  </si>
  <si>
    <t>Establish control procedures covering approval process on user requests for remote access.</t>
  </si>
  <si>
    <t>Establish written procedures to allow access to the vendors on sensitive data/information and systems.</t>
  </si>
  <si>
    <t>If a session has been idle for more than 15 minutes, the IT component requires the user to re-authenticate to re-activate the session.</t>
  </si>
  <si>
    <t>Build the application features such that logs are generated for security events*; log records should include: 
1. One or more Identifiers of the entities that performed the activity which resulted in generation of security events.
2. Description or type of the security event (including the object that was affected).
3. Date/Time stamp.
* Requirement of business transaction logs should be provided by the business team as a functional business requirement.</t>
  </si>
  <si>
    <r>
      <t xml:space="preserve">Install endpoint </t>
    </r>
    <r>
      <rPr>
        <sz val="9"/>
        <rFont val="Arial"/>
        <family val="2"/>
        <scheme val="minor"/>
      </rPr>
      <t>anti-malware and anti-advanced malware</t>
    </r>
    <r>
      <rPr>
        <sz val="9"/>
        <color theme="1"/>
        <rFont val="Arial"/>
        <family val="2"/>
        <scheme val="minor"/>
      </rPr>
      <t xml:space="preserve"> solutions on operating systems with centrally controlled system</t>
    </r>
  </si>
  <si>
    <t>The change management process shall apply to changes pertaining to system and security configurations, patches for hardware devices and software updates.</t>
  </si>
  <si>
    <t>Establish secure processes for disposal and destruction of sensitive information.</t>
  </si>
  <si>
    <t xml:space="preserve">Build the solution such that Users should be assigned a unique ID (uniqueness should be enforced automatically) </t>
  </si>
  <si>
    <t>Build the solution such that do not use (or require the use of) default administrative accounts for other necessary software (for example, an application must not use the database default administrative account).</t>
  </si>
  <si>
    <t>Build the Solution such that Group, shared, or generic accounts and passwords are neither required nor used.</t>
  </si>
  <si>
    <t>Password Policy</t>
  </si>
  <si>
    <t>Minimum length of at least eight characters including alpha-numeric and at least one special character</t>
  </si>
  <si>
    <t>Annex to 80</t>
  </si>
  <si>
    <t>Set passwords for first-time use and upon reset to a unique value for each user, and change immediately after the first use</t>
  </si>
  <si>
    <t>Automatically prompt to change user passwords at least once every 90 days (Other than external customers)</t>
  </si>
  <si>
    <t>Enforce the changing of all default passwords for all accounts that are generated or managed by the IT component, by the completion of installation and for subsequent changes after installation. This applies to all accounts, including user accounts, application and service accounts, and accounts used by the vendor for support purposes. At the completion of installation, and upon subsequent changes, the application must technically prevent any default or built-in accounts from being used until the default password has been changed.</t>
  </si>
  <si>
    <t>Limit repeated access attempts by locking out the user account after not more than six logon attempts.</t>
  </si>
  <si>
    <t>Use strong cryptography i.e. encryption or hashing, to make transmitted passwords unreadable. If using TLS, only TLS 1.2 or above (with secure ciphers only) is allowed.</t>
  </si>
  <si>
    <t>Implement key- management processes and procedures for cryptographic keys used for encryption of data</t>
  </si>
  <si>
    <t>Application (Customer Access Over the Internet)</t>
  </si>
  <si>
    <t>In order to authenticate customers who use Internet Banking products and services the bank shall implement at least Two Factor Authentication</t>
  </si>
  <si>
    <t>If any solution component stores, processes or transmits PCI cardholder data and that component is not PA-DSS certified, it should at least comply with the relevant control requirements of the latest version of PCI-DSS so that when bank's environment is audited for PCI-DSS certification, then compliance for that component to PCI-DSS should be demonstrated.
If any solution component does not store, process or transmit PCI cardholder data and is not compliant with PCI-DSS, then that component should be segregated from the bank's cardholder data environment (segregation means that there should be no traffic ports open between the  cardholder data environment and the non-cardholder data environment</t>
  </si>
  <si>
    <t xml:space="preserve">In case application containers and/or microservices will be used in the solution, the following security standard should be applied: 
https://nvlpubs.nist.gov/nistpubs/SpecialPublications/NIST.SP.800-190.pdf </t>
  </si>
  <si>
    <t xml:space="preserve">In case any application function is deployed in a serverless method (function-as-a-service), the following security standard should be applied: 
https://www.owasp.org/images/5/5c/OWASP-Top-10-Serverless-Interpretation-en.pdf </t>
  </si>
  <si>
    <t>The solution should support two-factor authentication controls for local administrative access to networks, host data and/or systems.</t>
  </si>
  <si>
    <t>The application and OS backend machine username and authentication credentials (Service accounts / Functional Ids) for automated access to other systems should be restricted by:
(a) Creation of the credentials should be authorized by DH/GH.
(b) Credentials should be known to two or more persons (credential custodians) with split knowledge (one person should not have full knowledge of all credentials)
(c) Credentials should be entered only by the credential custodians (no credential sharing should be allowed) through temporary access which should be terminated after completion of the credential-banking exercise.
(d) After entry of the credentials, they should not be visible in clear to any human.</t>
  </si>
  <si>
    <t>Applications that process, store or transmit PCI cardholder data</t>
  </si>
  <si>
    <t>PA-DSS or Card Production Certification is required</t>
  </si>
  <si>
    <t xml:space="preserve">Outsourced solutions providers that process, store or transmit PCI cardholder data </t>
  </si>
  <si>
    <t>PCI-DSS certification is required</t>
  </si>
  <si>
    <t>Provide training in secure development practices for application developers, as applicable for the developer’s job function and technology used</t>
  </si>
  <si>
    <t>Develop all applications to prevent common coding vulnerabilities in software-development processes. Refer OWASP Top 10 for web and mobile; or other relevant standards e.g. MITRE</t>
  </si>
  <si>
    <t>Software vendors must establish a process to identify and manage vulnerabilities (any underlying software or systems that are provided with or required by the application - for example, web servers, third-party libraries and programs - must be included in this process.</t>
  </si>
  <si>
    <t>ATMs and POS machines</t>
  </si>
  <si>
    <t>Security mechanisms like Anti-skimming and Biometric devices etc. on ATMs and POS machines</t>
  </si>
  <si>
    <t>IT/vendor</t>
  </si>
  <si>
    <t>Refer to std1</t>
  </si>
  <si>
    <t>Generate and store the security event logs as per log data retention policy.</t>
  </si>
  <si>
    <t>Create backup of device configurations on regular basis</t>
  </si>
  <si>
    <t>Critical information processing facilities shall be housed in secure areas such as data centers and network equipment rooms with appropriate security barriers and entry controls.</t>
  </si>
  <si>
    <t>Annex to 88</t>
  </si>
  <si>
    <t>Access to these areas shall be restricted to authorized personnel only and the access rights shall be reviewed and updated regularly</t>
  </si>
  <si>
    <t>Take adequate measures to protect equipment from power failures and electrical supply fluctuations.</t>
  </si>
  <si>
    <t xml:space="preserve">Securely Assessment </t>
  </si>
  <si>
    <t>Establish two-factor authentication controls for remote access to networks, host data and/or systems.</t>
  </si>
  <si>
    <t>Consider environmental threats when selecting the locations of data centers.</t>
  </si>
  <si>
    <t>Define and document applicable configuration standards.</t>
  </si>
  <si>
    <t>Application must be assessed as per SSDLC/IS assessment standard developed by theIT Security</t>
  </si>
  <si>
    <t>IT Security</t>
  </si>
  <si>
    <t>Annex to 05</t>
  </si>
  <si>
    <t>Threats are managed, mitigated &amp; communicated as per IS assessment standard developed by the IT security team.</t>
  </si>
  <si>
    <t>All relevant events are identified, monitored, &amp; retained to identify anoamlies with in the organization as per IS assessment standard developed by IT security team.</t>
  </si>
  <si>
    <t>Annex to 97</t>
  </si>
  <si>
    <t>Risk managed &amp; maintained &amp; end users are awared of common IS practises as per IS assessment standard developed by IT security team</t>
  </si>
  <si>
    <t>Annex to 60</t>
  </si>
  <si>
    <t>Date</t>
  </si>
  <si>
    <t>S. No.</t>
  </si>
  <si>
    <t>Vulnerabilities</t>
  </si>
  <si>
    <t>Threat</t>
  </si>
  <si>
    <t>Threat  Evaluation</t>
  </si>
  <si>
    <t>Risk Rating</t>
  </si>
  <si>
    <t>Lowest value</t>
  </si>
  <si>
    <t>Highest value</t>
  </si>
  <si>
    <t>S.No</t>
  </si>
  <si>
    <t>Asset Name</t>
  </si>
  <si>
    <t>Threat Summary</t>
  </si>
  <si>
    <t>Corrective Action</t>
  </si>
  <si>
    <t>Owner</t>
  </si>
  <si>
    <t>Target Date</t>
  </si>
  <si>
    <t>Inherent Risk</t>
  </si>
  <si>
    <t>Risk Treatment Type</t>
  </si>
  <si>
    <t>Vulnerability Type</t>
  </si>
  <si>
    <t>Residual Risk</t>
  </si>
  <si>
    <t>Asset IP</t>
  </si>
  <si>
    <t>Risk value done from VAPT &amp; threat modeling is not Critical or High. If it is , it been mitigated or trimmed</t>
  </si>
  <si>
    <t>Vulerability Type</t>
  </si>
  <si>
    <t>IS Control Type</t>
  </si>
  <si>
    <t>10.1.2.1</t>
  </si>
  <si>
    <t>System Identifier</t>
  </si>
  <si>
    <t>Business Group</t>
  </si>
  <si>
    <t>ITSM</t>
  </si>
  <si>
    <t>IT/Infra</t>
  </si>
  <si>
    <t>Compensating Control(alternate to corrective action)</t>
  </si>
  <si>
    <t>Yes</t>
  </si>
  <si>
    <t>Risk'20</t>
  </si>
  <si>
    <t>Risk'21</t>
  </si>
  <si>
    <t>Risk (q3)</t>
  </si>
  <si>
    <t>Risk (q4)</t>
  </si>
  <si>
    <t>Risk Treatment Time (month)</t>
  </si>
  <si>
    <t>Application Name</t>
  </si>
  <si>
    <t>Internet Facing</t>
  </si>
  <si>
    <t>System acquisition development &amp; maintenace</t>
  </si>
  <si>
    <t>Operation Security</t>
  </si>
  <si>
    <t>Cryptography</t>
  </si>
  <si>
    <t xml:space="preserve"> System acquisition development &amp; maintenace</t>
  </si>
  <si>
    <t>Communication Security</t>
  </si>
  <si>
    <t>Physical &amp; Environmental Security Security</t>
  </si>
  <si>
    <t>Compliance</t>
  </si>
  <si>
    <t>Human resource security</t>
  </si>
  <si>
    <t>Business Continuity</t>
  </si>
  <si>
    <t>Physical &amp; Environmental Security and environmental controls shall be implemented to monitor environmental conditions which can adversely affect the operation of information processing facilities.</t>
  </si>
  <si>
    <t>IS Incident Management</t>
  </si>
  <si>
    <t>Information Secuirty policy</t>
  </si>
  <si>
    <t>IARV</t>
  </si>
  <si>
    <t>Organisation of information security policy</t>
  </si>
  <si>
    <t xml:space="preserve">Physical &amp; Environmental Security </t>
  </si>
  <si>
    <t>IARVC</t>
  </si>
  <si>
    <t>IARVI</t>
  </si>
  <si>
    <t>Reputational Damage</t>
  </si>
  <si>
    <t>Financial Loss</t>
  </si>
  <si>
    <t>Business/Service Disruption</t>
  </si>
  <si>
    <t>Regualtory Penalities</t>
  </si>
  <si>
    <t>Information Classification in Asset</t>
  </si>
  <si>
    <t>TOTAL</t>
  </si>
  <si>
    <t>Regulation/ Law broken.</t>
  </si>
  <si>
    <t xml:space="preserve"> No regulation observed.</t>
  </si>
  <si>
    <t>No financial Loss</t>
  </si>
  <si>
    <t>No financial loss</t>
  </si>
  <si>
    <t>Confidnetial/sensitive information is disclosed/lost</t>
  </si>
  <si>
    <t>Any confidential information is disclosed (not PII or customer data)</t>
  </si>
  <si>
    <t xml:space="preserve">No confidential/sensitive information is disclsoed/loss. </t>
  </si>
  <si>
    <t>Impact</t>
  </si>
  <si>
    <t xml:space="preserve">High </t>
  </si>
  <si>
    <t>Med</t>
  </si>
  <si>
    <t>Incomplete</t>
  </si>
  <si>
    <t>No</t>
  </si>
  <si>
    <t>Implementation Status(Yes/No/Not Applicable/Almost/Incomplete)</t>
  </si>
  <si>
    <t>NA</t>
  </si>
  <si>
    <t>Almost</t>
  </si>
  <si>
    <t>weightage</t>
  </si>
  <si>
    <t xml:space="preserve">Threat &amp; Risk Assessment Form - Document Management Application </t>
  </si>
  <si>
    <t>Risk Value
(L x I x IARV)</t>
  </si>
  <si>
    <t>Risk Rating
(L x I x IARV)</t>
  </si>
  <si>
    <t>Likelihood (L)</t>
  </si>
  <si>
    <t>Impact (I)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</si>
</sst>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8" x14ac:knownFonts="1">
    <font>
      <sz val="10"/>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0"/>
      <color rgb="FF9C0006"/>
      <name val="Arial"/>
      <family val="2"/>
      <scheme val="minor"/>
    </font>
    <font>
      <sz val="10"/>
      <color rgb="FF006100"/>
      <name val="Arial"/>
      <family val="2"/>
      <scheme val="minor"/>
    </font>
    <font>
      <sz val="10"/>
      <color rgb="FF9C6500"/>
      <name val="Arial"/>
      <family val="2"/>
      <scheme val="minor"/>
    </font>
    <font>
      <b/>
      <sz val="10"/>
      <color rgb="FFFA7D00"/>
      <name val="Arial"/>
      <family val="2"/>
      <scheme val="minor"/>
    </font>
    <font>
      <b/>
      <sz val="10"/>
      <color theme="0"/>
      <name val="Arial"/>
      <family val="2"/>
      <scheme val="minor"/>
    </font>
    <font>
      <i/>
      <sz val="10"/>
      <color rgb="FF7F7F7F"/>
      <name val="Arial"/>
      <family val="2"/>
      <scheme val="minor"/>
    </font>
    <font>
      <sz val="10"/>
      <color rgb="FF3F3F76"/>
      <name val="Arial"/>
      <family val="2"/>
      <scheme val="minor"/>
    </font>
    <font>
      <sz val="10"/>
      <color rgb="FFFA7D00"/>
      <name val="Arial"/>
      <family val="2"/>
      <scheme val="minor"/>
    </font>
    <font>
      <b/>
      <sz val="10"/>
      <color rgb="FF3F3F3F"/>
      <name val="Arial"/>
      <family val="2"/>
      <scheme val="minor"/>
    </font>
    <font>
      <sz val="10"/>
      <color rgb="FFFF0000"/>
      <name val="Arial"/>
      <family val="2"/>
      <scheme val="minor"/>
    </font>
    <font>
      <b/>
      <sz val="15"/>
      <color theme="3"/>
      <name val="Arial"/>
      <family val="2"/>
      <scheme val="minor"/>
    </font>
    <font>
      <b/>
      <sz val="13"/>
      <color theme="3"/>
      <name val="Arial"/>
      <family val="2"/>
      <scheme val="minor"/>
    </font>
    <font>
      <sz val="10"/>
      <color theme="1"/>
      <name val="Arial"/>
      <family val="2"/>
      <scheme val="minor"/>
    </font>
    <font>
      <b/>
      <sz val="11"/>
      <color theme="3"/>
      <name val="Arial"/>
      <family val="2"/>
      <scheme val="minor"/>
    </font>
    <font>
      <b/>
      <sz val="10"/>
      <color theme="1"/>
      <name val="Arial"/>
      <family val="2"/>
      <scheme val="minor"/>
    </font>
    <font>
      <sz val="10"/>
      <color theme="0"/>
      <name val="Arial"/>
      <family val="2"/>
      <scheme val="minor"/>
    </font>
    <font>
      <sz val="11"/>
      <color rgb="FFFF0000"/>
      <name val="Arial"/>
      <family val="2"/>
      <scheme val="minor"/>
    </font>
    <font>
      <b/>
      <sz val="16"/>
      <color theme="0"/>
      <name val="Arial"/>
      <family val="2"/>
      <scheme val="minor"/>
    </font>
    <font>
      <b/>
      <sz val="16"/>
      <name val="Arial"/>
      <family val="2"/>
      <scheme val="minor"/>
    </font>
    <font>
      <b/>
      <sz val="11"/>
      <name val="Arial"/>
      <family val="2"/>
    </font>
    <font>
      <b/>
      <sz val="11"/>
      <name val="Arial"/>
      <family val="2"/>
      <scheme val="minor"/>
    </font>
    <font>
      <sz val="11"/>
      <name val="Arial"/>
      <family val="2"/>
    </font>
    <font>
      <b/>
      <sz val="11"/>
      <color theme="0"/>
      <name val="Arial"/>
      <family val="2"/>
      <scheme val="minor"/>
    </font>
    <font>
      <b/>
      <sz val="10"/>
      <name val="Arial"/>
      <family val="2"/>
    </font>
    <font>
      <b/>
      <sz val="10"/>
      <name val="Arial"/>
      <family val="2"/>
      <scheme val="minor"/>
    </font>
    <font>
      <sz val="9"/>
      <color theme="1"/>
      <name val="Arial"/>
      <family val="2"/>
      <scheme val="minor"/>
    </font>
    <font>
      <sz val="11"/>
      <color theme="0"/>
      <name val="Arial"/>
      <family val="2"/>
      <scheme val="minor"/>
    </font>
    <font>
      <sz val="10"/>
      <name val="Arial"/>
      <family val="2"/>
      <scheme val="minor"/>
    </font>
    <font>
      <b/>
      <sz val="11"/>
      <color theme="1"/>
      <name val="Arial"/>
      <family val="2"/>
      <scheme val="minor"/>
    </font>
    <font>
      <b/>
      <sz val="10"/>
      <color rgb="FFFF0000"/>
      <name val="Arial"/>
      <family val="2"/>
      <scheme val="minor"/>
    </font>
    <font>
      <b/>
      <sz val="10"/>
      <color theme="0"/>
      <name val="Arial"/>
      <family val="2"/>
    </font>
    <font>
      <sz val="16"/>
      <color theme="1"/>
      <name val="Arial"/>
      <family val="2"/>
      <scheme val="minor"/>
    </font>
    <font>
      <sz val="22"/>
      <color theme="1"/>
      <name val="Arial"/>
      <family val="2"/>
      <scheme val="minor"/>
    </font>
    <font>
      <b/>
      <sz val="8"/>
      <color indexed="81"/>
      <name val="Tahoma"/>
      <family val="2"/>
    </font>
    <font>
      <sz val="8"/>
      <color indexed="81"/>
      <name val="Tahoma"/>
      <family val="2"/>
    </font>
    <font>
      <sz val="9"/>
      <color indexed="81"/>
      <name val="Tahoma"/>
      <family val="2"/>
    </font>
    <font>
      <b/>
      <sz val="12"/>
      <color theme="0"/>
      <name val="Arial"/>
      <family val="2"/>
      <scheme val="minor"/>
    </font>
    <font>
      <b/>
      <sz val="9"/>
      <color theme="1"/>
      <name val="Arial"/>
      <family val="2"/>
      <scheme val="minor"/>
    </font>
    <font>
      <b/>
      <sz val="8"/>
      <color rgb="FFFF0000"/>
      <name val="Arial"/>
      <family val="2"/>
      <scheme val="minor"/>
    </font>
    <font>
      <b/>
      <sz val="8"/>
      <color rgb="FF003399"/>
      <name val="Arial"/>
      <family val="2"/>
      <scheme val="minor"/>
    </font>
    <font>
      <sz val="8"/>
      <color theme="1"/>
      <name val="Arial"/>
      <family val="2"/>
      <scheme val="minor"/>
    </font>
    <font>
      <sz val="8"/>
      <color rgb="FFFF0000"/>
      <name val="Arial"/>
      <family val="2"/>
      <scheme val="minor"/>
    </font>
    <font>
      <b/>
      <sz val="8"/>
      <color theme="1"/>
      <name val="Arial"/>
      <family val="2"/>
      <scheme val="minor"/>
    </font>
    <font>
      <sz val="8"/>
      <color rgb="FF003399"/>
      <name val="Arial"/>
      <family val="2"/>
      <scheme val="minor"/>
    </font>
    <font>
      <sz val="8"/>
      <name val="Arial"/>
      <family val="2"/>
      <scheme val="minor"/>
    </font>
    <font>
      <sz val="14"/>
      <color theme="1"/>
      <name val="Arial"/>
      <family val="2"/>
      <scheme val="minor"/>
    </font>
    <font>
      <b/>
      <sz val="14"/>
      <color theme="1"/>
      <name val="Arial"/>
      <family val="2"/>
      <scheme val="minor"/>
    </font>
    <font>
      <b/>
      <sz val="11"/>
      <color rgb="FFFF0000"/>
      <name val="Arial"/>
      <family val="2"/>
      <scheme val="minor"/>
    </font>
    <font>
      <sz val="9"/>
      <color rgb="FFFF0000"/>
      <name val="Arial"/>
      <family val="2"/>
      <scheme val="minor"/>
    </font>
    <font>
      <sz val="9"/>
      <name val="Arial"/>
      <family val="2"/>
      <scheme val="minor"/>
    </font>
    <font>
      <b/>
      <sz val="18"/>
      <color theme="1"/>
      <name val="Arial Narrow"/>
      <family val="2"/>
    </font>
    <font>
      <sz val="11"/>
      <color rgb="FF242729"/>
      <name val="Arial"/>
      <family val="2"/>
      <scheme val="minor"/>
    </font>
  </fonts>
  <fills count="5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70C0"/>
        <bgColor indexed="64"/>
      </patternFill>
    </fill>
    <fill>
      <patternFill patternType="solid">
        <fgColor theme="0"/>
        <bgColor indexed="64"/>
      </patternFill>
    </fill>
    <fill>
      <patternFill patternType="solid">
        <fgColor theme="3" tint="0.79998168889431442"/>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0" tint="-0.499984740745262"/>
        <bgColor indexed="64"/>
      </patternFill>
    </fill>
    <fill>
      <patternFill patternType="solid">
        <fgColor theme="0" tint="-0.14999847407452621"/>
        <bgColor indexed="64"/>
      </patternFill>
    </fill>
    <fill>
      <patternFill patternType="solid">
        <fgColor theme="3"/>
        <bgColor indexed="64"/>
      </patternFill>
    </fill>
    <fill>
      <patternFill patternType="solid">
        <fgColor theme="4" tint="0.79998168889431442"/>
        <bgColor indexed="64"/>
      </patternFill>
    </fill>
    <fill>
      <patternFill patternType="solid">
        <fgColor theme="1" tint="0.34998626667073579"/>
        <bgColor indexed="64"/>
      </patternFill>
    </fill>
    <fill>
      <patternFill patternType="solid">
        <fgColor theme="8" tint="0.79998168889431442"/>
        <bgColor indexed="64"/>
      </patternFill>
    </fill>
    <fill>
      <patternFill patternType="solid">
        <fgColor rgb="FFFF0000"/>
        <bgColor indexed="64"/>
      </patternFill>
    </fill>
    <fill>
      <patternFill patternType="solid">
        <fgColor rgb="FF00B050"/>
        <bgColor indexed="64"/>
      </patternFill>
    </fill>
    <fill>
      <patternFill patternType="solid">
        <fgColor rgb="FFFFFF00"/>
        <bgColor indexed="64"/>
      </patternFill>
    </fill>
    <fill>
      <patternFill patternType="solid">
        <fgColor rgb="FF8FCAFB"/>
        <bgColor indexed="64"/>
      </patternFill>
    </fill>
    <fill>
      <patternFill patternType="solid">
        <fgColor rgb="FFFFC000"/>
        <bgColor indexed="64"/>
      </patternFill>
    </fill>
    <fill>
      <patternFill patternType="solid">
        <fgColor rgb="FF0099FF"/>
        <bgColor indexed="64"/>
      </patternFill>
    </fill>
    <fill>
      <patternFill patternType="solid">
        <fgColor rgb="FF002060"/>
        <bgColor indexed="64"/>
      </patternFill>
    </fill>
  </fills>
  <borders count="47">
    <border>
      <left/>
      <right/>
      <top/>
      <bottom/>
      <diagonal/>
    </border>
    <border>
      <left/>
      <right/>
      <top/>
      <bottom style="thick">
        <color theme="4"/>
      </bottom>
      <diagonal/>
    </border>
    <border>
      <left/>
      <right/>
      <top/>
      <bottom style="thick">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39997558519241921"/>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auto="1"/>
      </left>
      <right/>
      <top style="thin">
        <color auto="1"/>
      </top>
      <bottom/>
      <diagonal/>
    </border>
    <border>
      <left/>
      <right/>
      <top style="thin">
        <color indexed="64"/>
      </top>
      <bottom/>
      <diagonal/>
    </border>
    <border>
      <left/>
      <right style="thin">
        <color auto="1"/>
      </right>
      <top style="thin">
        <color auto="1"/>
      </top>
      <bottom/>
      <diagonal/>
    </border>
    <border>
      <left style="thin">
        <color auto="1"/>
      </left>
      <right/>
      <top/>
      <bottom style="thin">
        <color auto="1"/>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top style="medium">
        <color indexed="64"/>
      </top>
      <bottom style="thin">
        <color indexed="64"/>
      </bottom>
      <diagonal/>
    </border>
    <border>
      <left/>
      <right/>
      <top style="medium">
        <color indexed="64"/>
      </top>
      <bottom style="thin">
        <color indexed="64"/>
      </bottom>
      <diagonal/>
    </border>
    <border>
      <left/>
      <right style="thin">
        <color auto="1"/>
      </right>
      <top style="medium">
        <color indexed="64"/>
      </top>
      <bottom style="thin">
        <color indexed="64"/>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bottom style="hair">
        <color indexed="64"/>
      </bottom>
      <diagonal/>
    </border>
    <border>
      <left style="medium">
        <color indexed="64"/>
      </left>
      <right style="hair">
        <color indexed="64"/>
      </right>
      <top style="medium">
        <color indexed="64"/>
      </top>
      <bottom style="medium">
        <color indexed="64"/>
      </bottom>
      <diagonal/>
    </border>
    <border>
      <left style="hair">
        <color indexed="64"/>
      </left>
      <right style="hair">
        <color indexed="64"/>
      </right>
      <top style="medium">
        <color indexed="64"/>
      </top>
      <bottom style="medium">
        <color indexed="64"/>
      </bottom>
      <diagonal/>
    </border>
    <border>
      <left style="hair">
        <color indexed="64"/>
      </left>
      <right style="medium">
        <color indexed="64"/>
      </right>
      <top style="medium">
        <color indexed="64"/>
      </top>
      <bottom style="medium">
        <color indexed="64"/>
      </bottom>
      <diagonal/>
    </border>
    <border>
      <left style="thin">
        <color auto="1"/>
      </left>
      <right style="thin">
        <color auto="1"/>
      </right>
      <top style="thin">
        <color auto="1"/>
      </top>
      <bottom style="thin">
        <color theme="4" tint="0.39997558519241921"/>
      </bottom>
      <diagonal/>
    </border>
  </borders>
  <cellStyleXfs count="49">
    <xf numFmtId="0" fontId="0" fillId="0" borderId="0"/>
    <xf numFmtId="0" fontId="16" fillId="0" borderId="1" applyNumberFormat="0" applyFill="0" applyAlignment="0" applyProtection="0"/>
    <xf numFmtId="0" fontId="17" fillId="0" borderId="2" applyNumberFormat="0" applyFill="0" applyAlignment="0" applyProtection="0"/>
    <xf numFmtId="0" fontId="7" fillId="2" borderId="0" applyNumberFormat="0" applyBorder="0" applyAlignment="0" applyProtection="0"/>
    <xf numFmtId="0" fontId="6" fillId="3" borderId="0" applyNumberFormat="0" applyBorder="0" applyAlignment="0" applyProtection="0"/>
    <xf numFmtId="0" fontId="8" fillId="4" borderId="0" applyNumberFormat="0" applyBorder="0" applyAlignment="0" applyProtection="0"/>
    <xf numFmtId="0" fontId="12" fillId="5" borderId="3" applyNumberFormat="0" applyAlignment="0" applyProtection="0"/>
    <xf numFmtId="0" fontId="14" fillId="6" borderId="4" applyNumberFormat="0" applyAlignment="0" applyProtection="0"/>
    <xf numFmtId="0" fontId="9" fillId="6" borderId="3" applyNumberFormat="0" applyAlignment="0" applyProtection="0"/>
    <xf numFmtId="0" fontId="13" fillId="0" borderId="5" applyNumberFormat="0" applyFill="0" applyAlignment="0" applyProtection="0"/>
    <xf numFmtId="0" fontId="10" fillId="7" borderId="6" applyNumberFormat="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9" fillId="0" borderId="7" applyNumberFormat="0" applyFill="0" applyAlignment="0" applyProtection="0"/>
    <xf numFmtId="0" fontId="19" fillId="0" borderId="0" applyNumberFormat="0" applyFill="0" applyBorder="0" applyAlignment="0" applyProtection="0"/>
    <xf numFmtId="0" fontId="20" fillId="0" borderId="8" applyNumberFormat="0" applyFill="0" applyAlignment="0" applyProtection="0"/>
    <xf numFmtId="0" fontId="21" fillId="8" borderId="0" applyNumberFormat="0" applyBorder="0" applyAlignment="0" applyProtection="0"/>
    <xf numFmtId="0" fontId="18" fillId="9" borderId="0" applyNumberFormat="0" applyBorder="0" applyAlignment="0" applyProtection="0"/>
    <xf numFmtId="0" fontId="18" fillId="10" borderId="0" applyNumberFormat="0" applyBorder="0" applyAlignment="0" applyProtection="0"/>
    <xf numFmtId="0" fontId="21" fillId="11" borderId="0" applyNumberFormat="0" applyBorder="0" applyAlignment="0" applyProtection="0"/>
    <xf numFmtId="0" fontId="21" fillId="12" borderId="0" applyNumberFormat="0" applyBorder="0" applyAlignment="0" applyProtection="0"/>
    <xf numFmtId="0" fontId="18" fillId="13" borderId="0" applyNumberFormat="0" applyBorder="0" applyAlignment="0" applyProtection="0"/>
    <xf numFmtId="0" fontId="18" fillId="14" borderId="0" applyNumberFormat="0" applyBorder="0" applyAlignment="0" applyProtection="0"/>
    <xf numFmtId="0" fontId="21" fillId="15" borderId="0" applyNumberFormat="0" applyBorder="0" applyAlignment="0" applyProtection="0"/>
    <xf numFmtId="0" fontId="21" fillId="16" borderId="0" applyNumberFormat="0" applyBorder="0" applyAlignment="0" applyProtection="0"/>
    <xf numFmtId="0" fontId="18" fillId="17" borderId="0" applyNumberFormat="0" applyBorder="0" applyAlignment="0" applyProtection="0"/>
    <xf numFmtId="0" fontId="18" fillId="18" borderId="0" applyNumberFormat="0" applyBorder="0" applyAlignment="0" applyProtection="0"/>
    <xf numFmtId="0" fontId="21" fillId="19" borderId="0" applyNumberFormat="0" applyBorder="0" applyAlignment="0" applyProtection="0"/>
    <xf numFmtId="0" fontId="21" fillId="20" borderId="0" applyNumberFormat="0" applyBorder="0" applyAlignment="0" applyProtection="0"/>
    <xf numFmtId="0" fontId="18" fillId="21" borderId="0" applyNumberFormat="0" applyBorder="0" applyAlignment="0" applyProtection="0"/>
    <xf numFmtId="0" fontId="18" fillId="22" borderId="0" applyNumberFormat="0" applyBorder="0" applyAlignment="0" applyProtection="0"/>
    <xf numFmtId="0" fontId="21" fillId="23" borderId="0" applyNumberFormat="0" applyBorder="0" applyAlignment="0" applyProtection="0"/>
    <xf numFmtId="0" fontId="21" fillId="24" borderId="0" applyNumberFormat="0" applyBorder="0" applyAlignment="0" applyProtection="0"/>
    <xf numFmtId="0" fontId="18" fillId="25" borderId="0" applyNumberFormat="0" applyBorder="0" applyAlignment="0" applyProtection="0"/>
    <xf numFmtId="0" fontId="18" fillId="26" borderId="0" applyNumberFormat="0" applyBorder="0" applyAlignment="0" applyProtection="0"/>
    <xf numFmtId="0" fontId="21" fillId="27" borderId="0" applyNumberFormat="0" applyBorder="0" applyAlignment="0" applyProtection="0"/>
    <xf numFmtId="0" fontId="21" fillId="28" borderId="0" applyNumberFormat="0" applyBorder="0" applyAlignment="0" applyProtection="0"/>
    <xf numFmtId="0" fontId="18" fillId="29" borderId="0" applyNumberFormat="0" applyBorder="0" applyAlignment="0" applyProtection="0"/>
    <xf numFmtId="0" fontId="18" fillId="30" borderId="0" applyNumberFormat="0" applyBorder="0" applyAlignment="0" applyProtection="0"/>
    <xf numFmtId="0" fontId="21" fillId="31" borderId="0" applyNumberFormat="0" applyBorder="0" applyAlignment="0" applyProtection="0"/>
    <xf numFmtId="0" fontId="5" fillId="0" borderId="0"/>
    <xf numFmtId="0" fontId="4" fillId="0" borderId="0"/>
    <xf numFmtId="0" fontId="3" fillId="0" borderId="0"/>
    <xf numFmtId="0" fontId="3" fillId="0" borderId="0"/>
    <xf numFmtId="0" fontId="3" fillId="0" borderId="0"/>
    <xf numFmtId="0" fontId="2" fillId="0" borderId="0"/>
    <xf numFmtId="0" fontId="2" fillId="0" borderId="0"/>
    <xf numFmtId="0" fontId="1" fillId="0" borderId="0"/>
    <xf numFmtId="0" fontId="1" fillId="0" borderId="0"/>
  </cellStyleXfs>
  <cellXfs count="324">
    <xf numFmtId="0" fontId="0" fillId="0" borderId="0" xfId="0"/>
    <xf numFmtId="0" fontId="4" fillId="0" borderId="0" xfId="41" applyBorder="1" applyAlignment="1" applyProtection="1"/>
    <xf numFmtId="0" fontId="4" fillId="0" borderId="12" xfId="41" applyBorder="1" applyAlignment="1" applyProtection="1"/>
    <xf numFmtId="0" fontId="22" fillId="0" borderId="12" xfId="41" applyFont="1" applyBorder="1" applyAlignment="1" applyProtection="1"/>
    <xf numFmtId="0" fontId="4" fillId="0" borderId="0" xfId="41" applyProtection="1">
      <protection locked="0"/>
    </xf>
    <xf numFmtId="0" fontId="4" fillId="0" borderId="0" xfId="41" applyBorder="1" applyProtection="1"/>
    <xf numFmtId="0" fontId="4" fillId="0" borderId="14" xfId="41" applyBorder="1" applyProtection="1"/>
    <xf numFmtId="0" fontId="4" fillId="0" borderId="0" xfId="41" applyBorder="1" applyProtection="1">
      <protection locked="0"/>
    </xf>
    <xf numFmtId="0" fontId="4" fillId="0" borderId="0" xfId="41" applyFill="1" applyBorder="1" applyProtection="1"/>
    <xf numFmtId="0" fontId="31" fillId="35" borderId="0" xfId="41" applyFont="1" applyFill="1" applyProtection="1">
      <protection locked="0"/>
    </xf>
    <xf numFmtId="0" fontId="31" fillId="36" borderId="0" xfId="41" applyFont="1" applyFill="1" applyProtection="1">
      <protection locked="0"/>
    </xf>
    <xf numFmtId="0" fontId="0" fillId="0" borderId="0" xfId="41" applyFont="1" applyProtection="1">
      <protection locked="0"/>
    </xf>
    <xf numFmtId="0" fontId="10" fillId="0" borderId="0" xfId="41" applyFont="1" applyFill="1" applyBorder="1" applyAlignment="1" applyProtection="1">
      <alignment horizontal="center" vertical="center"/>
    </xf>
    <xf numFmtId="0" fontId="10" fillId="0" borderId="0" xfId="41" applyFont="1" applyFill="1" applyBorder="1" applyAlignment="1" applyProtection="1">
      <alignment horizontal="center" vertical="center"/>
      <protection locked="0"/>
    </xf>
    <xf numFmtId="0" fontId="10" fillId="0" borderId="15" xfId="41" applyFont="1" applyFill="1" applyBorder="1" applyAlignment="1" applyProtection="1">
      <alignment horizontal="center" vertical="center"/>
      <protection locked="0"/>
    </xf>
    <xf numFmtId="0" fontId="4" fillId="0" borderId="0" xfId="41" applyBorder="1" applyAlignment="1" applyProtection="1">
      <alignment horizontal="center"/>
    </xf>
    <xf numFmtId="0" fontId="4" fillId="0" borderId="0" xfId="41" applyBorder="1" applyAlignment="1" applyProtection="1">
      <protection locked="0"/>
    </xf>
    <xf numFmtId="0" fontId="4" fillId="0" borderId="0" xfId="41" applyAlignment="1" applyProtection="1">
      <alignment horizontal="center"/>
      <protection locked="0"/>
    </xf>
    <xf numFmtId="0" fontId="4" fillId="0" borderId="12" xfId="41" applyBorder="1" applyProtection="1">
      <protection locked="0"/>
    </xf>
    <xf numFmtId="0" fontId="22" fillId="0" borderId="0" xfId="41" applyFont="1" applyProtection="1">
      <protection locked="0"/>
    </xf>
    <xf numFmtId="0" fontId="4" fillId="0" borderId="0" xfId="41" applyProtection="1"/>
    <xf numFmtId="0" fontId="4" fillId="0" borderId="0" xfId="41"/>
    <xf numFmtId="0" fontId="4" fillId="0" borderId="15" xfId="41" applyBorder="1" applyProtection="1"/>
    <xf numFmtId="0" fontId="4" fillId="0" borderId="22" xfId="41" applyBorder="1" applyProtection="1"/>
    <xf numFmtId="0" fontId="4" fillId="0" borderId="12" xfId="41" applyBorder="1" applyProtection="1"/>
    <xf numFmtId="0" fontId="4" fillId="0" borderId="23" xfId="41" applyBorder="1" applyProtection="1"/>
    <xf numFmtId="0" fontId="4" fillId="0" borderId="0" xfId="41" applyFill="1" applyProtection="1">
      <protection locked="0"/>
    </xf>
    <xf numFmtId="0" fontId="4" fillId="0" borderId="0" xfId="41" applyAlignment="1" applyProtection="1">
      <protection locked="0"/>
    </xf>
    <xf numFmtId="0" fontId="10" fillId="0" borderId="0" xfId="41" applyFont="1" applyFill="1" applyBorder="1" applyAlignment="1" applyProtection="1">
      <alignment horizontal="center"/>
      <protection locked="0"/>
    </xf>
    <xf numFmtId="0" fontId="10" fillId="0" borderId="0" xfId="41" applyFont="1" applyFill="1" applyBorder="1" applyAlignment="1" applyProtection="1">
      <alignment vertical="center"/>
      <protection locked="0"/>
    </xf>
    <xf numFmtId="0" fontId="10" fillId="0" borderId="0" xfId="41" applyFont="1" applyFill="1" applyBorder="1" applyAlignment="1" applyProtection="1">
      <alignment horizontal="left" vertical="center"/>
      <protection locked="0"/>
    </xf>
    <xf numFmtId="0" fontId="22" fillId="0" borderId="0" xfId="41" applyFont="1" applyFill="1" applyBorder="1" applyAlignment="1" applyProtection="1">
      <alignment horizontal="left" vertical="center"/>
      <protection locked="0"/>
    </xf>
    <xf numFmtId="0" fontId="32" fillId="0" borderId="0" xfId="41" applyFont="1" applyFill="1" applyBorder="1" applyAlignment="1" applyProtection="1">
      <alignment vertical="center"/>
      <protection locked="0"/>
    </xf>
    <xf numFmtId="0" fontId="22" fillId="0" borderId="0" xfId="41" applyFont="1" applyFill="1" applyBorder="1" applyAlignment="1" applyProtection="1">
      <alignment vertical="center"/>
      <protection locked="0"/>
    </xf>
    <xf numFmtId="0" fontId="4" fillId="0" borderId="0" xfId="41" applyFill="1" applyBorder="1" applyAlignment="1" applyProtection="1">
      <alignment horizontal="center" vertical="center"/>
      <protection locked="0"/>
    </xf>
    <xf numFmtId="0" fontId="4" fillId="0" borderId="0" xfId="41" applyFill="1" applyBorder="1" applyProtection="1">
      <protection locked="0"/>
    </xf>
    <xf numFmtId="0" fontId="24" fillId="33" borderId="0" xfId="41" applyFont="1" applyFill="1" applyBorder="1" applyAlignment="1" applyProtection="1">
      <alignment horizontal="center" vertical="center"/>
      <protection hidden="1"/>
    </xf>
    <xf numFmtId="0" fontId="24" fillId="33" borderId="15" xfId="41" applyFont="1" applyFill="1" applyBorder="1" applyAlignment="1" applyProtection="1">
      <alignment horizontal="center" vertical="center"/>
      <protection hidden="1"/>
    </xf>
    <xf numFmtId="0" fontId="25" fillId="33" borderId="9" xfId="41" applyFont="1" applyFill="1" applyBorder="1" applyAlignment="1" applyProtection="1">
      <alignment horizontal="left" vertical="center" wrapText="1"/>
      <protection hidden="1"/>
    </xf>
    <xf numFmtId="0" fontId="4" fillId="0" borderId="0" xfId="41" applyBorder="1" applyAlignment="1" applyProtection="1">
      <protection hidden="1"/>
    </xf>
    <xf numFmtId="0" fontId="4" fillId="0" borderId="0" xfId="41" applyBorder="1" applyProtection="1">
      <protection hidden="1"/>
    </xf>
    <xf numFmtId="0" fontId="26" fillId="33" borderId="0" xfId="41" applyFont="1" applyFill="1" applyBorder="1" applyAlignment="1" applyProtection="1">
      <alignment horizontal="center" vertical="center"/>
      <protection hidden="1"/>
    </xf>
    <xf numFmtId="0" fontId="4" fillId="0" borderId="0" xfId="41" applyFont="1" applyAlignment="1" applyProtection="1">
      <alignment horizontal="left"/>
      <protection hidden="1"/>
    </xf>
    <xf numFmtId="0" fontId="28" fillId="33" borderId="0" xfId="41" applyFont="1" applyFill="1" applyBorder="1" applyAlignment="1" applyProtection="1">
      <alignment horizontal="left" vertical="center" wrapText="1"/>
      <protection hidden="1"/>
    </xf>
    <xf numFmtId="0" fontId="4" fillId="0" borderId="0" xfId="41" applyBorder="1" applyAlignment="1" applyProtection="1">
      <alignment vertical="center"/>
      <protection hidden="1"/>
    </xf>
    <xf numFmtId="0" fontId="4" fillId="0" borderId="15" xfId="41" applyBorder="1" applyAlignment="1" applyProtection="1">
      <protection hidden="1"/>
    </xf>
    <xf numFmtId="0" fontId="4" fillId="0" borderId="15" xfId="41" applyBorder="1" applyAlignment="1" applyProtection="1">
      <alignment vertical="center"/>
      <protection hidden="1"/>
    </xf>
    <xf numFmtId="0" fontId="30" fillId="0" borderId="0" xfId="41" applyFont="1" applyFill="1" applyBorder="1" applyAlignment="1" applyProtection="1">
      <alignment horizontal="center" vertical="center"/>
      <protection hidden="1"/>
    </xf>
    <xf numFmtId="0" fontId="29" fillId="0" borderId="14" xfId="41" applyFont="1" applyFill="1" applyBorder="1" applyAlignment="1" applyProtection="1">
      <alignment horizontal="center" vertical="center"/>
      <protection hidden="1"/>
    </xf>
    <xf numFmtId="0" fontId="29" fillId="0" borderId="15" xfId="41" applyFont="1" applyFill="1" applyBorder="1" applyAlignment="1" applyProtection="1">
      <alignment horizontal="center" vertical="center" wrapText="1"/>
      <protection hidden="1"/>
    </xf>
    <xf numFmtId="0" fontId="4" fillId="0" borderId="0" xfId="41" applyFill="1" applyBorder="1" applyProtection="1">
      <protection hidden="1"/>
    </xf>
    <xf numFmtId="0" fontId="22" fillId="0" borderId="0" xfId="41" applyFont="1" applyBorder="1" applyAlignment="1" applyProtection="1">
      <protection hidden="1"/>
    </xf>
    <xf numFmtId="0" fontId="32" fillId="0" borderId="0" xfId="41" applyFont="1" applyBorder="1" applyAlignment="1" applyProtection="1">
      <protection hidden="1"/>
    </xf>
    <xf numFmtId="0" fontId="10" fillId="0" borderId="0" xfId="41" applyFont="1" applyFill="1" applyBorder="1" applyAlignment="1" applyProtection="1">
      <alignment horizontal="center" vertical="center"/>
      <protection hidden="1"/>
    </xf>
    <xf numFmtId="0" fontId="53" fillId="0" borderId="0" xfId="41" applyFont="1" applyBorder="1" applyAlignment="1" applyProtection="1">
      <protection hidden="1"/>
    </xf>
    <xf numFmtId="0" fontId="10" fillId="0" borderId="0" xfId="41" applyNumberFormat="1" applyFont="1" applyFill="1" applyBorder="1" applyAlignment="1" applyProtection="1">
      <alignment horizontal="center" vertical="center" wrapText="1"/>
      <protection hidden="1"/>
    </xf>
    <xf numFmtId="0" fontId="10" fillId="0" borderId="0" xfId="41" applyFont="1" applyFill="1" applyBorder="1" applyAlignment="1" applyProtection="1">
      <alignment vertical="center"/>
      <protection hidden="1"/>
    </xf>
    <xf numFmtId="0" fontId="35" fillId="0" borderId="0" xfId="41" applyFont="1" applyFill="1" applyBorder="1" applyAlignment="1" applyProtection="1">
      <alignment horizontal="center" vertical="center"/>
      <protection hidden="1"/>
    </xf>
    <xf numFmtId="0" fontId="32" fillId="33" borderId="14" xfId="41" applyFont="1" applyFill="1" applyBorder="1" applyAlignment="1" applyProtection="1">
      <alignment horizontal="center" vertical="center"/>
      <protection hidden="1"/>
    </xf>
    <xf numFmtId="0" fontId="29" fillId="0" borderId="15" xfId="41" applyFont="1" applyFill="1" applyBorder="1" applyAlignment="1" applyProtection="1">
      <alignment horizontal="center" vertical="center"/>
      <protection hidden="1"/>
    </xf>
    <xf numFmtId="0" fontId="4" fillId="33" borderId="14" xfId="41" applyFill="1" applyBorder="1" applyAlignment="1" applyProtection="1">
      <alignment horizontal="center" vertical="center"/>
      <protection hidden="1"/>
    </xf>
    <xf numFmtId="0" fontId="34" fillId="0" borderId="15" xfId="41" applyFont="1" applyFill="1" applyBorder="1" applyAlignment="1" applyProtection="1">
      <alignment horizontal="center" vertical="center"/>
      <protection hidden="1"/>
    </xf>
    <xf numFmtId="0" fontId="4" fillId="0" borderId="18" xfId="41" applyBorder="1" applyProtection="1">
      <protection hidden="1"/>
    </xf>
    <xf numFmtId="0" fontId="32" fillId="0" borderId="18" xfId="41" applyFont="1" applyBorder="1" applyProtection="1">
      <protection hidden="1"/>
    </xf>
    <xf numFmtId="0" fontId="37" fillId="0" borderId="0" xfId="41" applyFont="1" applyBorder="1" applyAlignment="1" applyProtection="1">
      <alignment vertical="center"/>
      <protection hidden="1"/>
    </xf>
    <xf numFmtId="0" fontId="38" fillId="0" borderId="0" xfId="41" applyFont="1" applyBorder="1" applyAlignment="1" applyProtection="1">
      <alignment vertical="center"/>
      <protection hidden="1"/>
    </xf>
    <xf numFmtId="0" fontId="4" fillId="0" borderId="15" xfId="41" applyBorder="1" applyProtection="1">
      <protection hidden="1"/>
    </xf>
    <xf numFmtId="0" fontId="36" fillId="0" borderId="0" xfId="41" applyFont="1" applyFill="1" applyBorder="1" applyAlignment="1" applyProtection="1">
      <alignment horizontal="center" vertical="center" wrapText="1"/>
      <protection hidden="1"/>
    </xf>
    <xf numFmtId="0" fontId="4" fillId="0" borderId="0" xfId="41" applyBorder="1" applyAlignment="1" applyProtection="1">
      <alignment horizontal="center" vertical="center"/>
      <protection hidden="1"/>
    </xf>
    <xf numFmtId="0" fontId="4" fillId="0" borderId="15" xfId="41" applyBorder="1" applyAlignment="1" applyProtection="1">
      <alignment horizontal="center" vertical="center"/>
      <protection hidden="1"/>
    </xf>
    <xf numFmtId="0" fontId="4" fillId="0" borderId="0" xfId="41" applyBorder="1" applyAlignment="1" applyProtection="1">
      <alignment horizontal="center"/>
      <protection hidden="1"/>
    </xf>
    <xf numFmtId="0" fontId="4" fillId="0" borderId="15" xfId="41" applyBorder="1" applyAlignment="1" applyProtection="1">
      <alignment horizontal="center"/>
      <protection hidden="1"/>
    </xf>
    <xf numFmtId="0" fontId="34" fillId="0" borderId="0" xfId="41" applyFont="1" applyBorder="1" applyAlignment="1" applyProtection="1">
      <alignment horizontal="left"/>
      <protection hidden="1"/>
    </xf>
    <xf numFmtId="0" fontId="36" fillId="0" borderId="0" xfId="41" applyFont="1" applyFill="1" applyBorder="1" applyAlignment="1" applyProtection="1">
      <alignment horizontal="center" vertical="center"/>
      <protection hidden="1"/>
    </xf>
    <xf numFmtId="0" fontId="4" fillId="0" borderId="0" xfId="41" applyFill="1" applyBorder="1" applyAlignment="1" applyProtection="1">
      <alignment horizontal="center" vertical="center"/>
      <protection hidden="1"/>
    </xf>
    <xf numFmtId="0" fontId="24" fillId="33" borderId="14" xfId="41" applyFont="1" applyFill="1" applyBorder="1" applyAlignment="1" applyProtection="1">
      <alignment horizontal="center" vertical="center"/>
      <protection hidden="1"/>
    </xf>
    <xf numFmtId="0" fontId="4" fillId="0" borderId="14" xfId="41" applyBorder="1" applyAlignment="1" applyProtection="1">
      <protection hidden="1"/>
    </xf>
    <xf numFmtId="0" fontId="4" fillId="0" borderId="14" xfId="41" applyBorder="1" applyProtection="1">
      <protection hidden="1"/>
    </xf>
    <xf numFmtId="0" fontId="4" fillId="0" borderId="14" xfId="41" applyFill="1" applyBorder="1" applyProtection="1">
      <protection hidden="1"/>
    </xf>
    <xf numFmtId="0" fontId="22" fillId="0" borderId="0" xfId="41" applyFont="1" applyBorder="1" applyProtection="1">
      <protection hidden="1"/>
    </xf>
    <xf numFmtId="0" fontId="4" fillId="0" borderId="15" xfId="41" applyBorder="1" applyAlignment="1" applyProtection="1">
      <alignment horizontal="center" vertical="top" wrapText="1"/>
      <protection hidden="1"/>
    </xf>
    <xf numFmtId="0" fontId="0" fillId="0" borderId="0" xfId="41" applyFont="1" applyBorder="1" applyProtection="1">
      <protection hidden="1"/>
    </xf>
    <xf numFmtId="0" fontId="4" fillId="0" borderId="0" xfId="41" applyProtection="1">
      <protection hidden="1"/>
    </xf>
    <xf numFmtId="0" fontId="4" fillId="0" borderId="22" xfId="41" applyBorder="1" applyProtection="1">
      <protection hidden="1"/>
    </xf>
    <xf numFmtId="0" fontId="4" fillId="0" borderId="12" xfId="41" applyBorder="1" applyProtection="1">
      <protection hidden="1"/>
    </xf>
    <xf numFmtId="0" fontId="22" fillId="0" borderId="12" xfId="41" applyFont="1" applyBorder="1" applyProtection="1">
      <protection hidden="1"/>
    </xf>
    <xf numFmtId="0" fontId="4" fillId="0" borderId="23" xfId="41" applyBorder="1" applyProtection="1">
      <protection hidden="1"/>
    </xf>
    <xf numFmtId="0" fontId="32" fillId="0" borderId="0" xfId="41" applyFont="1" applyFill="1" applyBorder="1" applyAlignment="1" applyProtection="1">
      <alignment vertical="center"/>
    </xf>
    <xf numFmtId="0" fontId="57" fillId="0" borderId="9" xfId="0" applyFont="1" applyBorder="1" applyAlignment="1">
      <alignment horizontal="left" vertical="center" wrapText="1"/>
    </xf>
    <xf numFmtId="0" fontId="28" fillId="49" borderId="9" xfId="0" applyFont="1" applyFill="1" applyBorder="1" applyAlignment="1">
      <alignment horizontal="center" vertical="center" wrapText="1"/>
    </xf>
    <xf numFmtId="0" fontId="42" fillId="49" borderId="9" xfId="0" applyFont="1" applyFill="1" applyBorder="1" applyAlignment="1">
      <alignment horizontal="center" vertical="center" wrapText="1"/>
    </xf>
    <xf numFmtId="0" fontId="0" fillId="0" borderId="0" xfId="0" applyAlignment="1">
      <alignment wrapText="1"/>
    </xf>
    <xf numFmtId="0" fontId="26" fillId="33" borderId="9" xfId="41" applyFont="1" applyFill="1" applyBorder="1" applyAlignment="1" applyProtection="1">
      <alignment vertical="center"/>
      <protection hidden="1"/>
    </xf>
    <xf numFmtId="0" fontId="0" fillId="0" borderId="0" xfId="0" applyAlignment="1"/>
    <xf numFmtId="0" fontId="0" fillId="0" borderId="20" xfId="0" applyBorder="1" applyAlignment="1"/>
    <xf numFmtId="0" fontId="26" fillId="33" borderId="9" xfId="41" applyFont="1" applyFill="1" applyBorder="1" applyAlignment="1" applyProtection="1">
      <alignment vertical="center" wrapText="1"/>
      <protection hidden="1"/>
    </xf>
    <xf numFmtId="0" fontId="29" fillId="34" borderId="16" xfId="41" applyFont="1" applyFill="1" applyBorder="1" applyAlignment="1" applyProtection="1">
      <alignment horizontal="center" vertical="center" wrapText="1"/>
      <protection hidden="1"/>
    </xf>
    <xf numFmtId="0" fontId="29" fillId="34" borderId="17" xfId="41" applyFont="1" applyFill="1" applyBorder="1" applyAlignment="1" applyProtection="1">
      <alignment horizontal="center" vertical="center" wrapText="1"/>
      <protection hidden="1"/>
    </xf>
    <xf numFmtId="0" fontId="0" fillId="0" borderId="0" xfId="0" applyAlignment="1">
      <alignment horizontal="center"/>
    </xf>
    <xf numFmtId="0" fontId="0" fillId="0" borderId="0" xfId="41" applyFont="1" applyBorder="1" applyAlignment="1" applyProtection="1">
      <alignment horizontal="center"/>
      <protection hidden="1"/>
    </xf>
    <xf numFmtId="0" fontId="4" fillId="0" borderId="0" xfId="41" applyBorder="1" applyAlignment="1" applyProtection="1">
      <alignment horizontal="center"/>
      <protection hidden="1"/>
    </xf>
    <xf numFmtId="0" fontId="4" fillId="0" borderId="0" xfId="41" applyAlignment="1" applyProtection="1">
      <alignment horizontal="center"/>
      <protection hidden="1"/>
    </xf>
    <xf numFmtId="0" fontId="0" fillId="0" borderId="0" xfId="0" applyBorder="1" applyAlignment="1">
      <alignment horizontal="center"/>
    </xf>
    <xf numFmtId="0" fontId="29" fillId="34" borderId="16" xfId="41" applyFont="1" applyFill="1" applyBorder="1" applyAlignment="1" applyProtection="1">
      <alignment horizontal="center" vertical="center" wrapText="1"/>
      <protection hidden="1"/>
    </xf>
    <xf numFmtId="0" fontId="29" fillId="34" borderId="17" xfId="41" applyFont="1" applyFill="1" applyBorder="1" applyAlignment="1" applyProtection="1">
      <alignment horizontal="center" vertical="center" wrapText="1"/>
      <protection hidden="1"/>
    </xf>
    <xf numFmtId="0" fontId="0" fillId="0" borderId="20" xfId="0" applyBorder="1" applyAlignment="1">
      <alignment horizontal="center"/>
    </xf>
    <xf numFmtId="0" fontId="29" fillId="34" borderId="16" xfId="41" applyNumberFormat="1" applyFont="1" applyFill="1" applyBorder="1" applyAlignment="1" applyProtection="1">
      <alignment horizontal="center" vertical="center" wrapText="1"/>
      <protection hidden="1"/>
    </xf>
    <xf numFmtId="0" fontId="29" fillId="34" borderId="17" xfId="41" applyNumberFormat="1" applyFont="1" applyFill="1" applyBorder="1" applyAlignment="1" applyProtection="1">
      <alignment horizontal="center" vertical="center" wrapText="1"/>
      <protection hidden="1"/>
    </xf>
    <xf numFmtId="0" fontId="0" fillId="45" borderId="0" xfId="0" applyFill="1"/>
    <xf numFmtId="0" fontId="23" fillId="32" borderId="10" xfId="41" applyFont="1" applyFill="1" applyBorder="1" applyAlignment="1" applyProtection="1">
      <alignment vertical="center"/>
      <protection hidden="1"/>
    </xf>
    <xf numFmtId="0" fontId="0" fillId="45" borderId="0" xfId="0" applyFill="1" applyAlignment="1"/>
    <xf numFmtId="0" fontId="2" fillId="0" borderId="0" xfId="46" applyAlignment="1">
      <alignment vertical="center"/>
    </xf>
    <xf numFmtId="0" fontId="31" fillId="0" borderId="42" xfId="46" applyFont="1" applyFill="1" applyBorder="1" applyAlignment="1">
      <alignment vertical="center"/>
    </xf>
    <xf numFmtId="0" fontId="54" fillId="0" borderId="41" xfId="46" applyFont="1" applyFill="1" applyBorder="1" applyAlignment="1">
      <alignment vertical="top"/>
    </xf>
    <xf numFmtId="0" fontId="54" fillId="0" borderId="41" xfId="46" applyFont="1" applyFill="1" applyBorder="1" applyAlignment="1">
      <alignment vertical="top" wrapText="1"/>
    </xf>
    <xf numFmtId="0" fontId="54" fillId="33" borderId="41" xfId="46" applyFont="1" applyFill="1" applyBorder="1" applyAlignment="1">
      <alignment vertical="top" wrapText="1"/>
    </xf>
    <xf numFmtId="0" fontId="54" fillId="33" borderId="41" xfId="46" applyFont="1" applyFill="1" applyBorder="1" applyAlignment="1">
      <alignment vertical="top"/>
    </xf>
    <xf numFmtId="0" fontId="31" fillId="0" borderId="41" xfId="46" applyFont="1" applyFill="1" applyBorder="1" applyAlignment="1">
      <alignment horizontal="center" vertical="center"/>
    </xf>
    <xf numFmtId="0" fontId="31" fillId="0" borderId="41" xfId="46" applyFont="1" applyFill="1" applyBorder="1" applyAlignment="1">
      <alignment vertical="top"/>
    </xf>
    <xf numFmtId="0" fontId="31" fillId="0" borderId="41" xfId="46" applyFont="1" applyFill="1" applyBorder="1" applyAlignment="1">
      <alignment vertical="top" wrapText="1"/>
    </xf>
    <xf numFmtId="0" fontId="2" fillId="0" borderId="0" xfId="46" applyBorder="1" applyAlignment="1">
      <alignment vertical="center"/>
    </xf>
    <xf numFmtId="0" fontId="2" fillId="35" borderId="0" xfId="46" applyFill="1" applyAlignment="1">
      <alignment vertical="center"/>
    </xf>
    <xf numFmtId="0" fontId="31" fillId="35" borderId="41" xfId="46" applyFont="1" applyFill="1" applyBorder="1" applyAlignment="1">
      <alignment vertical="top"/>
    </xf>
    <xf numFmtId="0" fontId="31" fillId="45" borderId="41" xfId="46" applyFont="1" applyFill="1" applyBorder="1" applyAlignment="1">
      <alignment vertical="top"/>
    </xf>
    <xf numFmtId="0" fontId="31" fillId="45" borderId="41" xfId="46" applyFont="1" applyFill="1" applyBorder="1" applyAlignment="1">
      <alignment vertical="top" wrapText="1"/>
    </xf>
    <xf numFmtId="0" fontId="31" fillId="0" borderId="41" xfId="46" applyFont="1" applyFill="1" applyBorder="1" applyAlignment="1">
      <alignment vertical="center"/>
    </xf>
    <xf numFmtId="0" fontId="31" fillId="0" borderId="41" xfId="46" applyFont="1" applyFill="1" applyBorder="1" applyAlignment="1">
      <alignment vertical="center" wrapText="1"/>
    </xf>
    <xf numFmtId="0" fontId="31" fillId="0" borderId="42" xfId="46" applyFont="1" applyFill="1" applyBorder="1" applyAlignment="1">
      <alignment vertical="center" wrapText="1"/>
    </xf>
    <xf numFmtId="0" fontId="31" fillId="0" borderId="42" xfId="46" applyFont="1" applyFill="1" applyBorder="1" applyAlignment="1">
      <alignment horizontal="center" vertical="center"/>
    </xf>
    <xf numFmtId="0" fontId="43" fillId="46" borderId="45" xfId="46" applyFont="1" applyFill="1" applyBorder="1" applyAlignment="1">
      <alignment vertical="center" wrapText="1"/>
    </xf>
    <xf numFmtId="0" fontId="43" fillId="46" borderId="44" xfId="46" applyFont="1" applyFill="1" applyBorder="1" applyAlignment="1">
      <alignment vertical="center" wrapText="1"/>
    </xf>
    <xf numFmtId="0" fontId="43" fillId="46" borderId="43" xfId="46" applyFont="1" applyFill="1" applyBorder="1" applyAlignment="1">
      <alignment horizontal="center" vertical="center" wrapText="1"/>
    </xf>
    <xf numFmtId="0" fontId="2" fillId="0" borderId="0" xfId="46" applyFont="1" applyBorder="1" applyAlignment="1">
      <alignment vertical="center"/>
    </xf>
    <xf numFmtId="0" fontId="2" fillId="0" borderId="9" xfId="46" applyBorder="1" applyAlignment="1">
      <alignment vertical="center"/>
    </xf>
    <xf numFmtId="0" fontId="34" fillId="0" borderId="9" xfId="46" applyFont="1" applyBorder="1" applyAlignment="1">
      <alignment vertical="center"/>
    </xf>
    <xf numFmtId="0" fontId="0" fillId="0" borderId="9" xfId="0" applyBorder="1"/>
    <xf numFmtId="10" fontId="2" fillId="0" borderId="9" xfId="46" applyNumberFormat="1" applyBorder="1" applyAlignment="1">
      <alignment vertical="center"/>
    </xf>
    <xf numFmtId="9" fontId="2" fillId="0" borderId="9" xfId="46" applyNumberFormat="1" applyBorder="1" applyAlignment="1">
      <alignment vertical="center"/>
    </xf>
    <xf numFmtId="9" fontId="2" fillId="0" borderId="9" xfId="46" applyNumberFormat="1" applyBorder="1" applyAlignment="1">
      <alignment vertical="center" wrapText="1"/>
    </xf>
    <xf numFmtId="0" fontId="34" fillId="0" borderId="9" xfId="46" applyFont="1" applyBorder="1" applyAlignment="1">
      <alignment vertical="center" wrapText="1"/>
    </xf>
    <xf numFmtId="0" fontId="0" fillId="0" borderId="9" xfId="0" applyBorder="1" applyAlignment="1">
      <alignment horizontal="center"/>
    </xf>
    <xf numFmtId="0" fontId="42" fillId="39" borderId="24" xfId="41" applyFont="1" applyFill="1" applyBorder="1" applyAlignment="1" applyProtection="1">
      <alignment horizontal="center" vertical="center"/>
    </xf>
    <xf numFmtId="0" fontId="42" fillId="39" borderId="25" xfId="41" applyFont="1" applyFill="1" applyBorder="1" applyAlignment="1" applyProtection="1">
      <alignment horizontal="center" vertical="center"/>
    </xf>
    <xf numFmtId="0" fontId="42" fillId="39" borderId="26" xfId="41" applyFont="1" applyFill="1" applyBorder="1" applyAlignment="1" applyProtection="1">
      <alignment horizontal="center" vertical="center"/>
    </xf>
    <xf numFmtId="0" fontId="43" fillId="40" borderId="27" xfId="41" applyFont="1" applyFill="1" applyBorder="1" applyAlignment="1" applyProtection="1">
      <alignment horizontal="left" vertical="center" wrapText="1"/>
    </xf>
    <xf numFmtId="0" fontId="31" fillId="40" borderId="28" xfId="41" applyFont="1" applyFill="1" applyBorder="1" applyAlignment="1" applyProtection="1">
      <alignment horizontal="left" vertical="center"/>
    </xf>
    <xf numFmtId="0" fontId="31" fillId="40" borderId="29" xfId="41" applyFont="1" applyFill="1" applyBorder="1" applyAlignment="1" applyProtection="1">
      <alignment horizontal="left" vertical="center"/>
    </xf>
    <xf numFmtId="0" fontId="28" fillId="41" borderId="19" xfId="41" applyFont="1" applyFill="1" applyBorder="1" applyAlignment="1" applyProtection="1">
      <alignment horizontal="center"/>
    </xf>
    <xf numFmtId="0" fontId="4" fillId="41" borderId="20" xfId="41" applyFill="1" applyBorder="1" applyAlignment="1" applyProtection="1">
      <alignment horizontal="center"/>
    </xf>
    <xf numFmtId="0" fontId="4" fillId="41" borderId="21" xfId="41" applyFill="1" applyBorder="1" applyAlignment="1" applyProtection="1">
      <alignment horizontal="center"/>
    </xf>
    <xf numFmtId="0" fontId="28" fillId="41" borderId="16" xfId="41" applyFont="1" applyFill="1" applyBorder="1" applyAlignment="1" applyProtection="1">
      <alignment horizontal="center"/>
    </xf>
    <xf numFmtId="0" fontId="4" fillId="41" borderId="16" xfId="41" applyFill="1" applyBorder="1" applyAlignment="1" applyProtection="1">
      <alignment horizontal="center"/>
    </xf>
    <xf numFmtId="0" fontId="34" fillId="41" borderId="16" xfId="41" applyFont="1" applyFill="1" applyBorder="1" applyAlignment="1" applyProtection="1">
      <alignment horizontal="center"/>
    </xf>
    <xf numFmtId="0" fontId="34" fillId="41" borderId="19" xfId="41" applyFont="1" applyFill="1" applyBorder="1" applyAlignment="1" applyProtection="1">
      <alignment horizontal="center"/>
    </xf>
    <xf numFmtId="0" fontId="44" fillId="38" borderId="14" xfId="41" applyFont="1" applyFill="1" applyBorder="1" applyAlignment="1" applyProtection="1">
      <alignment horizontal="center" vertical="center" wrapText="1"/>
    </xf>
    <xf numFmtId="0" fontId="44" fillId="38" borderId="0" xfId="41" applyFont="1" applyFill="1" applyBorder="1" applyAlignment="1" applyProtection="1">
      <alignment horizontal="center" vertical="center" wrapText="1"/>
    </xf>
    <xf numFmtId="0" fontId="44" fillId="38" borderId="15" xfId="41" applyFont="1" applyFill="1" applyBorder="1" applyAlignment="1" applyProtection="1">
      <alignment horizontal="center" vertical="center" wrapText="1"/>
    </xf>
    <xf numFmtId="0" fontId="44" fillId="38" borderId="14" xfId="41" applyFont="1" applyFill="1" applyBorder="1" applyAlignment="1" applyProtection="1">
      <alignment horizontal="center" vertical="top" wrapText="1"/>
    </xf>
    <xf numFmtId="0" fontId="44" fillId="38" borderId="0" xfId="41" applyFont="1" applyFill="1" applyBorder="1" applyAlignment="1" applyProtection="1">
      <alignment horizontal="center" vertical="top" wrapText="1"/>
    </xf>
    <xf numFmtId="0" fontId="44" fillId="38" borderId="15" xfId="41" applyFont="1" applyFill="1" applyBorder="1" applyAlignment="1" applyProtection="1">
      <alignment horizontal="center" vertical="top" wrapText="1"/>
    </xf>
    <xf numFmtId="0" fontId="46" fillId="42" borderId="33" xfId="41" applyFont="1" applyFill="1" applyBorder="1" applyAlignment="1" applyProtection="1">
      <alignment horizontal="left" vertical="top" wrapText="1"/>
    </xf>
    <xf numFmtId="0" fontId="46" fillId="42" borderId="34" xfId="41" applyFont="1" applyFill="1" applyBorder="1" applyAlignment="1" applyProtection="1">
      <alignment horizontal="left" vertical="top" wrapText="1"/>
    </xf>
    <xf numFmtId="0" fontId="46" fillId="42" borderId="35" xfId="41" applyFont="1" applyFill="1" applyBorder="1" applyAlignment="1" applyProtection="1">
      <alignment horizontal="left" vertical="top" wrapText="1"/>
    </xf>
    <xf numFmtId="0" fontId="46" fillId="42" borderId="36" xfId="41" applyFont="1" applyFill="1" applyBorder="1" applyAlignment="1" applyProtection="1">
      <alignment horizontal="left" vertical="top" wrapText="1"/>
    </xf>
    <xf numFmtId="0" fontId="46" fillId="42" borderId="0" xfId="41" applyFont="1" applyFill="1" applyBorder="1" applyAlignment="1" applyProtection="1">
      <alignment horizontal="left" vertical="top" wrapText="1"/>
    </xf>
    <xf numFmtId="0" fontId="46" fillId="42" borderId="37" xfId="41" applyFont="1" applyFill="1" applyBorder="1" applyAlignment="1" applyProtection="1">
      <alignment horizontal="left" vertical="top" wrapText="1"/>
    </xf>
    <xf numFmtId="0" fontId="0" fillId="0" borderId="36" xfId="0" applyBorder="1" applyAlignment="1" applyProtection="1"/>
    <xf numFmtId="0" fontId="0" fillId="0" borderId="0" xfId="0" applyBorder="1" applyAlignment="1" applyProtection="1"/>
    <xf numFmtId="0" fontId="0" fillId="0" borderId="37" xfId="0" applyBorder="1" applyAlignment="1" applyProtection="1"/>
    <xf numFmtId="0" fontId="0" fillId="0" borderId="38" xfId="0" applyBorder="1" applyAlignment="1" applyProtection="1"/>
    <xf numFmtId="0" fontId="0" fillId="0" borderId="39" xfId="0" applyBorder="1" applyAlignment="1" applyProtection="1"/>
    <xf numFmtId="0" fontId="0" fillId="0" borderId="40" xfId="0" applyBorder="1" applyAlignment="1" applyProtection="1"/>
    <xf numFmtId="0" fontId="0" fillId="0" borderId="0" xfId="0" applyAlignment="1" applyProtection="1"/>
    <xf numFmtId="0" fontId="0" fillId="0" borderId="12" xfId="0" applyBorder="1" applyAlignment="1" applyProtection="1"/>
    <xf numFmtId="0" fontId="47" fillId="42" borderId="34" xfId="41" applyFont="1" applyFill="1" applyBorder="1" applyAlignment="1" applyProtection="1">
      <alignment horizontal="left" vertical="top" wrapText="1"/>
    </xf>
    <xf numFmtId="0" fontId="47" fillId="42" borderId="0" xfId="41" applyFont="1" applyFill="1" applyBorder="1" applyAlignment="1" applyProtection="1">
      <alignment horizontal="left" vertical="top" wrapText="1"/>
    </xf>
    <xf numFmtId="0" fontId="45" fillId="38" borderId="14" xfId="41" applyFont="1" applyFill="1" applyBorder="1" applyAlignment="1" applyProtection="1">
      <alignment horizontal="left" vertical="top" wrapText="1"/>
    </xf>
    <xf numFmtId="0" fontId="46" fillId="38" borderId="0" xfId="41" applyFont="1" applyFill="1" applyBorder="1" applyAlignment="1" applyProtection="1">
      <alignment horizontal="left" vertical="top" wrapText="1"/>
    </xf>
    <xf numFmtId="0" fontId="46" fillId="38" borderId="15" xfId="41" applyFont="1" applyFill="1" applyBorder="1" applyAlignment="1" applyProtection="1">
      <alignment horizontal="left" vertical="top" wrapText="1"/>
    </xf>
    <xf numFmtId="0" fontId="46" fillId="38" borderId="14" xfId="41" applyFont="1" applyFill="1" applyBorder="1" applyAlignment="1" applyProtection="1">
      <alignment horizontal="left" vertical="top" wrapText="1"/>
    </xf>
    <xf numFmtId="0" fontId="46" fillId="38" borderId="22" xfId="41" applyFont="1" applyFill="1" applyBorder="1" applyAlignment="1" applyProtection="1">
      <alignment horizontal="left" vertical="top" wrapText="1"/>
    </xf>
    <xf numFmtId="0" fontId="46" fillId="38" borderId="12" xfId="41" applyFont="1" applyFill="1" applyBorder="1" applyAlignment="1" applyProtection="1">
      <alignment horizontal="left" vertical="top" wrapText="1"/>
    </xf>
    <xf numFmtId="0" fontId="46" fillId="38" borderId="23" xfId="41" applyFont="1" applyFill="1" applyBorder="1" applyAlignment="1" applyProtection="1">
      <alignment horizontal="left" vertical="top" wrapText="1"/>
    </xf>
    <xf numFmtId="0" fontId="28" fillId="39" borderId="30" xfId="41" applyFont="1" applyFill="1" applyBorder="1" applyAlignment="1" applyProtection="1">
      <alignment horizontal="center" vertical="center"/>
    </xf>
    <xf numFmtId="0" fontId="28" fillId="39" borderId="31" xfId="41" applyFont="1" applyFill="1" applyBorder="1" applyAlignment="1" applyProtection="1">
      <alignment horizontal="center" vertical="center"/>
    </xf>
    <xf numFmtId="0" fontId="28" fillId="39" borderId="32" xfId="41" applyFont="1" applyFill="1" applyBorder="1" applyAlignment="1" applyProtection="1">
      <alignment horizontal="center" vertical="center"/>
    </xf>
    <xf numFmtId="0" fontId="28" fillId="39" borderId="33" xfId="41" applyFont="1" applyFill="1" applyBorder="1" applyAlignment="1" applyProtection="1">
      <alignment horizontal="center"/>
    </xf>
    <xf numFmtId="0" fontId="32" fillId="39" borderId="34" xfId="41" applyFont="1" applyFill="1" applyBorder="1" applyAlignment="1" applyProtection="1">
      <alignment horizontal="center"/>
    </xf>
    <xf numFmtId="0" fontId="32" fillId="39" borderId="35" xfId="41" applyFont="1" applyFill="1" applyBorder="1" applyAlignment="1" applyProtection="1">
      <alignment horizontal="center"/>
    </xf>
    <xf numFmtId="0" fontId="28" fillId="39" borderId="24" xfId="41" applyFont="1" applyFill="1" applyBorder="1" applyAlignment="1" applyProtection="1">
      <alignment horizontal="center" vertical="center"/>
    </xf>
    <xf numFmtId="0" fontId="28" fillId="39" borderId="25" xfId="41" applyFont="1" applyFill="1" applyBorder="1" applyAlignment="1" applyProtection="1">
      <alignment horizontal="center" vertical="center"/>
    </xf>
    <xf numFmtId="0" fontId="28" fillId="39" borderId="26" xfId="41" applyFont="1" applyFill="1" applyBorder="1" applyAlignment="1" applyProtection="1">
      <alignment horizontal="center" vertical="center"/>
    </xf>
    <xf numFmtId="0" fontId="0" fillId="0" borderId="0" xfId="0" applyAlignment="1">
      <alignment horizontal="center"/>
    </xf>
    <xf numFmtId="0" fontId="0" fillId="0" borderId="18" xfId="0" applyBorder="1" applyAlignment="1">
      <alignment horizontal="center"/>
    </xf>
    <xf numFmtId="0" fontId="0" fillId="0" borderId="10" xfId="41" applyFont="1" applyBorder="1" applyAlignment="1" applyProtection="1">
      <alignment horizontal="center" vertical="center" wrapText="1"/>
      <protection locked="0"/>
    </xf>
    <xf numFmtId="0" fontId="0" fillId="0" borderId="11" xfId="41" applyFont="1" applyBorder="1" applyAlignment="1" applyProtection="1">
      <alignment horizontal="center" vertical="center" wrapText="1"/>
      <protection locked="0"/>
    </xf>
    <xf numFmtId="0" fontId="0" fillId="0" borderId="13" xfId="41" applyFont="1" applyBorder="1" applyAlignment="1" applyProtection="1">
      <alignment horizontal="center" vertical="center" wrapText="1"/>
      <protection locked="0"/>
    </xf>
    <xf numFmtId="0" fontId="26" fillId="33" borderId="10" xfId="41" applyFont="1" applyFill="1" applyBorder="1" applyAlignment="1" applyProtection="1">
      <alignment horizontal="center" vertical="center"/>
      <protection hidden="1"/>
    </xf>
    <xf numFmtId="0" fontId="26" fillId="33" borderId="11" xfId="41" applyFont="1" applyFill="1" applyBorder="1" applyAlignment="1" applyProtection="1">
      <alignment horizontal="center" vertical="center"/>
      <protection hidden="1"/>
    </xf>
    <xf numFmtId="0" fontId="26" fillId="33" borderId="13" xfId="41" applyFont="1" applyFill="1" applyBorder="1" applyAlignment="1" applyProtection="1">
      <alignment horizontal="center" vertical="center"/>
      <protection hidden="1"/>
    </xf>
    <xf numFmtId="0" fontId="4" fillId="33" borderId="16" xfId="41" applyFill="1" applyBorder="1" applyAlignment="1" applyProtection="1">
      <alignment horizontal="center" vertical="center"/>
      <protection locked="0"/>
    </xf>
    <xf numFmtId="0" fontId="4" fillId="33" borderId="17" xfId="41" applyFill="1" applyBorder="1" applyAlignment="1" applyProtection="1">
      <alignment horizontal="center" vertical="center"/>
      <protection locked="0"/>
    </xf>
    <xf numFmtId="0" fontId="23" fillId="32" borderId="14" xfId="41" applyFont="1" applyFill="1" applyBorder="1" applyAlignment="1" applyProtection="1">
      <alignment horizontal="center" vertical="center"/>
      <protection hidden="1"/>
    </xf>
    <xf numFmtId="0" fontId="23" fillId="32" borderId="0" xfId="41" applyFont="1" applyFill="1" applyBorder="1" applyAlignment="1" applyProtection="1">
      <alignment horizontal="center" vertical="center"/>
      <protection hidden="1"/>
    </xf>
    <xf numFmtId="0" fontId="0" fillId="0" borderId="14" xfId="0" applyBorder="1" applyAlignment="1">
      <alignment horizontal="center"/>
    </xf>
    <xf numFmtId="0" fontId="0" fillId="0" borderId="0" xfId="0" applyBorder="1" applyAlignment="1">
      <alignment horizontal="center"/>
    </xf>
    <xf numFmtId="0" fontId="0" fillId="0" borderId="15" xfId="0" applyBorder="1" applyAlignment="1">
      <alignment horizontal="center"/>
    </xf>
    <xf numFmtId="0" fontId="0" fillId="0" borderId="12" xfId="0" applyBorder="1" applyAlignment="1">
      <alignment horizontal="center"/>
    </xf>
    <xf numFmtId="0" fontId="0" fillId="0" borderId="14" xfId="41" applyFont="1" applyBorder="1" applyAlignment="1" applyProtection="1">
      <alignment horizontal="center" vertical="center" wrapText="1"/>
      <protection locked="0"/>
    </xf>
    <xf numFmtId="0" fontId="0" fillId="0" borderId="0" xfId="41" applyFont="1" applyBorder="1" applyAlignment="1" applyProtection="1">
      <alignment horizontal="center" vertical="center" wrapText="1"/>
      <protection locked="0"/>
    </xf>
    <xf numFmtId="0" fontId="20" fillId="0" borderId="0" xfId="0" applyFont="1" applyAlignment="1">
      <alignment horizontal="center" vertical="center"/>
    </xf>
    <xf numFmtId="0" fontId="0" fillId="0" borderId="20" xfId="0" applyBorder="1" applyAlignment="1">
      <alignment horizontal="center"/>
    </xf>
    <xf numFmtId="0" fontId="52" fillId="0" borderId="16" xfId="41" applyFont="1" applyBorder="1" applyAlignment="1" applyProtection="1">
      <alignment horizontal="center" vertical="center"/>
      <protection locked="0"/>
    </xf>
    <xf numFmtId="0" fontId="52" fillId="0" borderId="17" xfId="41" applyFont="1" applyBorder="1" applyAlignment="1" applyProtection="1">
      <alignment horizontal="center" vertical="center"/>
      <protection locked="0"/>
    </xf>
    <xf numFmtId="0" fontId="36" fillId="37" borderId="0" xfId="41" applyFont="1" applyFill="1" applyBorder="1" applyAlignment="1" applyProtection="1">
      <alignment horizontal="center" vertical="center" wrapText="1"/>
      <protection hidden="1"/>
    </xf>
    <xf numFmtId="0" fontId="4" fillId="38" borderId="0" xfId="41" applyFill="1" applyBorder="1" applyAlignment="1" applyProtection="1">
      <alignment horizontal="center" vertical="center"/>
      <protection locked="0"/>
    </xf>
    <xf numFmtId="0" fontId="0" fillId="0" borderId="19" xfId="41" applyFont="1" applyBorder="1" applyAlignment="1" applyProtection="1">
      <alignment horizontal="center" vertical="center" wrapText="1"/>
      <protection locked="0"/>
    </xf>
    <xf numFmtId="0" fontId="0" fillId="0" borderId="20" xfId="41" applyFont="1" applyBorder="1" applyAlignment="1" applyProtection="1">
      <alignment horizontal="center" vertical="center" wrapText="1"/>
      <protection locked="0"/>
    </xf>
    <xf numFmtId="0" fontId="0" fillId="0" borderId="21" xfId="41" applyFont="1" applyBorder="1" applyAlignment="1" applyProtection="1">
      <alignment horizontal="center" vertical="center" wrapText="1"/>
      <protection locked="0"/>
    </xf>
    <xf numFmtId="0" fontId="0" fillId="0" borderId="22" xfId="41" applyFont="1" applyBorder="1" applyAlignment="1" applyProtection="1">
      <alignment horizontal="center" vertical="center" wrapText="1"/>
      <protection locked="0"/>
    </xf>
    <xf numFmtId="0" fontId="0" fillId="0" borderId="12" xfId="41" applyFont="1" applyBorder="1" applyAlignment="1" applyProtection="1">
      <alignment horizontal="center" vertical="center" wrapText="1"/>
      <protection locked="0"/>
    </xf>
    <xf numFmtId="0" fontId="0" fillId="0" borderId="23" xfId="41" applyFont="1" applyBorder="1" applyAlignment="1" applyProtection="1">
      <alignment horizontal="center" vertical="center" wrapText="1"/>
      <protection locked="0"/>
    </xf>
    <xf numFmtId="0" fontId="36" fillId="37" borderId="18" xfId="41" applyFont="1" applyFill="1" applyBorder="1" applyAlignment="1" applyProtection="1">
      <alignment horizontal="center" vertical="center"/>
      <protection hidden="1"/>
    </xf>
    <xf numFmtId="0" fontId="34" fillId="0" borderId="0" xfId="41" applyFont="1" applyBorder="1" applyAlignment="1" applyProtection="1">
      <alignment horizontal="left"/>
      <protection hidden="1"/>
    </xf>
    <xf numFmtId="0" fontId="34" fillId="0" borderId="12" xfId="41" applyFont="1" applyBorder="1" applyAlignment="1" applyProtection="1">
      <alignment horizontal="left"/>
      <protection hidden="1"/>
    </xf>
    <xf numFmtId="0" fontId="30" fillId="33" borderId="16" xfId="41" applyNumberFormat="1" applyFont="1" applyFill="1" applyBorder="1" applyAlignment="1" applyProtection="1">
      <alignment horizontal="center" vertical="center" wrapText="1"/>
      <protection locked="0"/>
    </xf>
    <xf numFmtId="0" fontId="30" fillId="33" borderId="17" xfId="41" applyNumberFormat="1" applyFont="1" applyFill="1" applyBorder="1" applyAlignment="1" applyProtection="1">
      <alignment horizontal="center" vertical="center" wrapText="1"/>
      <protection locked="0"/>
    </xf>
    <xf numFmtId="0" fontId="20" fillId="0" borderId="0" xfId="0" applyFont="1" applyBorder="1" applyAlignment="1">
      <alignment horizontal="center" vertical="center"/>
    </xf>
    <xf numFmtId="0" fontId="27" fillId="33" borderId="10" xfId="41" applyFont="1" applyFill="1" applyBorder="1" applyAlignment="1" applyProtection="1">
      <alignment horizontal="center" vertical="center" wrapText="1"/>
      <protection locked="0"/>
    </xf>
    <xf numFmtId="0" fontId="27" fillId="33" borderId="11" xfId="41" applyFont="1" applyFill="1" applyBorder="1" applyAlignment="1" applyProtection="1">
      <alignment horizontal="center" vertical="center" wrapText="1"/>
      <protection locked="0"/>
    </xf>
    <xf numFmtId="0" fontId="27" fillId="33" borderId="13" xfId="41" applyFont="1" applyFill="1" applyBorder="1" applyAlignment="1" applyProtection="1">
      <alignment horizontal="center" vertical="center" wrapText="1"/>
      <protection locked="0"/>
    </xf>
    <xf numFmtId="0" fontId="29" fillId="34" borderId="16" xfId="41" applyFont="1" applyFill="1" applyBorder="1" applyAlignment="1" applyProtection="1">
      <alignment horizontal="center" vertical="center" wrapText="1"/>
      <protection hidden="1"/>
    </xf>
    <xf numFmtId="0" fontId="29" fillId="34" borderId="17" xfId="41" applyFont="1" applyFill="1" applyBorder="1" applyAlignment="1" applyProtection="1">
      <alignment horizontal="center" vertical="center" wrapText="1"/>
      <protection hidden="1"/>
    </xf>
    <xf numFmtId="0" fontId="0" fillId="0" borderId="9" xfId="0" applyBorder="1" applyAlignment="1">
      <alignment horizontal="center" vertical="center"/>
    </xf>
    <xf numFmtId="0" fontId="0" fillId="0" borderId="20" xfId="41" applyFont="1" applyBorder="1" applyAlignment="1" applyProtection="1">
      <alignment horizontal="left"/>
      <protection hidden="1"/>
    </xf>
    <xf numFmtId="0" fontId="4" fillId="0" borderId="20" xfId="41" applyBorder="1" applyAlignment="1" applyProtection="1">
      <alignment horizontal="left"/>
      <protection hidden="1"/>
    </xf>
    <xf numFmtId="0" fontId="0" fillId="0" borderId="0" xfId="41" applyFont="1" applyBorder="1" applyAlignment="1" applyProtection="1">
      <alignment horizontal="left"/>
      <protection hidden="1"/>
    </xf>
    <xf numFmtId="0" fontId="4" fillId="0" borderId="0" xfId="41" applyBorder="1" applyAlignment="1" applyProtection="1">
      <alignment horizontal="left"/>
      <protection hidden="1"/>
    </xf>
    <xf numFmtId="0" fontId="34" fillId="34" borderId="9" xfId="41" applyFont="1" applyFill="1" applyBorder="1" applyAlignment="1" applyProtection="1">
      <alignment horizontal="center" wrapText="1"/>
      <protection hidden="1"/>
    </xf>
    <xf numFmtId="0" fontId="52" fillId="0" borderId="9" xfId="41" applyFont="1" applyBorder="1" applyAlignment="1" applyProtection="1">
      <alignment horizontal="center" vertical="center"/>
      <protection locked="0"/>
    </xf>
    <xf numFmtId="0" fontId="51" fillId="0" borderId="9" xfId="41" applyFont="1" applyBorder="1" applyAlignment="1" applyProtection="1">
      <alignment horizontal="center" vertical="center"/>
      <protection locked="0"/>
    </xf>
    <xf numFmtId="0" fontId="34" fillId="0" borderId="11" xfId="41" applyFont="1" applyFill="1" applyBorder="1" applyAlignment="1" applyProtection="1">
      <alignment horizontal="center" vertical="center"/>
      <protection hidden="1"/>
    </xf>
    <xf numFmtId="0" fontId="29" fillId="34" borderId="16" xfId="41" applyFont="1" applyFill="1" applyBorder="1" applyAlignment="1" applyProtection="1">
      <alignment horizontal="center" vertical="center"/>
      <protection hidden="1"/>
    </xf>
    <xf numFmtId="0" fontId="29" fillId="34" borderId="17" xfId="41" applyFont="1" applyFill="1" applyBorder="1" applyAlignment="1" applyProtection="1">
      <alignment horizontal="center" vertical="center"/>
      <protection hidden="1"/>
    </xf>
    <xf numFmtId="0" fontId="29" fillId="34" borderId="20" xfId="41" applyFont="1" applyFill="1" applyBorder="1" applyAlignment="1" applyProtection="1">
      <alignment horizontal="center" vertical="center" wrapText="1"/>
      <protection hidden="1"/>
    </xf>
    <xf numFmtId="0" fontId="29" fillId="34" borderId="12" xfId="41" applyFont="1" applyFill="1" applyBorder="1" applyAlignment="1" applyProtection="1">
      <alignment horizontal="center" vertical="center" wrapText="1"/>
      <protection hidden="1"/>
    </xf>
    <xf numFmtId="0" fontId="37" fillId="0" borderId="0" xfId="41" applyFont="1" applyBorder="1" applyAlignment="1" applyProtection="1">
      <alignment horizontal="center" vertical="center"/>
    </xf>
    <xf numFmtId="0" fontId="0" fillId="0" borderId="19" xfId="41" applyFont="1" applyBorder="1" applyAlignment="1" applyProtection="1">
      <alignment horizontal="left" vertical="center" wrapText="1"/>
      <protection locked="0"/>
    </xf>
    <xf numFmtId="0" fontId="0" fillId="0" borderId="20" xfId="41" applyFont="1" applyBorder="1" applyAlignment="1" applyProtection="1">
      <alignment horizontal="left" vertical="center" wrapText="1"/>
      <protection locked="0"/>
    </xf>
    <xf numFmtId="0" fontId="0" fillId="0" borderId="21" xfId="41" applyFont="1" applyBorder="1" applyAlignment="1" applyProtection="1">
      <alignment horizontal="left" vertical="center" wrapText="1"/>
      <protection locked="0"/>
    </xf>
    <xf numFmtId="0" fontId="0" fillId="0" borderId="22" xfId="41" applyFont="1" applyBorder="1" applyAlignment="1" applyProtection="1">
      <alignment horizontal="left" vertical="center" wrapText="1"/>
      <protection locked="0"/>
    </xf>
    <xf numFmtId="0" fontId="0" fillId="0" borderId="12" xfId="41" applyFont="1" applyBorder="1" applyAlignment="1" applyProtection="1">
      <alignment horizontal="left" vertical="center" wrapText="1"/>
      <protection locked="0"/>
    </xf>
    <xf numFmtId="0" fontId="0" fillId="0" borderId="23" xfId="41" applyFont="1" applyBorder="1" applyAlignment="1" applyProtection="1">
      <alignment horizontal="left" vertical="center" wrapText="1"/>
      <protection locked="0"/>
    </xf>
    <xf numFmtId="0" fontId="33" fillId="33" borderId="16" xfId="41" applyFont="1" applyFill="1" applyBorder="1" applyAlignment="1" applyProtection="1">
      <alignment horizontal="center" vertical="center"/>
      <protection locked="0"/>
    </xf>
    <xf numFmtId="0" fontId="33" fillId="33" borderId="17" xfId="41" applyFont="1" applyFill="1" applyBorder="1" applyAlignment="1" applyProtection="1">
      <alignment horizontal="center" vertical="center"/>
      <protection locked="0"/>
    </xf>
    <xf numFmtId="0" fontId="29" fillId="34" borderId="16" xfId="41" applyNumberFormat="1" applyFont="1" applyFill="1" applyBorder="1" applyAlignment="1" applyProtection="1">
      <alignment horizontal="center" vertical="center" wrapText="1"/>
      <protection hidden="1"/>
    </xf>
    <xf numFmtId="0" fontId="29" fillId="34" borderId="17" xfId="41" applyNumberFormat="1" applyFont="1" applyFill="1" applyBorder="1" applyAlignment="1" applyProtection="1">
      <alignment horizontal="center" vertical="center" wrapText="1"/>
      <protection hidden="1"/>
    </xf>
    <xf numFmtId="0" fontId="4" fillId="33" borderId="18" xfId="41" applyFill="1" applyBorder="1" applyAlignment="1" applyProtection="1">
      <alignment horizontal="center" vertical="center"/>
      <protection locked="0"/>
    </xf>
    <xf numFmtId="0" fontId="25" fillId="0" borderId="11" xfId="41" applyFont="1" applyFill="1" applyBorder="1" applyAlignment="1" applyProtection="1">
      <alignment horizontal="center" vertical="center"/>
      <protection hidden="1"/>
    </xf>
    <xf numFmtId="0" fontId="27" fillId="33" borderId="11" xfId="41" applyFont="1" applyFill="1" applyBorder="1" applyAlignment="1" applyProtection="1">
      <alignment horizontal="left" vertical="center" wrapText="1"/>
      <protection locked="0"/>
    </xf>
    <xf numFmtId="0" fontId="27" fillId="33" borderId="13" xfId="41" applyFont="1" applyFill="1" applyBorder="1" applyAlignment="1" applyProtection="1">
      <alignment horizontal="left" vertical="center" wrapText="1"/>
      <protection locked="0"/>
    </xf>
    <xf numFmtId="0" fontId="26" fillId="33" borderId="9" xfId="41" applyFont="1" applyFill="1" applyBorder="1" applyAlignment="1" applyProtection="1">
      <alignment horizontal="left" vertical="center"/>
      <protection hidden="1"/>
    </xf>
    <xf numFmtId="0" fontId="27" fillId="33" borderId="10" xfId="41" applyFont="1" applyFill="1" applyBorder="1" applyAlignment="1" applyProtection="1">
      <alignment horizontal="left" vertical="top" wrapText="1"/>
      <protection locked="0"/>
    </xf>
    <xf numFmtId="0" fontId="27" fillId="33" borderId="11" xfId="41" applyFont="1" applyFill="1" applyBorder="1" applyAlignment="1" applyProtection="1">
      <alignment horizontal="left" vertical="top" wrapText="1"/>
      <protection locked="0"/>
    </xf>
    <xf numFmtId="0" fontId="27" fillId="33" borderId="13" xfId="41" applyFont="1" applyFill="1" applyBorder="1" applyAlignment="1" applyProtection="1">
      <alignment horizontal="left" vertical="top" wrapText="1"/>
      <protection locked="0"/>
    </xf>
    <xf numFmtId="0" fontId="23" fillId="32" borderId="10" xfId="41" applyFont="1" applyFill="1" applyBorder="1" applyAlignment="1" applyProtection="1">
      <alignment horizontal="center" vertical="center"/>
      <protection hidden="1"/>
    </xf>
    <xf numFmtId="0" fontId="23" fillId="32" borderId="11" xfId="41" applyFont="1" applyFill="1" applyBorder="1" applyAlignment="1" applyProtection="1">
      <alignment horizontal="center" vertical="center"/>
      <protection hidden="1"/>
    </xf>
    <xf numFmtId="0" fontId="23" fillId="32" borderId="13" xfId="41" applyFont="1" applyFill="1" applyBorder="1" applyAlignment="1" applyProtection="1">
      <alignment horizontal="center" vertical="center"/>
      <protection hidden="1"/>
    </xf>
    <xf numFmtId="0" fontId="0" fillId="0" borderId="10" xfId="41" applyFont="1" applyBorder="1" applyAlignment="1" applyProtection="1">
      <alignment horizontal="left" vertical="center" wrapText="1"/>
      <protection locked="0"/>
    </xf>
    <xf numFmtId="0" fontId="0" fillId="0" borderId="11" xfId="41" applyFont="1" applyBorder="1" applyAlignment="1" applyProtection="1">
      <alignment horizontal="left" vertical="center" wrapText="1"/>
      <protection locked="0"/>
    </xf>
    <xf numFmtId="0" fontId="0" fillId="0" borderId="13" xfId="41" applyFont="1" applyBorder="1" applyAlignment="1" applyProtection="1">
      <alignment horizontal="left" vertical="center" wrapText="1"/>
      <protection locked="0"/>
    </xf>
    <xf numFmtId="0" fontId="26" fillId="33" borderId="10" xfId="41" applyFont="1" applyFill="1" applyBorder="1" applyAlignment="1" applyProtection="1">
      <alignment horizontal="left" vertical="center" wrapText="1"/>
      <protection hidden="1"/>
    </xf>
    <xf numFmtId="0" fontId="26" fillId="33" borderId="13" xfId="41" applyFont="1" applyFill="1" applyBorder="1" applyAlignment="1" applyProtection="1">
      <alignment horizontal="left" vertical="center" wrapText="1"/>
      <protection hidden="1"/>
    </xf>
    <xf numFmtId="0" fontId="27" fillId="33" borderId="10" xfId="41" applyFont="1" applyFill="1" applyBorder="1" applyAlignment="1" applyProtection="1">
      <alignment horizontal="left" vertical="center" wrapText="1"/>
      <protection locked="0"/>
    </xf>
    <xf numFmtId="0" fontId="26" fillId="33" borderId="10" xfId="41" applyFont="1" applyFill="1" applyBorder="1" applyAlignment="1" applyProtection="1">
      <alignment horizontal="left" vertical="center"/>
      <protection hidden="1"/>
    </xf>
    <xf numFmtId="0" fontId="26" fillId="33" borderId="13" xfId="41" applyFont="1" applyFill="1" applyBorder="1" applyAlignment="1" applyProtection="1">
      <alignment horizontal="left" vertical="center"/>
      <protection hidden="1"/>
    </xf>
    <xf numFmtId="0" fontId="34" fillId="0" borderId="20" xfId="46" applyFont="1" applyBorder="1" applyAlignment="1">
      <alignment horizontal="center" vertical="center"/>
    </xf>
    <xf numFmtId="0" fontId="56" fillId="0" borderId="0" xfId="47" applyFont="1" applyAlignment="1">
      <alignment horizontal="center" vertical="center"/>
    </xf>
    <xf numFmtId="0" fontId="56" fillId="0" borderId="0" xfId="47" applyFont="1" applyAlignment="1">
      <alignment vertical="center"/>
    </xf>
    <xf numFmtId="0" fontId="1" fillId="0" borderId="0" xfId="47"/>
    <xf numFmtId="0" fontId="34" fillId="0" borderId="0" xfId="47" applyFont="1" applyAlignment="1">
      <alignment horizontal="center" vertical="center"/>
    </xf>
    <xf numFmtId="15" fontId="34" fillId="0" borderId="0" xfId="47" applyNumberFormat="1" applyFont="1" applyAlignment="1">
      <alignment horizontal="left" vertical="center" wrapText="1"/>
    </xf>
    <xf numFmtId="0" fontId="56" fillId="0" borderId="0" xfId="47" applyFont="1" applyAlignment="1">
      <alignment horizontal="center" vertical="center"/>
    </xf>
    <xf numFmtId="0" fontId="42" fillId="48" borderId="16" xfId="48" applyFont="1" applyFill="1" applyBorder="1" applyAlignment="1">
      <alignment horizontal="center" vertical="center" wrapText="1"/>
    </xf>
    <xf numFmtId="0" fontId="42" fillId="48" borderId="10" xfId="48" applyFont="1" applyFill="1" applyBorder="1" applyAlignment="1">
      <alignment horizontal="center" vertical="center" wrapText="1"/>
    </xf>
    <xf numFmtId="0" fontId="42" fillId="48" borderId="13" xfId="48" applyFont="1" applyFill="1" applyBorder="1" applyAlignment="1">
      <alignment horizontal="center" vertical="center" wrapText="1"/>
    </xf>
    <xf numFmtId="0" fontId="42" fillId="48" borderId="9" xfId="48" applyFont="1" applyFill="1" applyBorder="1" applyAlignment="1">
      <alignment horizontal="center" vertical="center" wrapText="1"/>
    </xf>
    <xf numFmtId="0" fontId="34" fillId="0" borderId="9" xfId="47" applyFont="1" applyBorder="1"/>
    <xf numFmtId="0" fontId="34" fillId="0" borderId="9" xfId="47" applyFont="1" applyBorder="1" applyAlignment="1">
      <alignment wrapText="1"/>
    </xf>
    <xf numFmtId="0" fontId="42" fillId="48" borderId="17" xfId="48" applyFont="1" applyFill="1" applyBorder="1" applyAlignment="1">
      <alignment horizontal="center" vertical="center" wrapText="1"/>
    </xf>
    <xf numFmtId="0" fontId="42" fillId="48" borderId="9" xfId="48" applyFont="1" applyFill="1" applyBorder="1" applyAlignment="1">
      <alignment horizontal="center" vertical="center" wrapText="1"/>
    </xf>
    <xf numFmtId="0" fontId="34" fillId="44" borderId="9" xfId="47" quotePrefix="1" applyFont="1" applyFill="1" applyBorder="1" applyAlignment="1">
      <alignment horizontal="left" vertical="center"/>
    </xf>
    <xf numFmtId="0" fontId="1" fillId="0" borderId="9" xfId="47" applyBorder="1"/>
    <xf numFmtId="0" fontId="1" fillId="0" borderId="9" xfId="47" applyBorder="1" applyAlignment="1">
      <alignment horizontal="center" vertical="center"/>
    </xf>
    <xf numFmtId="0" fontId="1" fillId="0" borderId="9" xfId="47" applyFont="1" applyBorder="1" applyAlignment="1">
      <alignment horizontal="center" vertical="center" wrapText="1"/>
    </xf>
    <xf numFmtId="0" fontId="1" fillId="33" borderId="9" xfId="0" applyFont="1" applyFill="1" applyBorder="1" applyAlignment="1">
      <alignment horizontal="left" vertical="center" wrapText="1"/>
    </xf>
    <xf numFmtId="0" fontId="1" fillId="0" borderId="9" xfId="47" applyFont="1" applyBorder="1" applyAlignment="1">
      <alignment horizontal="center" vertical="center"/>
    </xf>
    <xf numFmtId="0" fontId="1" fillId="0" borderId="9" xfId="47" quotePrefix="1" applyFont="1" applyBorder="1" applyAlignment="1">
      <alignment horizontal="center" vertical="center"/>
    </xf>
    <xf numFmtId="0" fontId="1" fillId="43" borderId="9" xfId="47" quotePrefix="1" applyFont="1" applyFill="1" applyBorder="1" applyAlignment="1">
      <alignment horizontal="center" vertical="center"/>
    </xf>
    <xf numFmtId="0" fontId="34" fillId="47" borderId="9" xfId="47" applyFont="1" applyFill="1" applyBorder="1"/>
    <xf numFmtId="0" fontId="34" fillId="43" borderId="9" xfId="47" applyFont="1" applyFill="1" applyBorder="1"/>
    <xf numFmtId="0" fontId="1" fillId="0" borderId="9" xfId="0" applyFont="1" applyFill="1" applyBorder="1" applyAlignment="1">
      <alignment horizontal="left" vertical="center" wrapText="1"/>
    </xf>
    <xf numFmtId="0" fontId="1" fillId="0" borderId="9" xfId="0" applyFont="1" applyFill="1" applyBorder="1" applyAlignment="1" applyProtection="1">
      <alignment horizontal="left" vertical="center" wrapText="1"/>
      <protection hidden="1"/>
    </xf>
    <xf numFmtId="0" fontId="1" fillId="0" borderId="18" xfId="0" applyFont="1" applyFill="1" applyBorder="1" applyAlignment="1">
      <alignment horizontal="left" vertical="center" wrapText="1"/>
    </xf>
    <xf numFmtId="0" fontId="1" fillId="33" borderId="14" xfId="0" applyFont="1" applyFill="1" applyBorder="1" applyAlignment="1" applyProtection="1">
      <alignment horizontal="left" vertical="center" wrapText="1"/>
    </xf>
    <xf numFmtId="0" fontId="1" fillId="0" borderId="9" xfId="47" applyFont="1" applyFill="1" applyBorder="1" applyAlignment="1">
      <alignment horizontal="center" vertical="center"/>
    </xf>
    <xf numFmtId="0" fontId="1" fillId="0" borderId="9" xfId="0" applyFont="1" applyFill="1" applyBorder="1" applyAlignment="1">
      <alignment vertical="center" wrapText="1"/>
    </xf>
    <xf numFmtId="0" fontId="1" fillId="33" borderId="46" xfId="0" applyFont="1" applyFill="1" applyBorder="1" applyAlignment="1">
      <alignment vertical="center" wrapText="1"/>
    </xf>
    <xf numFmtId="0" fontId="1" fillId="0" borderId="9" xfId="47" applyFont="1" applyBorder="1" applyAlignment="1">
      <alignment horizontal="left" vertical="center" wrapText="1"/>
    </xf>
    <xf numFmtId="0" fontId="1" fillId="0" borderId="13" xfId="47" applyFont="1" applyBorder="1" applyAlignment="1">
      <alignment vertical="center"/>
    </xf>
    <xf numFmtId="0" fontId="1" fillId="0" borderId="9" xfId="47" quotePrefix="1" applyFont="1" applyFill="1" applyBorder="1" applyAlignment="1">
      <alignment horizontal="center" vertical="center"/>
    </xf>
    <xf numFmtId="0" fontId="1" fillId="0" borderId="0" xfId="47" applyAlignment="1">
      <alignment vertical="center"/>
    </xf>
    <xf numFmtId="0" fontId="1" fillId="0" borderId="9" xfId="0" applyFont="1" applyBorder="1" applyAlignment="1">
      <alignment horizontal="left" vertical="center" wrapText="1"/>
    </xf>
    <xf numFmtId="0" fontId="1" fillId="0" borderId="9" xfId="0" applyFont="1" applyBorder="1" applyAlignment="1">
      <alignment vertical="center" wrapText="1"/>
    </xf>
    <xf numFmtId="0" fontId="1" fillId="0" borderId="9" xfId="47" applyFont="1" applyBorder="1" applyAlignment="1">
      <alignment vertical="center" wrapText="1"/>
    </xf>
    <xf numFmtId="0" fontId="1" fillId="0" borderId="9" xfId="47" applyBorder="1" applyAlignment="1">
      <alignment wrapText="1"/>
    </xf>
    <xf numFmtId="0" fontId="1" fillId="0" borderId="0" xfId="47" applyAlignment="1">
      <alignment horizontal="center"/>
    </xf>
    <xf numFmtId="0" fontId="1" fillId="0" borderId="0" xfId="47" applyAlignment="1">
      <alignment wrapText="1"/>
    </xf>
    <xf numFmtId="0" fontId="34" fillId="0" borderId="16" xfId="47" applyFont="1" applyBorder="1" applyAlignment="1">
      <alignment horizontal="center" vertical="center"/>
    </xf>
    <xf numFmtId="0" fontId="34" fillId="44" borderId="9" xfId="47" quotePrefix="1" applyFont="1" applyFill="1" applyBorder="1" applyAlignment="1">
      <alignment horizontal="left"/>
    </xf>
    <xf numFmtId="0" fontId="34" fillId="0" borderId="18" xfId="47" applyFont="1" applyBorder="1" applyAlignment="1">
      <alignment horizontal="center" vertical="center"/>
    </xf>
    <xf numFmtId="0" fontId="1" fillId="0" borderId="9" xfId="47" applyFont="1" applyBorder="1" applyAlignment="1">
      <alignment wrapText="1"/>
    </xf>
    <xf numFmtId="0" fontId="1" fillId="0" borderId="9" xfId="47" applyFont="1" applyBorder="1"/>
    <xf numFmtId="0" fontId="34" fillId="0" borderId="17" xfId="47" applyFont="1" applyBorder="1" applyAlignment="1">
      <alignment horizontal="center" vertical="center"/>
    </xf>
  </cellXfs>
  <cellStyles count="49">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4" builtinId="27" customBuiltin="1"/>
    <cellStyle name="Calculation" xfId="8" builtinId="22" customBuiltin="1"/>
    <cellStyle name="Check Cell" xfId="10" builtinId="23" customBuiltin="1"/>
    <cellStyle name="Explanatory Text" xfId="12" builtinId="53" customBuiltin="1"/>
    <cellStyle name="Good" xfId="3" builtinId="26" customBuiltin="1"/>
    <cellStyle name="Heading 1" xfId="1" builtinId="16" customBuiltin="1"/>
    <cellStyle name="Heading 2" xfId="2" builtinId="17" customBuiltin="1"/>
    <cellStyle name="Heading 3" xfId="13" builtinId="18" customBuiltin="1"/>
    <cellStyle name="Heading 4" xfId="14" builtinId="19" customBuiltin="1"/>
    <cellStyle name="Input" xfId="6" builtinId="20" customBuiltin="1"/>
    <cellStyle name="Linked Cell" xfId="9" builtinId="24" customBuiltin="1"/>
    <cellStyle name="Neutral" xfId="5" builtinId="28" customBuiltin="1"/>
    <cellStyle name="Normal" xfId="0" builtinId="0" customBuiltin="1"/>
    <cellStyle name="Normal 2" xfId="40"/>
    <cellStyle name="Normal 2 2" xfId="41"/>
    <cellStyle name="Normal 3" xfId="42"/>
    <cellStyle name="Normal 3 4 6" xfId="44"/>
    <cellStyle name="Normal 3 4 6 2" xfId="46"/>
    <cellStyle name="Normal 3 4 6 2 2" xfId="48"/>
    <cellStyle name="Normal 6 2 4" xfId="43"/>
    <cellStyle name="Normal 6 2 4 2" xfId="45"/>
    <cellStyle name="Normal 6 2 4 2 2" xfId="47"/>
    <cellStyle name="Output" xfId="7" builtinId="21" customBuiltin="1"/>
    <cellStyle name="Total" xfId="15" builtinId="25" customBuiltin="1"/>
    <cellStyle name="Warning Text" xfId="11" builtinId="11" customBuiltin="1"/>
  </cellStyles>
  <dxfs count="49">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FFC000"/>
        </patternFill>
      </fill>
    </dxf>
    <dxf>
      <fill>
        <patternFill>
          <bgColor rgb="FFFF0000"/>
        </patternFill>
      </fill>
    </dxf>
    <dxf>
      <font>
        <b/>
        <i val="0"/>
        <color theme="0"/>
      </font>
      <fill>
        <patternFill>
          <bgColor rgb="FFFF0000"/>
        </patternFill>
      </fill>
    </dxf>
    <dxf>
      <font>
        <b/>
        <i val="0"/>
        <color theme="1"/>
      </font>
      <fill>
        <patternFill>
          <bgColor rgb="FFFFFF00"/>
        </patternFill>
      </fill>
    </dxf>
    <dxf>
      <font>
        <color theme="0"/>
      </font>
      <fill>
        <patternFill>
          <bgColor rgb="FF00B050"/>
        </patternFill>
      </fill>
    </dxf>
    <dxf>
      <font>
        <b/>
        <i val="0"/>
        <strike val="0"/>
        <color theme="0"/>
      </font>
      <fill>
        <patternFill>
          <bgColor rgb="FFFF0000"/>
        </patternFill>
      </fill>
    </dxf>
    <dxf>
      <font>
        <b/>
        <i val="0"/>
        <color theme="1"/>
      </font>
      <fill>
        <patternFill>
          <bgColor rgb="FFFFFF00"/>
        </patternFill>
      </fill>
    </dxf>
    <dxf>
      <font>
        <b/>
        <i val="0"/>
        <strike val="0"/>
        <color theme="0"/>
      </font>
      <fill>
        <patternFill>
          <bgColor rgb="FF00B050"/>
        </patternFill>
      </fill>
    </dxf>
    <dxf>
      <font>
        <b/>
        <i val="0"/>
        <color theme="0"/>
      </font>
      <fill>
        <patternFill>
          <bgColor rgb="FF00B050"/>
        </patternFill>
      </fill>
    </dxf>
    <dxf>
      <font>
        <b/>
        <i val="0"/>
        <strike val="0"/>
        <color theme="1"/>
      </font>
      <fill>
        <patternFill>
          <bgColor rgb="FFFFFF00"/>
        </patternFill>
      </fill>
    </dxf>
    <dxf>
      <font>
        <b/>
        <i val="0"/>
        <color theme="0"/>
      </font>
      <fill>
        <patternFill>
          <bgColor rgb="FFFF0000"/>
        </patternFill>
      </fill>
    </dxf>
    <dxf>
      <font>
        <b/>
        <i val="0"/>
        <strike val="0"/>
        <color rgb="FF00B050"/>
      </font>
    </dxf>
    <dxf>
      <fill>
        <patternFill>
          <bgColor rgb="FF00B050"/>
        </patternFill>
      </fill>
    </dxf>
    <dxf>
      <fill>
        <patternFill>
          <bgColor rgb="FFFFFF00"/>
        </patternFill>
      </fill>
    </dxf>
    <dxf>
      <fill>
        <patternFill>
          <bgColor rgb="FFFF0000"/>
        </patternFill>
      </fill>
    </dxf>
    <dxf>
      <font>
        <b/>
        <i val="0"/>
        <color theme="0"/>
      </font>
      <fill>
        <patternFill>
          <bgColor rgb="FFFF0000"/>
        </patternFill>
      </fill>
    </dxf>
    <dxf>
      <font>
        <b/>
        <i val="0"/>
        <color theme="1"/>
      </font>
      <fill>
        <patternFill>
          <bgColor rgb="FFFFFF00"/>
        </patternFill>
      </fill>
    </dxf>
    <dxf>
      <font>
        <color theme="0"/>
      </font>
      <fill>
        <patternFill>
          <bgColor rgb="FF00B050"/>
        </patternFill>
      </fill>
    </dxf>
    <dxf>
      <font>
        <b/>
        <i val="0"/>
        <color theme="0"/>
      </font>
      <fill>
        <patternFill>
          <bgColor rgb="FFFF0000"/>
        </patternFill>
      </fill>
    </dxf>
    <dxf>
      <font>
        <b/>
        <i val="0"/>
        <color theme="1"/>
      </font>
      <fill>
        <patternFill>
          <bgColor rgb="FFFFFF00"/>
        </patternFill>
      </fill>
    </dxf>
    <dxf>
      <font>
        <color theme="0"/>
      </font>
      <fill>
        <patternFill>
          <bgColor rgb="FF00B050"/>
        </patternFill>
      </fill>
    </dxf>
    <dxf>
      <font>
        <b/>
        <i val="0"/>
        <color theme="0"/>
      </font>
      <fill>
        <patternFill>
          <bgColor rgb="FFFF0000"/>
        </patternFill>
      </fill>
    </dxf>
    <dxf>
      <font>
        <b/>
        <i val="0"/>
        <color theme="1"/>
      </font>
      <fill>
        <patternFill>
          <bgColor rgb="FFFFFF00"/>
        </patternFill>
      </fill>
    </dxf>
    <dxf>
      <font>
        <color theme="0"/>
      </font>
      <fill>
        <patternFill>
          <bgColor rgb="FF00B050"/>
        </patternFill>
      </fill>
    </dxf>
    <dxf>
      <font>
        <b/>
        <i val="0"/>
        <color theme="0"/>
      </font>
      <fill>
        <patternFill>
          <bgColor rgb="FFFF0000"/>
        </patternFill>
      </fill>
    </dxf>
    <dxf>
      <font>
        <b/>
        <i val="0"/>
        <color theme="1"/>
      </font>
      <fill>
        <patternFill>
          <bgColor rgb="FFFFFF00"/>
        </patternFill>
      </fill>
    </dxf>
    <dxf>
      <font>
        <color theme="0"/>
      </font>
      <fill>
        <patternFill>
          <bgColor rgb="FF00B050"/>
        </patternFill>
      </fill>
    </dxf>
  </dxfs>
  <tableStyles count="0" defaultTableStyle="TableStyleMedium9" defaultPivotStyle="PivotStyleLight16"/>
  <colors>
    <mruColors>
      <color rgb="FF003399"/>
      <color rgb="FF0066CC"/>
      <color rgb="FF336699"/>
      <color rgb="FF66CCFF"/>
      <color rgb="FF8FCAFB"/>
      <color rgb="FF0099FF"/>
      <color rgb="FF0066FF"/>
      <color rgb="FF00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5.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4.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3.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hyperlink" Target="#TRF!A1"/><Relationship Id="rId2" Type="http://schemas.openxmlformats.org/officeDocument/2006/relationships/hyperlink" Target="#'ISD Control Checklist'!A1"/><Relationship Id="rId1" Type="http://schemas.openxmlformats.org/officeDocument/2006/relationships/hyperlink" Target="#IARV!A1"/><Relationship Id="rId4" Type="http://schemas.openxmlformats.org/officeDocument/2006/relationships/hyperlink" Target="#Summary!A1"/></Relationships>
</file>

<file path=xl/drawings/drawing1.xml><?xml version="1.0" encoding="utf-8"?>
<xdr:wsDr xmlns:xdr="http://schemas.openxmlformats.org/drawingml/2006/spreadsheetDrawing" xmlns:a="http://schemas.openxmlformats.org/drawingml/2006/main">
  <xdr:twoCellAnchor>
    <xdr:from>
      <xdr:col>6</xdr:col>
      <xdr:colOff>561975</xdr:colOff>
      <xdr:row>10</xdr:row>
      <xdr:rowOff>9525</xdr:rowOff>
    </xdr:from>
    <xdr:to>
      <xdr:col>9</xdr:col>
      <xdr:colOff>342900</xdr:colOff>
      <xdr:row>17</xdr:row>
      <xdr:rowOff>85725</xdr:rowOff>
    </xdr:to>
    <xdr:sp macro="" textlink="">
      <xdr:nvSpPr>
        <xdr:cNvPr id="14" name="Rounded Rectangle 13"/>
        <xdr:cNvSpPr/>
      </xdr:nvSpPr>
      <xdr:spPr>
        <a:xfrm>
          <a:off x="4219575" y="1628775"/>
          <a:ext cx="1609725" cy="1209675"/>
        </a:xfrm>
        <a:prstGeom prst="roundRect">
          <a:avLst/>
        </a:prstGeom>
        <a:solidFill>
          <a:srgbClr val="0070C0"/>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361950</xdr:colOff>
      <xdr:row>9</xdr:row>
      <xdr:rowOff>19050</xdr:rowOff>
    </xdr:from>
    <xdr:to>
      <xdr:col>5</xdr:col>
      <xdr:colOff>142875</xdr:colOff>
      <xdr:row>16</xdr:row>
      <xdr:rowOff>95250</xdr:rowOff>
    </xdr:to>
    <xdr:sp macro="" textlink="">
      <xdr:nvSpPr>
        <xdr:cNvPr id="13" name="Rounded Rectangle 12"/>
        <xdr:cNvSpPr/>
      </xdr:nvSpPr>
      <xdr:spPr>
        <a:xfrm>
          <a:off x="1581150" y="1476375"/>
          <a:ext cx="1609725" cy="1209675"/>
        </a:xfrm>
        <a:prstGeom prst="roundRect">
          <a:avLst/>
        </a:prstGeom>
        <a:solidFill>
          <a:srgbClr val="0070C0"/>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542925</xdr:colOff>
      <xdr:row>9</xdr:row>
      <xdr:rowOff>123825</xdr:rowOff>
    </xdr:from>
    <xdr:to>
      <xdr:col>5</xdr:col>
      <xdr:colOff>323850</xdr:colOff>
      <xdr:row>17</xdr:row>
      <xdr:rowOff>38100</xdr:rowOff>
    </xdr:to>
    <xdr:sp macro="" textlink="">
      <xdr:nvSpPr>
        <xdr:cNvPr id="12" name="Rounded Rectangle 11"/>
        <xdr:cNvSpPr/>
      </xdr:nvSpPr>
      <xdr:spPr>
        <a:xfrm>
          <a:off x="1762125" y="1581150"/>
          <a:ext cx="1609725" cy="1209675"/>
        </a:xfrm>
        <a:prstGeom prst="roundRect">
          <a:avLst/>
        </a:prstGeom>
        <a:solidFill>
          <a:srgbClr val="0070C0"/>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561975</xdr:colOff>
      <xdr:row>1</xdr:row>
      <xdr:rowOff>9525</xdr:rowOff>
    </xdr:from>
    <xdr:to>
      <xdr:col>18</xdr:col>
      <xdr:colOff>104775</xdr:colOff>
      <xdr:row>4</xdr:row>
      <xdr:rowOff>47625</xdr:rowOff>
    </xdr:to>
    <xdr:sp macro="" textlink="">
      <xdr:nvSpPr>
        <xdr:cNvPr id="2" name="Rectangle 1"/>
        <xdr:cNvSpPr/>
      </xdr:nvSpPr>
      <xdr:spPr>
        <a:xfrm>
          <a:off x="1781175" y="171450"/>
          <a:ext cx="9296400" cy="523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800" b="1" i="1">
              <a:solidFill>
                <a:srgbClr val="0070C0"/>
              </a:solidFill>
              <a:latin typeface="Georgia" panose="02040502050405020303" pitchFamily="18" charset="0"/>
            </a:rPr>
            <a:t>Information Security Ris</a:t>
          </a:r>
          <a:r>
            <a:rPr lang="en-US" sz="2800" b="1" i="1" baseline="0">
              <a:solidFill>
                <a:srgbClr val="0070C0"/>
              </a:solidFill>
              <a:latin typeface="Georgia" panose="02040502050405020303" pitchFamily="18" charset="0"/>
            </a:rPr>
            <a:t>k Model</a:t>
          </a:r>
          <a:endParaRPr lang="en-US" sz="2800" b="1" i="1">
            <a:solidFill>
              <a:srgbClr val="0070C0"/>
            </a:solidFill>
            <a:latin typeface="Georgia" panose="02040502050405020303" pitchFamily="18" charset="0"/>
          </a:endParaRPr>
        </a:p>
      </xdr:txBody>
    </xdr:sp>
    <xdr:clientData/>
  </xdr:twoCellAnchor>
  <xdr:twoCellAnchor>
    <xdr:from>
      <xdr:col>3</xdr:col>
      <xdr:colOff>85725</xdr:colOff>
      <xdr:row>10</xdr:row>
      <xdr:rowOff>133350</xdr:rowOff>
    </xdr:from>
    <xdr:to>
      <xdr:col>5</xdr:col>
      <xdr:colOff>476250</xdr:colOff>
      <xdr:row>18</xdr:row>
      <xdr:rowOff>47625</xdr:rowOff>
    </xdr:to>
    <xdr:sp macro="" textlink="">
      <xdr:nvSpPr>
        <xdr:cNvPr id="3" name="Rounded Rectangle 2">
          <a:hlinkClick xmlns:r="http://schemas.openxmlformats.org/officeDocument/2006/relationships" r:id="rId1"/>
        </xdr:cNvPr>
        <xdr:cNvSpPr/>
      </xdr:nvSpPr>
      <xdr:spPr>
        <a:xfrm>
          <a:off x="1914525" y="1752600"/>
          <a:ext cx="1609725" cy="1209675"/>
        </a:xfrm>
        <a:prstGeom prst="roundRect">
          <a:avLst/>
        </a:prstGeom>
        <a:solidFill>
          <a:srgbClr val="0070C0"/>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i="1">
              <a:solidFill>
                <a:schemeClr val="lt1"/>
              </a:solidFill>
              <a:latin typeface="Georgia" panose="02040502050405020303" pitchFamily="18" charset="0"/>
              <a:ea typeface="+mn-ea"/>
              <a:cs typeface="+mn-cs"/>
            </a:rPr>
            <a:t>Application</a:t>
          </a:r>
          <a:r>
            <a:rPr lang="en-US" sz="1400" b="1" i="1">
              <a:latin typeface="Georgia" panose="02040502050405020303" pitchFamily="18" charset="0"/>
            </a:rPr>
            <a:t> Inherent Risk Form</a:t>
          </a:r>
        </a:p>
      </xdr:txBody>
    </xdr:sp>
    <xdr:clientData/>
  </xdr:twoCellAnchor>
  <xdr:twoCellAnchor>
    <xdr:from>
      <xdr:col>7</xdr:col>
      <xdr:colOff>85725</xdr:colOff>
      <xdr:row>10</xdr:row>
      <xdr:rowOff>142875</xdr:rowOff>
    </xdr:from>
    <xdr:to>
      <xdr:col>9</xdr:col>
      <xdr:colOff>476250</xdr:colOff>
      <xdr:row>18</xdr:row>
      <xdr:rowOff>57150</xdr:rowOff>
    </xdr:to>
    <xdr:sp macro="" textlink="">
      <xdr:nvSpPr>
        <xdr:cNvPr id="4" name="Rounded Rectangle 3">
          <a:hlinkClick xmlns:r="http://schemas.openxmlformats.org/officeDocument/2006/relationships" r:id="rId2"/>
        </xdr:cNvPr>
        <xdr:cNvSpPr/>
      </xdr:nvSpPr>
      <xdr:spPr>
        <a:xfrm>
          <a:off x="4352925" y="1762125"/>
          <a:ext cx="1609725" cy="1209675"/>
        </a:xfrm>
        <a:prstGeom prst="roundRect">
          <a:avLst/>
        </a:prstGeom>
        <a:solidFill>
          <a:srgbClr val="0070C0"/>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300" b="1" i="1">
              <a:latin typeface="Georgia" panose="02040502050405020303" pitchFamily="18" charset="0"/>
            </a:rPr>
            <a:t>Application </a:t>
          </a:r>
          <a:r>
            <a:rPr lang="en-US" sz="1400" b="1" i="1">
              <a:solidFill>
                <a:schemeClr val="lt1"/>
              </a:solidFill>
              <a:latin typeface="Georgia" panose="02040502050405020303" pitchFamily="18" charset="0"/>
              <a:ea typeface="+mn-ea"/>
              <a:cs typeface="+mn-cs"/>
            </a:rPr>
            <a:t>Assessment</a:t>
          </a:r>
          <a:r>
            <a:rPr lang="en-US" sz="1300" b="1" i="1">
              <a:latin typeface="Georgia" panose="02040502050405020303" pitchFamily="18" charset="0"/>
            </a:rPr>
            <a:t> Questionnaire</a:t>
          </a:r>
        </a:p>
      </xdr:txBody>
    </xdr:sp>
    <xdr:clientData/>
  </xdr:twoCellAnchor>
  <xdr:twoCellAnchor>
    <xdr:from>
      <xdr:col>11</xdr:col>
      <xdr:colOff>9525</xdr:colOff>
      <xdr:row>10</xdr:row>
      <xdr:rowOff>114300</xdr:rowOff>
    </xdr:from>
    <xdr:to>
      <xdr:col>13</xdr:col>
      <xdr:colOff>400050</xdr:colOff>
      <xdr:row>18</xdr:row>
      <xdr:rowOff>28575</xdr:rowOff>
    </xdr:to>
    <xdr:sp macro="" textlink="">
      <xdr:nvSpPr>
        <xdr:cNvPr id="5" name="Rounded Rectangle 4"/>
        <xdr:cNvSpPr/>
      </xdr:nvSpPr>
      <xdr:spPr>
        <a:xfrm>
          <a:off x="6715125" y="1733550"/>
          <a:ext cx="1609725" cy="1209675"/>
        </a:xfrm>
        <a:prstGeom prst="roundRect">
          <a:avLst/>
        </a:prstGeom>
        <a:solidFill>
          <a:srgbClr val="0070C0"/>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104775</xdr:colOff>
      <xdr:row>11</xdr:row>
      <xdr:rowOff>57150</xdr:rowOff>
    </xdr:from>
    <xdr:to>
      <xdr:col>13</xdr:col>
      <xdr:colOff>495300</xdr:colOff>
      <xdr:row>18</xdr:row>
      <xdr:rowOff>133350</xdr:rowOff>
    </xdr:to>
    <xdr:sp macro="" textlink="">
      <xdr:nvSpPr>
        <xdr:cNvPr id="6" name="Rounded Rectangle 5"/>
        <xdr:cNvSpPr/>
      </xdr:nvSpPr>
      <xdr:spPr>
        <a:xfrm>
          <a:off x="6810375" y="1838325"/>
          <a:ext cx="1609725" cy="1209675"/>
        </a:xfrm>
        <a:prstGeom prst="roundRect">
          <a:avLst/>
        </a:prstGeom>
        <a:solidFill>
          <a:srgbClr val="0070C0"/>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314325</xdr:colOff>
      <xdr:row>12</xdr:row>
      <xdr:rowOff>95250</xdr:rowOff>
    </xdr:from>
    <xdr:to>
      <xdr:col>14</xdr:col>
      <xdr:colOff>95250</xdr:colOff>
      <xdr:row>20</xdr:row>
      <xdr:rowOff>9525</xdr:rowOff>
    </xdr:to>
    <xdr:sp macro="" textlink="">
      <xdr:nvSpPr>
        <xdr:cNvPr id="7" name="Rounded Rectangle 6">
          <a:hlinkClick xmlns:r="http://schemas.openxmlformats.org/officeDocument/2006/relationships" r:id="rId3"/>
        </xdr:cNvPr>
        <xdr:cNvSpPr/>
      </xdr:nvSpPr>
      <xdr:spPr>
        <a:xfrm>
          <a:off x="7019925" y="2038350"/>
          <a:ext cx="1609725" cy="1209675"/>
        </a:xfrm>
        <a:prstGeom prst="roundRect">
          <a:avLst/>
        </a:prstGeom>
        <a:solidFill>
          <a:srgbClr val="0070C0"/>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b="1" i="1">
              <a:latin typeface="Georgia" panose="02040502050405020303" pitchFamily="18" charset="0"/>
            </a:rPr>
            <a:t>Threat &amp;</a:t>
          </a:r>
          <a:r>
            <a:rPr lang="en-US" sz="1600" b="1" i="1" baseline="0">
              <a:latin typeface="Georgia" panose="02040502050405020303" pitchFamily="18" charset="0"/>
            </a:rPr>
            <a:t> Risk</a:t>
          </a:r>
          <a:r>
            <a:rPr lang="en-US" sz="1600" b="1" i="1">
              <a:latin typeface="Georgia" panose="02040502050405020303" pitchFamily="18" charset="0"/>
            </a:rPr>
            <a:t> Assessment Form</a:t>
          </a:r>
        </a:p>
      </xdr:txBody>
    </xdr:sp>
    <xdr:clientData/>
  </xdr:twoCellAnchor>
  <xdr:twoCellAnchor>
    <xdr:from>
      <xdr:col>15</xdr:col>
      <xdr:colOff>257175</xdr:colOff>
      <xdr:row>10</xdr:row>
      <xdr:rowOff>142875</xdr:rowOff>
    </xdr:from>
    <xdr:to>
      <xdr:col>18</xdr:col>
      <xdr:colOff>38100</xdr:colOff>
      <xdr:row>18</xdr:row>
      <xdr:rowOff>57150</xdr:rowOff>
    </xdr:to>
    <xdr:sp macro="" textlink="">
      <xdr:nvSpPr>
        <xdr:cNvPr id="8" name="Rounded Rectangle 7">
          <a:hlinkClick xmlns:r="http://schemas.openxmlformats.org/officeDocument/2006/relationships" r:id="rId4"/>
        </xdr:cNvPr>
        <xdr:cNvSpPr/>
      </xdr:nvSpPr>
      <xdr:spPr>
        <a:xfrm>
          <a:off x="9401175" y="1762125"/>
          <a:ext cx="1609725" cy="1209675"/>
        </a:xfrm>
        <a:prstGeom prst="roundRect">
          <a:avLst/>
        </a:prstGeom>
        <a:solidFill>
          <a:srgbClr val="0070C0"/>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b="1" i="1">
              <a:latin typeface="Georgia" panose="02040502050405020303" pitchFamily="18" charset="0"/>
            </a:rPr>
            <a:t>Summary</a:t>
          </a:r>
        </a:p>
      </xdr:txBody>
    </xdr:sp>
    <xdr:clientData/>
  </xdr:twoCellAnchor>
  <xdr:twoCellAnchor>
    <xdr:from>
      <xdr:col>5</xdr:col>
      <xdr:colOff>552450</xdr:colOff>
      <xdr:row>13</xdr:row>
      <xdr:rowOff>85725</xdr:rowOff>
    </xdr:from>
    <xdr:to>
      <xdr:col>6</xdr:col>
      <xdr:colOff>485775</xdr:colOff>
      <xdr:row>15</xdr:row>
      <xdr:rowOff>38100</xdr:rowOff>
    </xdr:to>
    <xdr:sp macro="" textlink="">
      <xdr:nvSpPr>
        <xdr:cNvPr id="9" name="Right Arrow 8"/>
        <xdr:cNvSpPr/>
      </xdr:nvSpPr>
      <xdr:spPr>
        <a:xfrm>
          <a:off x="3600450" y="2190750"/>
          <a:ext cx="542925" cy="276225"/>
        </a:xfrm>
        <a:prstGeom prst="rightArrow">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590550</xdr:colOff>
      <xdr:row>14</xdr:row>
      <xdr:rowOff>19050</xdr:rowOff>
    </xdr:from>
    <xdr:to>
      <xdr:col>10</xdr:col>
      <xdr:colOff>523875</xdr:colOff>
      <xdr:row>15</xdr:row>
      <xdr:rowOff>133350</xdr:rowOff>
    </xdr:to>
    <xdr:sp macro="" textlink="">
      <xdr:nvSpPr>
        <xdr:cNvPr id="10" name="Right Arrow 9"/>
        <xdr:cNvSpPr/>
      </xdr:nvSpPr>
      <xdr:spPr>
        <a:xfrm>
          <a:off x="6076950" y="2286000"/>
          <a:ext cx="542925" cy="276225"/>
        </a:xfrm>
        <a:prstGeom prst="rightArrow">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14</xdr:col>
      <xdr:colOff>257175</xdr:colOff>
      <xdr:row>14</xdr:row>
      <xdr:rowOff>28575</xdr:rowOff>
    </xdr:from>
    <xdr:to>
      <xdr:col>15</xdr:col>
      <xdr:colOff>190500</xdr:colOff>
      <xdr:row>15</xdr:row>
      <xdr:rowOff>142875</xdr:rowOff>
    </xdr:to>
    <xdr:sp macro="" textlink="">
      <xdr:nvSpPr>
        <xdr:cNvPr id="11" name="Right Arrow 10"/>
        <xdr:cNvSpPr/>
      </xdr:nvSpPr>
      <xdr:spPr>
        <a:xfrm>
          <a:off x="8791575" y="2295525"/>
          <a:ext cx="542925" cy="276225"/>
        </a:xfrm>
        <a:prstGeom prst="rightArrow">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bahl-fileserver\Users\FHSiddiqui.15347\Desktop\BAHL%20-%20Application%20Inherent%20Risk%20Model%20-%20Web%20Portal%20-%20%20EKYC%20Pakistan.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902880\Desktop\anyting.zip.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bahl-fileserver\IS%20Risk%20Management\IS%20Risk%20Program\Risk%20Assessment\Latest%20Risk%20Template\BAHL-model-v6-final.xls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tasks/make%20RA%20process%20n%20tool/work%20inprogress/Risk%20Assessment%20Tool/Risk%20Assessment%20Tool%20V1.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902880\Desktop\to%20show\RA%20TOOL%20v2%20Qualitativ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IR - Description"/>
      <sheetName val="IRM"/>
      <sheetName val="working"/>
      <sheetName val="AAQ"/>
      <sheetName val="TSF"/>
      <sheetName val="Vuln"/>
      <sheetName val="AAQ_Results"/>
      <sheetName val="BAHL - Application Inherent Ris"/>
    </sheetNames>
    <sheetDataSet>
      <sheetData sheetId="0" refreshError="1"/>
      <sheetData sheetId="1" refreshError="1"/>
      <sheetData sheetId="2" refreshError="1"/>
      <sheetData sheetId="3">
        <row r="3">
          <cell r="I3" t="str">
            <v>High</v>
          </cell>
        </row>
        <row r="4">
          <cell r="I4" t="str">
            <v>Medium</v>
          </cell>
        </row>
        <row r="5">
          <cell r="I5" t="str">
            <v>Low</v>
          </cell>
        </row>
        <row r="20">
          <cell r="A20" t="str">
            <v>External</v>
          </cell>
          <cell r="C20" t="str">
            <v>Remote</v>
          </cell>
          <cell r="E20" t="str">
            <v>Unorganized Non-Technical</v>
          </cell>
          <cell r="H20" t="str">
            <v>Yes</v>
          </cell>
        </row>
        <row r="21">
          <cell r="A21" t="str">
            <v>Internal</v>
          </cell>
          <cell r="C21" t="str">
            <v>Local</v>
          </cell>
          <cell r="E21" t="str">
            <v>Unorganized Technical</v>
          </cell>
          <cell r="H21" t="str">
            <v>No</v>
          </cell>
        </row>
        <row r="22">
          <cell r="E22" t="str">
            <v>Organized Non-Technical</v>
          </cell>
        </row>
        <row r="23">
          <cell r="E23" t="str">
            <v>Organized Technical</v>
          </cell>
        </row>
      </sheetData>
      <sheetData sheetId="4" refreshError="1"/>
      <sheetData sheetId="5"/>
      <sheetData sheetId="6"/>
      <sheetData sheetId="7">
        <row r="1">
          <cell r="A1" t="str">
            <v>Comments / Issues</v>
          </cell>
        </row>
        <row r="2">
          <cell r="A2" t="str">
            <v xml:space="preserve">Have the data retention requirements been identified and documented?
No data is being archived. </v>
          </cell>
        </row>
        <row r="3">
          <cell r="A3" t="str">
            <v>1- Check if users are restricted to alter or delete the audit trails and access logs</v>
          </cell>
        </row>
        <row r="4">
          <cell r="A4" t="str">
            <v>1- Check if any tools or functions are in place to enable business managers to review user responsibilities.
2. Check if any reports are available to be presented to enable business managers to review user responsibilities</v>
          </cell>
        </row>
        <row r="5">
          <cell r="A5" t="str">
            <v>1- Check session time configuration of the application. 20 Minutes</v>
          </cell>
        </row>
        <row r="6">
          <cell r="A6" t="str">
            <v>1- Check if single sign on mechanism implemented on the application</v>
          </cell>
        </row>
        <row r="7">
          <cell r="A7" t="str">
            <v xml:space="preserve">1- Check un necessary services running on application or not.
2- Check if all Default accounts are disabled or removed. </v>
          </cell>
        </row>
        <row r="9">
          <cell r="A9" t="str">
            <v>1- Check the application if secure enough to stop a security administrator from performing unethical tasks.</v>
          </cell>
        </row>
        <row r="10">
          <cell r="A10" t="str">
            <v>1- Ensure that development and test environment does not contain actual production data with PII or is adequately masked based on criticality of data
Some of the data resides in the test environment</v>
          </cell>
        </row>
        <row r="11">
          <cell r="A11" t="str">
            <v>Are incident reporting procedures documented for the application?
It is not documented. Mails come from Branch users and direct from business</v>
          </cell>
        </row>
        <row r="12">
          <cell r="A12" t="str">
            <v>Check if the relevant department in coordination with  information security identified the security requirements for the application?
Have to ask</v>
          </cell>
        </row>
      </sheetData>
      <sheetData sheetId="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IR - Description"/>
      <sheetName val="IRM"/>
      <sheetName val="working"/>
      <sheetName val="AAQ"/>
      <sheetName val="TRF"/>
      <sheetName val="Vuln"/>
      <sheetName val="AAQ_Results"/>
      <sheetName val="anyting.zip"/>
    </sheetNames>
    <sheetDataSet>
      <sheetData sheetId="0"/>
      <sheetData sheetId="1"/>
      <sheetData sheetId="2"/>
      <sheetData sheetId="3">
        <row r="3">
          <cell r="A3" t="str">
            <v>Restricted</v>
          </cell>
          <cell r="C3" t="str">
            <v>High - Regulatory Reporting</v>
          </cell>
          <cell r="E3" t="str">
            <v>High: less than OR equal to 4Hrs</v>
          </cell>
          <cell r="G3" t="str">
            <v>Internet</v>
          </cell>
        </row>
        <row r="4">
          <cell r="A4" t="str">
            <v>Confidential with PII</v>
          </cell>
          <cell r="C4" t="str">
            <v>Medium - Tranx Processing OR Customer Sensitive Data</v>
          </cell>
          <cell r="E4" t="str">
            <v>Medium: More than 4Hrs OR less than 6Hrs</v>
          </cell>
          <cell r="G4" t="str">
            <v>Extranet</v>
          </cell>
        </row>
        <row r="5">
          <cell r="A5" t="str">
            <v>Confidential</v>
          </cell>
          <cell r="C5" t="str">
            <v>Low - Neither Regulatory Requirement Nor Tranx Processing Data</v>
          </cell>
          <cell r="E5" t="str">
            <v>Low: More than 6Hrs upto 12Hrs or above</v>
          </cell>
          <cell r="G5" t="str">
            <v>Intranet</v>
          </cell>
        </row>
        <row r="6">
          <cell r="A6" t="str">
            <v>Internal</v>
          </cell>
          <cell r="G6" t="str">
            <v>Segmented</v>
          </cell>
        </row>
        <row r="7">
          <cell r="A7" t="str">
            <v>Public</v>
          </cell>
          <cell r="G7" t="str">
            <v>Separate</v>
          </cell>
        </row>
      </sheetData>
      <sheetData sheetId="4">
        <row r="1">
          <cell r="Z1" t="str">
            <v>Yes</v>
          </cell>
        </row>
        <row r="2">
          <cell r="Z2" t="str">
            <v>No</v>
          </cell>
        </row>
        <row r="3">
          <cell r="Z3" t="str">
            <v>Partial</v>
          </cell>
        </row>
        <row r="4">
          <cell r="Z4" t="str">
            <v>N/A</v>
          </cell>
        </row>
      </sheetData>
      <sheetData sheetId="5"/>
      <sheetData sheetId="6"/>
      <sheetData sheetId="7">
        <row r="1">
          <cell r="A1" t="str">
            <v>Comments / Issues</v>
          </cell>
        </row>
      </sheetData>
      <sheetData sheetId="8"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IR - Description"/>
      <sheetName val="IRM"/>
      <sheetName val="working"/>
      <sheetName val="AAQ"/>
      <sheetName val="TSF"/>
      <sheetName val="Risk Matrices"/>
      <sheetName val="Vuln"/>
      <sheetName val="AAQ_Results"/>
    </sheetNames>
    <sheetDataSet>
      <sheetData sheetId="0"/>
      <sheetData sheetId="1"/>
      <sheetData sheetId="2">
        <row r="18">
          <cell r="E18" t="str">
            <v>HIGH</v>
          </cell>
        </row>
      </sheetData>
      <sheetData sheetId="3">
        <row r="3">
          <cell r="A3" t="str">
            <v>Restricted</v>
          </cell>
          <cell r="C3" t="str">
            <v>High - Regulatory Reporting</v>
          </cell>
          <cell r="E3" t="str">
            <v>High: less than OR equal to 4Hrs</v>
          </cell>
          <cell r="G3" t="str">
            <v>Internet</v>
          </cell>
        </row>
        <row r="4">
          <cell r="A4" t="str">
            <v>Confidential with PII</v>
          </cell>
          <cell r="C4" t="str">
            <v>Medium - Tranx Processing OR Customer Sensitive Data</v>
          </cell>
          <cell r="E4" t="str">
            <v>Medium: More than 4Hrs OR less than 6Hrs</v>
          </cell>
          <cell r="G4" t="str">
            <v>Extranet</v>
          </cell>
        </row>
        <row r="5">
          <cell r="A5" t="str">
            <v>Confidential</v>
          </cell>
          <cell r="C5" t="str">
            <v>Low - Neither Regulatory Requirement Nor Tranx Processing Data</v>
          </cell>
          <cell r="E5" t="str">
            <v>Low: More than 6Hrs upto 12Hrs or above</v>
          </cell>
          <cell r="G5" t="str">
            <v>Intranet</v>
          </cell>
        </row>
        <row r="6">
          <cell r="A6" t="str">
            <v>Internal</v>
          </cell>
          <cell r="G6" t="str">
            <v>Segmented</v>
          </cell>
        </row>
        <row r="7">
          <cell r="A7" t="str">
            <v>Public</v>
          </cell>
          <cell r="G7" t="str">
            <v>Separate</v>
          </cell>
        </row>
      </sheetData>
      <sheetData sheetId="4">
        <row r="1">
          <cell r="Z1" t="str">
            <v>Yes</v>
          </cell>
        </row>
        <row r="2">
          <cell r="Z2" t="str">
            <v>No</v>
          </cell>
        </row>
        <row r="3">
          <cell r="Z3" t="str">
            <v>Partial</v>
          </cell>
        </row>
        <row r="4">
          <cell r="Z4" t="str">
            <v>N/A</v>
          </cell>
        </row>
      </sheetData>
      <sheetData sheetId="5"/>
      <sheetData sheetId="6">
        <row r="29">
          <cell r="C29" t="str">
            <v>Asset Management</v>
          </cell>
        </row>
        <row r="30">
          <cell r="C30" t="str">
            <v>Access Management</v>
          </cell>
        </row>
        <row r="31">
          <cell r="C31" t="str">
            <v>Change Management</v>
          </cell>
        </row>
        <row r="32">
          <cell r="C32" t="str">
            <v>Vulnerability Management</v>
          </cell>
        </row>
        <row r="33">
          <cell r="C33" t="str">
            <v>Operation Management</v>
          </cell>
        </row>
        <row r="34">
          <cell r="C34" t="str">
            <v>Backup Management</v>
          </cell>
        </row>
        <row r="35">
          <cell r="C35" t="str">
            <v>Incident Management</v>
          </cell>
        </row>
        <row r="36">
          <cell r="C36" t="str">
            <v>Cryptographic Controls</v>
          </cell>
        </row>
        <row r="37">
          <cell r="C37" t="str">
            <v>Security Requirements</v>
          </cell>
        </row>
        <row r="38">
          <cell r="C38" t="str">
            <v>Service Level Agreements</v>
          </cell>
        </row>
        <row r="39">
          <cell r="C39" t="str">
            <v>Business Continuity</v>
          </cell>
        </row>
        <row r="40">
          <cell r="C40" t="str">
            <v>Risk Management</v>
          </cell>
        </row>
      </sheetData>
      <sheetData sheetId="7"/>
      <sheetData sheetId="8"/>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Introduction"/>
      <sheetName val="IRM"/>
      <sheetName val="ISD Control Checklist"/>
      <sheetName val="TRF"/>
      <sheetName val="CCF"/>
      <sheetName val="Summary"/>
    </sheetNames>
    <sheetDataSet>
      <sheetData sheetId="0"/>
      <sheetData sheetId="1"/>
      <sheetData sheetId="2"/>
      <sheetData sheetId="3"/>
      <sheetData sheetId="4"/>
      <sheetData sheetId="5"/>
      <sheetData sheetId="6"/>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Introduction"/>
      <sheetName val="IRM"/>
      <sheetName val="Checklist"/>
      <sheetName val="TRF"/>
      <sheetName val="Summary"/>
    </sheetNames>
    <sheetDataSet>
      <sheetData sheetId="0" refreshError="1"/>
      <sheetData sheetId="1" refreshError="1"/>
      <sheetData sheetId="2" refreshError="1"/>
      <sheetData sheetId="3" refreshError="1"/>
      <sheetData sheetId="4" refreshError="1"/>
      <sheetData sheetId="5" refreshError="1"/>
    </sheetDataSet>
  </externalBook>
</externalLink>
</file>

<file path=xl/theme/theme1.xml><?xml version="1.0" encoding="utf-8"?>
<a:theme xmlns:a="http://schemas.openxmlformats.org/drawingml/2006/main" name="PwC">
  <a:themeElements>
    <a:clrScheme name="PwC Orange">
      <a:dk1>
        <a:srgbClr val="000000"/>
      </a:dk1>
      <a:lt1>
        <a:srgbClr val="FFFFFF"/>
      </a:lt1>
      <a:dk2>
        <a:srgbClr val="DC6900"/>
      </a:dk2>
      <a:lt2>
        <a:srgbClr val="FFFFFF"/>
      </a:lt2>
      <a:accent1>
        <a:srgbClr val="DC6900"/>
      </a:accent1>
      <a:accent2>
        <a:srgbClr val="FFB600"/>
      </a:accent2>
      <a:accent3>
        <a:srgbClr val="602320"/>
      </a:accent3>
      <a:accent4>
        <a:srgbClr val="E27588"/>
      </a:accent4>
      <a:accent5>
        <a:srgbClr val="A32020"/>
      </a:accent5>
      <a:accent6>
        <a:srgbClr val="E0301E"/>
      </a:accent6>
      <a:hlink>
        <a:srgbClr val="0000FF"/>
      </a:hlink>
      <a:folHlink>
        <a:srgbClr val="0000FF"/>
      </a:folHlink>
    </a:clrScheme>
    <a:fontScheme name="PwC">
      <a:majorFont>
        <a:latin typeface="Georgia"/>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ltGray">
        <a:solidFill>
          <a:schemeClr val="tx2"/>
        </a:solidFill>
        <a:ln w="3175"/>
      </a:spPr>
      <a:bodyPr rtlCol="0" anchor="ctr"/>
      <a:lstStyle>
        <a:defPPr algn="ctr">
          <a:defRPr dirty="0" err="1" smtClean="0">
            <a:solidFill>
              <a:schemeClr val="bg1"/>
            </a:solidFill>
            <a:latin typeface="Georgia" pitchFamily="18" charset="0"/>
          </a:defRPr>
        </a:defPPr>
      </a:lstStyle>
      <a:style>
        <a:lnRef idx="2">
          <a:schemeClr val="accent1">
            <a:shade val="50000"/>
          </a:schemeClr>
        </a:lnRef>
        <a:fillRef idx="1">
          <a:schemeClr val="accent1"/>
        </a:fillRef>
        <a:effectRef idx="0">
          <a:schemeClr val="accent1"/>
        </a:effectRef>
        <a:fontRef idx="minor">
          <a:schemeClr val="lt1"/>
        </a:fontRef>
      </a:style>
    </a:spDef>
    <a:txDef>
      <a:spPr>
        <a:noFill/>
      </a:spPr>
      <a:bodyPr wrap="square" lIns="0" tIns="0" rIns="0" bIns="0" rtlCol="0">
        <a:noAutofit/>
      </a:bodyPr>
      <a:lstStyle>
        <a:defPPr indent="-274320">
          <a:spcAft>
            <a:spcPts val="900"/>
          </a:spcAft>
          <a:defRPr sz="2000" dirty="0" err="1" smtClean="0">
            <a:latin typeface="Georgia" pitchFamily="18" charset="0"/>
          </a:defRPr>
        </a:defPPr>
      </a:lst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0066CC"/>
  </sheetPr>
  <dimension ref="A1:T32"/>
  <sheetViews>
    <sheetView showGridLines="0" topLeftCell="A10" workbookViewId="0">
      <selection sqref="A1:T32"/>
    </sheetView>
  </sheetViews>
  <sheetFormatPr defaultColWidth="0" defaultRowHeight="12.75" customHeight="1" zeroHeight="1" x14ac:dyDescent="0.2"/>
  <cols>
    <col min="1" max="20" width="9.140625" customWidth="1"/>
    <col min="21" max="16384" width="9.140625" hidden="1"/>
  </cols>
  <sheetData>
    <row r="1" spans="1:20" x14ac:dyDescent="0.2">
      <c r="A1" s="140"/>
      <c r="B1" s="140"/>
      <c r="C1" s="140"/>
      <c r="D1" s="140"/>
      <c r="E1" s="140"/>
      <c r="F1" s="140"/>
      <c r="G1" s="140"/>
      <c r="H1" s="140"/>
      <c r="I1" s="140"/>
      <c r="J1" s="140"/>
      <c r="K1" s="140"/>
      <c r="L1" s="140"/>
      <c r="M1" s="140"/>
      <c r="N1" s="140"/>
      <c r="O1" s="140"/>
      <c r="P1" s="140"/>
      <c r="Q1" s="140"/>
      <c r="R1" s="140"/>
      <c r="S1" s="140"/>
      <c r="T1" s="140"/>
    </row>
    <row r="2" spans="1:20" x14ac:dyDescent="0.2">
      <c r="A2" s="140"/>
      <c r="B2" s="140"/>
      <c r="C2" s="140"/>
      <c r="D2" s="140"/>
      <c r="E2" s="140"/>
      <c r="F2" s="140"/>
      <c r="G2" s="140"/>
      <c r="H2" s="140"/>
      <c r="I2" s="140"/>
      <c r="J2" s="140"/>
      <c r="K2" s="140"/>
      <c r="L2" s="140"/>
      <c r="M2" s="140"/>
      <c r="N2" s="140"/>
      <c r="O2" s="140"/>
      <c r="P2" s="140"/>
      <c r="Q2" s="140"/>
      <c r="R2" s="140"/>
      <c r="S2" s="140"/>
      <c r="T2" s="140"/>
    </row>
    <row r="3" spans="1:20" x14ac:dyDescent="0.2">
      <c r="A3" s="140"/>
      <c r="B3" s="140"/>
      <c r="C3" s="140"/>
      <c r="D3" s="140"/>
      <c r="E3" s="140"/>
      <c r="F3" s="140"/>
      <c r="G3" s="140"/>
      <c r="H3" s="140"/>
      <c r="I3" s="140"/>
      <c r="J3" s="140"/>
      <c r="K3" s="140"/>
      <c r="L3" s="140"/>
      <c r="M3" s="140"/>
      <c r="N3" s="140"/>
      <c r="O3" s="140"/>
      <c r="P3" s="140"/>
      <c r="Q3" s="140"/>
      <c r="R3" s="140"/>
      <c r="S3" s="140"/>
      <c r="T3" s="140"/>
    </row>
    <row r="4" spans="1:20" x14ac:dyDescent="0.2">
      <c r="A4" s="140"/>
      <c r="B4" s="140"/>
      <c r="C4" s="140"/>
      <c r="D4" s="140"/>
      <c r="E4" s="140"/>
      <c r="F4" s="140"/>
      <c r="G4" s="140"/>
      <c r="H4" s="140"/>
      <c r="I4" s="140"/>
      <c r="J4" s="140"/>
      <c r="K4" s="140"/>
      <c r="L4" s="140"/>
      <c r="M4" s="140"/>
      <c r="N4" s="140"/>
      <c r="O4" s="140"/>
      <c r="P4" s="140"/>
      <c r="Q4" s="140"/>
      <c r="R4" s="140"/>
      <c r="S4" s="140"/>
      <c r="T4" s="140"/>
    </row>
    <row r="5" spans="1:20" x14ac:dyDescent="0.2">
      <c r="A5" s="140"/>
      <c r="B5" s="140"/>
      <c r="C5" s="140"/>
      <c r="D5" s="140"/>
      <c r="E5" s="140"/>
      <c r="F5" s="140"/>
      <c r="G5" s="140"/>
      <c r="H5" s="140"/>
      <c r="I5" s="140"/>
      <c r="J5" s="140"/>
      <c r="K5" s="140"/>
      <c r="L5" s="140"/>
      <c r="M5" s="140"/>
      <c r="N5" s="140"/>
      <c r="O5" s="140"/>
      <c r="P5" s="140"/>
      <c r="Q5" s="140"/>
      <c r="R5" s="140"/>
      <c r="S5" s="140"/>
      <c r="T5" s="140"/>
    </row>
    <row r="6" spans="1:20" x14ac:dyDescent="0.2">
      <c r="A6" s="140"/>
      <c r="B6" s="140"/>
      <c r="C6" s="140"/>
      <c r="D6" s="140"/>
      <c r="E6" s="140"/>
      <c r="F6" s="140"/>
      <c r="G6" s="140"/>
      <c r="H6" s="140"/>
      <c r="I6" s="140"/>
      <c r="J6" s="140"/>
      <c r="K6" s="140"/>
      <c r="L6" s="140"/>
      <c r="M6" s="140"/>
      <c r="N6" s="140"/>
      <c r="O6" s="140"/>
      <c r="P6" s="140"/>
      <c r="Q6" s="140"/>
      <c r="R6" s="140"/>
      <c r="S6" s="140"/>
      <c r="T6" s="140"/>
    </row>
    <row r="7" spans="1:20" x14ac:dyDescent="0.2">
      <c r="A7" s="140"/>
      <c r="B7" s="140"/>
      <c r="C7" s="140"/>
      <c r="D7" s="140"/>
      <c r="E7" s="140"/>
      <c r="F7" s="140"/>
      <c r="G7" s="140"/>
      <c r="H7" s="140"/>
      <c r="I7" s="140"/>
      <c r="J7" s="140"/>
      <c r="K7" s="140"/>
      <c r="L7" s="140"/>
      <c r="M7" s="140"/>
      <c r="N7" s="140"/>
      <c r="O7" s="140"/>
      <c r="P7" s="140"/>
      <c r="Q7" s="140"/>
      <c r="R7" s="140"/>
      <c r="S7" s="140"/>
      <c r="T7" s="140"/>
    </row>
    <row r="8" spans="1:20" x14ac:dyDescent="0.2">
      <c r="A8" s="140"/>
      <c r="B8" s="140"/>
      <c r="C8" s="140"/>
      <c r="D8" s="140"/>
      <c r="E8" s="140"/>
      <c r="F8" s="140"/>
      <c r="G8" s="140"/>
      <c r="H8" s="140"/>
      <c r="I8" s="140"/>
      <c r="J8" s="140"/>
      <c r="K8" s="140"/>
      <c r="L8" s="140"/>
      <c r="M8" s="140"/>
      <c r="N8" s="140"/>
      <c r="O8" s="140"/>
      <c r="P8" s="140"/>
      <c r="Q8" s="140"/>
      <c r="R8" s="140"/>
      <c r="S8" s="140"/>
      <c r="T8" s="140"/>
    </row>
    <row r="9" spans="1:20" x14ac:dyDescent="0.2">
      <c r="A9" s="140"/>
      <c r="B9" s="140"/>
      <c r="C9" s="140"/>
      <c r="D9" s="140"/>
      <c r="E9" s="140"/>
      <c r="F9" s="140"/>
      <c r="G9" s="140"/>
      <c r="H9" s="140"/>
      <c r="I9" s="140"/>
      <c r="J9" s="140"/>
      <c r="K9" s="140"/>
      <c r="L9" s="140"/>
      <c r="M9" s="140"/>
      <c r="N9" s="140"/>
      <c r="O9" s="140"/>
      <c r="P9" s="140"/>
      <c r="Q9" s="140"/>
      <c r="R9" s="140"/>
      <c r="S9" s="140"/>
      <c r="T9" s="140"/>
    </row>
    <row r="10" spans="1:20" x14ac:dyDescent="0.2">
      <c r="A10" s="140"/>
      <c r="B10" s="140"/>
      <c r="C10" s="140"/>
      <c r="D10" s="140"/>
      <c r="E10" s="140"/>
      <c r="F10" s="140"/>
      <c r="G10" s="140"/>
      <c r="H10" s="140"/>
      <c r="I10" s="140"/>
      <c r="J10" s="140"/>
      <c r="K10" s="140"/>
      <c r="L10" s="140"/>
      <c r="M10" s="140"/>
      <c r="N10" s="140"/>
      <c r="O10" s="140"/>
      <c r="P10" s="140"/>
      <c r="Q10" s="140"/>
      <c r="R10" s="140"/>
      <c r="S10" s="140"/>
      <c r="T10" s="140"/>
    </row>
    <row r="11" spans="1:20" x14ac:dyDescent="0.2">
      <c r="A11" s="140"/>
      <c r="B11" s="140"/>
      <c r="C11" s="140"/>
      <c r="D11" s="140"/>
      <c r="E11" s="140"/>
      <c r="F11" s="140"/>
      <c r="G11" s="140"/>
      <c r="H11" s="140"/>
      <c r="I11" s="140"/>
      <c r="J11" s="140"/>
      <c r="K11" s="140"/>
      <c r="L11" s="140"/>
      <c r="M11" s="140"/>
      <c r="N11" s="140"/>
      <c r="O11" s="140"/>
      <c r="P11" s="140"/>
      <c r="Q11" s="140"/>
      <c r="R11" s="140"/>
      <c r="S11" s="140"/>
      <c r="T11" s="140"/>
    </row>
    <row r="12" spans="1:20" x14ac:dyDescent="0.2">
      <c r="A12" s="140"/>
      <c r="B12" s="140"/>
      <c r="C12" s="140"/>
      <c r="D12" s="140"/>
      <c r="E12" s="140"/>
      <c r="F12" s="140"/>
      <c r="G12" s="140"/>
      <c r="H12" s="140"/>
      <c r="I12" s="140"/>
      <c r="J12" s="140"/>
      <c r="K12" s="140"/>
      <c r="L12" s="140"/>
      <c r="M12" s="140"/>
      <c r="N12" s="140"/>
      <c r="O12" s="140"/>
      <c r="P12" s="140"/>
      <c r="Q12" s="140"/>
      <c r="R12" s="140"/>
      <c r="S12" s="140"/>
      <c r="T12" s="140"/>
    </row>
    <row r="13" spans="1:20" x14ac:dyDescent="0.2">
      <c r="A13" s="140"/>
      <c r="B13" s="140"/>
      <c r="C13" s="140"/>
      <c r="D13" s="140"/>
      <c r="E13" s="140"/>
      <c r="F13" s="140"/>
      <c r="G13" s="140"/>
      <c r="H13" s="140"/>
      <c r="I13" s="140"/>
      <c r="J13" s="140"/>
      <c r="K13" s="140"/>
      <c r="L13" s="140"/>
      <c r="M13" s="140"/>
      <c r="N13" s="140"/>
      <c r="O13" s="140"/>
      <c r="P13" s="140"/>
      <c r="Q13" s="140"/>
      <c r="R13" s="140"/>
      <c r="S13" s="140"/>
      <c r="T13" s="140"/>
    </row>
    <row r="14" spans="1:20" x14ac:dyDescent="0.2">
      <c r="A14" s="140"/>
      <c r="B14" s="140"/>
      <c r="C14" s="140"/>
      <c r="D14" s="140"/>
      <c r="E14" s="140"/>
      <c r="F14" s="140"/>
      <c r="G14" s="140"/>
      <c r="H14" s="140"/>
      <c r="I14" s="140"/>
      <c r="J14" s="140"/>
      <c r="K14" s="140"/>
      <c r="L14" s="140"/>
      <c r="M14" s="140"/>
      <c r="N14" s="140"/>
      <c r="O14" s="140"/>
      <c r="P14" s="140"/>
      <c r="Q14" s="140"/>
      <c r="R14" s="140"/>
      <c r="S14" s="140"/>
      <c r="T14" s="140"/>
    </row>
    <row r="15" spans="1:20" x14ac:dyDescent="0.2">
      <c r="A15" s="140"/>
      <c r="B15" s="140"/>
      <c r="C15" s="140"/>
      <c r="D15" s="140"/>
      <c r="E15" s="140"/>
      <c r="F15" s="140"/>
      <c r="G15" s="140"/>
      <c r="H15" s="140"/>
      <c r="I15" s="140"/>
      <c r="J15" s="140"/>
      <c r="K15" s="140"/>
      <c r="L15" s="140"/>
      <c r="M15" s="140"/>
      <c r="N15" s="140"/>
      <c r="O15" s="140"/>
      <c r="P15" s="140"/>
      <c r="Q15" s="140"/>
      <c r="R15" s="140"/>
      <c r="S15" s="140"/>
      <c r="T15" s="140"/>
    </row>
    <row r="16" spans="1:20" x14ac:dyDescent="0.2">
      <c r="A16" s="140"/>
      <c r="B16" s="140"/>
      <c r="C16" s="140"/>
      <c r="D16" s="140"/>
      <c r="E16" s="140"/>
      <c r="F16" s="140"/>
      <c r="G16" s="140"/>
      <c r="H16" s="140"/>
      <c r="I16" s="140"/>
      <c r="J16" s="140"/>
      <c r="K16" s="140"/>
      <c r="L16" s="140"/>
      <c r="M16" s="140"/>
      <c r="N16" s="140"/>
      <c r="O16" s="140"/>
      <c r="P16" s="140"/>
      <c r="Q16" s="140"/>
      <c r="R16" s="140"/>
      <c r="S16" s="140"/>
      <c r="T16" s="140"/>
    </row>
    <row r="17" spans="1:20" x14ac:dyDescent="0.2">
      <c r="A17" s="140"/>
      <c r="B17" s="140"/>
      <c r="C17" s="140"/>
      <c r="D17" s="140"/>
      <c r="E17" s="140"/>
      <c r="F17" s="140"/>
      <c r="G17" s="140"/>
      <c r="H17" s="140"/>
      <c r="I17" s="140"/>
      <c r="J17" s="140"/>
      <c r="K17" s="140"/>
      <c r="L17" s="140"/>
      <c r="M17" s="140"/>
      <c r="N17" s="140"/>
      <c r="O17" s="140"/>
      <c r="P17" s="140"/>
      <c r="Q17" s="140"/>
      <c r="R17" s="140"/>
      <c r="S17" s="140"/>
      <c r="T17" s="140"/>
    </row>
    <row r="18" spans="1:20" x14ac:dyDescent="0.2">
      <c r="A18" s="140"/>
      <c r="B18" s="140"/>
      <c r="C18" s="140"/>
      <c r="D18" s="140"/>
      <c r="E18" s="140"/>
      <c r="F18" s="140"/>
      <c r="G18" s="140"/>
      <c r="H18" s="140"/>
      <c r="I18" s="140"/>
      <c r="J18" s="140"/>
      <c r="K18" s="140"/>
      <c r="L18" s="140"/>
      <c r="M18" s="140"/>
      <c r="N18" s="140"/>
      <c r="O18" s="140"/>
      <c r="P18" s="140"/>
      <c r="Q18" s="140"/>
      <c r="R18" s="140"/>
      <c r="S18" s="140"/>
      <c r="T18" s="140"/>
    </row>
    <row r="19" spans="1:20" x14ac:dyDescent="0.2">
      <c r="A19" s="140"/>
      <c r="B19" s="140"/>
      <c r="C19" s="140"/>
      <c r="D19" s="140"/>
      <c r="E19" s="140"/>
      <c r="F19" s="140"/>
      <c r="G19" s="140"/>
      <c r="H19" s="140"/>
      <c r="I19" s="140"/>
      <c r="J19" s="140"/>
      <c r="K19" s="140"/>
      <c r="L19" s="140"/>
      <c r="M19" s="140"/>
      <c r="N19" s="140"/>
      <c r="O19" s="140"/>
      <c r="P19" s="140"/>
      <c r="Q19" s="140"/>
      <c r="R19" s="140"/>
      <c r="S19" s="140"/>
      <c r="T19" s="140"/>
    </row>
    <row r="20" spans="1:20" x14ac:dyDescent="0.2">
      <c r="A20" s="140"/>
      <c r="B20" s="140"/>
      <c r="C20" s="140"/>
      <c r="D20" s="140"/>
      <c r="E20" s="140"/>
      <c r="F20" s="140"/>
      <c r="G20" s="140"/>
      <c r="H20" s="140"/>
      <c r="I20" s="140"/>
      <c r="J20" s="140"/>
      <c r="K20" s="140"/>
      <c r="L20" s="140"/>
      <c r="M20" s="140"/>
      <c r="N20" s="140"/>
      <c r="O20" s="140"/>
      <c r="P20" s="140"/>
      <c r="Q20" s="140"/>
      <c r="R20" s="140"/>
      <c r="S20" s="140"/>
      <c r="T20" s="140"/>
    </row>
    <row r="21" spans="1:20" x14ac:dyDescent="0.2">
      <c r="A21" s="140"/>
      <c r="B21" s="140"/>
      <c r="C21" s="140"/>
      <c r="D21" s="140"/>
      <c r="E21" s="140"/>
      <c r="F21" s="140"/>
      <c r="G21" s="140"/>
      <c r="H21" s="140"/>
      <c r="I21" s="140"/>
      <c r="J21" s="140"/>
      <c r="K21" s="140"/>
      <c r="L21" s="140"/>
      <c r="M21" s="140"/>
      <c r="N21" s="140"/>
      <c r="O21" s="140"/>
      <c r="P21" s="140"/>
      <c r="Q21" s="140"/>
      <c r="R21" s="140"/>
      <c r="S21" s="140"/>
      <c r="T21" s="140"/>
    </row>
    <row r="22" spans="1:20" x14ac:dyDescent="0.2">
      <c r="A22" s="140"/>
      <c r="B22" s="140"/>
      <c r="C22" s="140"/>
      <c r="D22" s="140"/>
      <c r="E22" s="140"/>
      <c r="F22" s="140"/>
      <c r="G22" s="140"/>
      <c r="H22" s="140"/>
      <c r="I22" s="140"/>
      <c r="J22" s="140"/>
      <c r="K22" s="140"/>
      <c r="L22" s="140"/>
      <c r="M22" s="140"/>
      <c r="N22" s="140"/>
      <c r="O22" s="140"/>
      <c r="P22" s="140"/>
      <c r="Q22" s="140"/>
      <c r="R22" s="140"/>
      <c r="S22" s="140"/>
      <c r="T22" s="140"/>
    </row>
    <row r="23" spans="1:20" x14ac:dyDescent="0.2">
      <c r="A23" s="140"/>
      <c r="B23" s="140"/>
      <c r="C23" s="140"/>
      <c r="D23" s="140"/>
      <c r="E23" s="140"/>
      <c r="F23" s="140"/>
      <c r="G23" s="140"/>
      <c r="H23" s="140"/>
      <c r="I23" s="140"/>
      <c r="J23" s="140"/>
      <c r="K23" s="140"/>
      <c r="L23" s="140"/>
      <c r="M23" s="140"/>
      <c r="N23" s="140"/>
      <c r="O23" s="140"/>
      <c r="P23" s="140"/>
      <c r="Q23" s="140"/>
      <c r="R23" s="140"/>
      <c r="S23" s="140"/>
      <c r="T23" s="140"/>
    </row>
    <row r="24" spans="1:20" x14ac:dyDescent="0.2">
      <c r="A24" s="140"/>
      <c r="B24" s="140"/>
      <c r="C24" s="140"/>
      <c r="D24" s="140"/>
      <c r="E24" s="140"/>
      <c r="F24" s="140"/>
      <c r="G24" s="140"/>
      <c r="H24" s="140"/>
      <c r="I24" s="140"/>
      <c r="J24" s="140"/>
      <c r="K24" s="140"/>
      <c r="L24" s="140"/>
      <c r="M24" s="140"/>
      <c r="N24" s="140"/>
      <c r="O24" s="140"/>
      <c r="P24" s="140"/>
      <c r="Q24" s="140"/>
      <c r="R24" s="140"/>
      <c r="S24" s="140"/>
      <c r="T24" s="140"/>
    </row>
    <row r="25" spans="1:20" x14ac:dyDescent="0.2">
      <c r="A25" s="140"/>
      <c r="B25" s="140"/>
      <c r="C25" s="140"/>
      <c r="D25" s="140"/>
      <c r="E25" s="140"/>
      <c r="F25" s="140"/>
      <c r="G25" s="140"/>
      <c r="H25" s="140"/>
      <c r="I25" s="140"/>
      <c r="J25" s="140"/>
      <c r="K25" s="140"/>
      <c r="L25" s="140"/>
      <c r="M25" s="140"/>
      <c r="N25" s="140"/>
      <c r="O25" s="140"/>
      <c r="P25" s="140"/>
      <c r="Q25" s="140"/>
      <c r="R25" s="140"/>
      <c r="S25" s="140"/>
      <c r="T25" s="140"/>
    </row>
    <row r="26" spans="1:20" x14ac:dyDescent="0.2">
      <c r="A26" s="140"/>
      <c r="B26" s="140"/>
      <c r="C26" s="140"/>
      <c r="D26" s="140"/>
      <c r="E26" s="140"/>
      <c r="F26" s="140"/>
      <c r="G26" s="140"/>
      <c r="H26" s="140"/>
      <c r="I26" s="140"/>
      <c r="J26" s="140"/>
      <c r="K26" s="140"/>
      <c r="L26" s="140"/>
      <c r="M26" s="140"/>
      <c r="N26" s="140"/>
      <c r="O26" s="140"/>
      <c r="P26" s="140"/>
      <c r="Q26" s="140"/>
      <c r="R26" s="140"/>
      <c r="S26" s="140"/>
      <c r="T26" s="140"/>
    </row>
    <row r="27" spans="1:20" x14ac:dyDescent="0.2">
      <c r="A27" s="140"/>
      <c r="B27" s="140"/>
      <c r="C27" s="140"/>
      <c r="D27" s="140"/>
      <c r="E27" s="140"/>
      <c r="F27" s="140"/>
      <c r="G27" s="140"/>
      <c r="H27" s="140"/>
      <c r="I27" s="140"/>
      <c r="J27" s="140"/>
      <c r="K27" s="140"/>
      <c r="L27" s="140"/>
      <c r="M27" s="140"/>
      <c r="N27" s="140"/>
      <c r="O27" s="140"/>
      <c r="P27" s="140"/>
      <c r="Q27" s="140"/>
      <c r="R27" s="140"/>
      <c r="S27" s="140"/>
      <c r="T27" s="140"/>
    </row>
    <row r="28" spans="1:20" x14ac:dyDescent="0.2">
      <c r="A28" s="140"/>
      <c r="B28" s="140"/>
      <c r="C28" s="140"/>
      <c r="D28" s="140"/>
      <c r="E28" s="140"/>
      <c r="F28" s="140"/>
      <c r="G28" s="140"/>
      <c r="H28" s="140"/>
      <c r="I28" s="140"/>
      <c r="J28" s="140"/>
      <c r="K28" s="140"/>
      <c r="L28" s="140"/>
      <c r="M28" s="140"/>
      <c r="N28" s="140"/>
      <c r="O28" s="140"/>
      <c r="P28" s="140"/>
      <c r="Q28" s="140"/>
      <c r="R28" s="140"/>
      <c r="S28" s="140"/>
      <c r="T28" s="140"/>
    </row>
    <row r="29" spans="1:20" x14ac:dyDescent="0.2">
      <c r="A29" s="140"/>
      <c r="B29" s="140"/>
      <c r="C29" s="140"/>
      <c r="D29" s="140"/>
      <c r="E29" s="140"/>
      <c r="F29" s="140"/>
      <c r="G29" s="140"/>
      <c r="H29" s="140"/>
      <c r="I29" s="140"/>
      <c r="J29" s="140"/>
      <c r="K29" s="140"/>
      <c r="L29" s="140"/>
      <c r="M29" s="140"/>
      <c r="N29" s="140"/>
      <c r="O29" s="140"/>
      <c r="P29" s="140"/>
      <c r="Q29" s="140"/>
      <c r="R29" s="140"/>
      <c r="S29" s="140"/>
      <c r="T29" s="140"/>
    </row>
    <row r="30" spans="1:20" x14ac:dyDescent="0.2">
      <c r="A30" s="140"/>
      <c r="B30" s="140"/>
      <c r="C30" s="140"/>
      <c r="D30" s="140"/>
      <c r="E30" s="140"/>
      <c r="F30" s="140"/>
      <c r="G30" s="140"/>
      <c r="H30" s="140"/>
      <c r="I30" s="140"/>
      <c r="J30" s="140"/>
      <c r="K30" s="140"/>
      <c r="L30" s="140"/>
      <c r="M30" s="140"/>
      <c r="N30" s="140"/>
      <c r="O30" s="140"/>
      <c r="P30" s="140"/>
      <c r="Q30" s="140"/>
      <c r="R30" s="140"/>
      <c r="S30" s="140"/>
      <c r="T30" s="140"/>
    </row>
    <row r="31" spans="1:20" x14ac:dyDescent="0.2">
      <c r="A31" s="140"/>
      <c r="B31" s="140"/>
      <c r="C31" s="140"/>
      <c r="D31" s="140"/>
      <c r="E31" s="140"/>
      <c r="F31" s="140"/>
      <c r="G31" s="140"/>
      <c r="H31" s="140"/>
      <c r="I31" s="140"/>
      <c r="J31" s="140"/>
      <c r="K31" s="140"/>
      <c r="L31" s="140"/>
      <c r="M31" s="140"/>
      <c r="N31" s="140"/>
      <c r="O31" s="140"/>
      <c r="P31" s="140"/>
      <c r="Q31" s="140"/>
      <c r="R31" s="140"/>
      <c r="S31" s="140"/>
      <c r="T31" s="140"/>
    </row>
    <row r="32" spans="1:20" x14ac:dyDescent="0.2">
      <c r="A32" s="140"/>
      <c r="B32" s="140"/>
      <c r="C32" s="140"/>
      <c r="D32" s="140"/>
      <c r="E32" s="140"/>
      <c r="F32" s="140"/>
      <c r="G32" s="140"/>
      <c r="H32" s="140"/>
      <c r="I32" s="140"/>
      <c r="J32" s="140"/>
      <c r="K32" s="140"/>
      <c r="L32" s="140"/>
      <c r="M32" s="140"/>
      <c r="N32" s="140"/>
      <c r="O32" s="140"/>
      <c r="P32" s="140"/>
      <c r="Q32" s="140"/>
      <c r="R32" s="140"/>
      <c r="S32" s="140"/>
      <c r="T32" s="140"/>
    </row>
  </sheetData>
  <mergeCells count="1">
    <mergeCell ref="A1:T3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003399"/>
  </sheetPr>
  <dimension ref="A1:V50"/>
  <sheetViews>
    <sheetView showGridLines="0" topLeftCell="A25" zoomScaleNormal="100" workbookViewId="0">
      <selection activeCell="O5" sqref="O5:S21"/>
    </sheetView>
  </sheetViews>
  <sheetFormatPr defaultColWidth="0" defaultRowHeight="0" customHeight="1" zeroHeight="1" x14ac:dyDescent="0.2"/>
  <cols>
    <col min="1" max="1" width="3.140625" style="21" customWidth="1"/>
    <col min="2" max="2" width="5.140625" style="21" customWidth="1"/>
    <col min="3" max="18" width="9.140625" style="21" customWidth="1"/>
    <col min="19" max="19" width="11.7109375" style="21" customWidth="1"/>
    <col min="20" max="20" width="8.85546875" style="21" customWidth="1"/>
    <col min="21" max="22" width="9.140625" style="21" customWidth="1"/>
    <col min="23" max="16384" width="9.140625" style="21" hidden="1"/>
  </cols>
  <sheetData>
    <row r="1" spans="1:22" ht="15" thickBot="1" x14ac:dyDescent="0.25">
      <c r="A1" s="20"/>
      <c r="B1" s="20"/>
      <c r="C1" s="20"/>
      <c r="D1" s="20"/>
      <c r="E1" s="20"/>
      <c r="F1" s="20"/>
      <c r="G1" s="20"/>
      <c r="H1" s="20"/>
      <c r="I1" s="20"/>
      <c r="J1" s="20"/>
      <c r="K1" s="20"/>
      <c r="L1" s="20"/>
      <c r="M1" s="20"/>
      <c r="N1" s="20"/>
      <c r="O1" s="20"/>
      <c r="P1" s="20"/>
      <c r="Q1" s="20"/>
      <c r="R1" s="20"/>
      <c r="S1" s="20"/>
      <c r="T1" s="20"/>
      <c r="U1" s="20"/>
      <c r="V1" s="20"/>
    </row>
    <row r="2" spans="1:22" ht="16.5" thickBot="1" x14ac:dyDescent="0.25">
      <c r="A2" s="20"/>
      <c r="B2" s="141" t="s">
        <v>38</v>
      </c>
      <c r="C2" s="142"/>
      <c r="D2" s="142"/>
      <c r="E2" s="142"/>
      <c r="F2" s="142"/>
      <c r="G2" s="142"/>
      <c r="H2" s="142"/>
      <c r="I2" s="142"/>
      <c r="J2" s="142"/>
      <c r="K2" s="142"/>
      <c r="L2" s="142"/>
      <c r="M2" s="142"/>
      <c r="N2" s="142"/>
      <c r="O2" s="142"/>
      <c r="P2" s="142"/>
      <c r="Q2" s="142"/>
      <c r="R2" s="142"/>
      <c r="S2" s="142"/>
      <c r="T2" s="142"/>
      <c r="U2" s="142"/>
      <c r="V2" s="143"/>
    </row>
    <row r="3" spans="1:22" ht="53.25" customHeight="1" x14ac:dyDescent="0.2">
      <c r="A3" s="20"/>
      <c r="B3" s="144" t="s">
        <v>39</v>
      </c>
      <c r="C3" s="145"/>
      <c r="D3" s="145"/>
      <c r="E3" s="145"/>
      <c r="F3" s="145"/>
      <c r="G3" s="145"/>
      <c r="H3" s="145"/>
      <c r="I3" s="145"/>
      <c r="J3" s="145"/>
      <c r="K3" s="145"/>
      <c r="L3" s="145"/>
      <c r="M3" s="145"/>
      <c r="N3" s="145"/>
      <c r="O3" s="145"/>
      <c r="P3" s="145"/>
      <c r="Q3" s="145"/>
      <c r="R3" s="145"/>
      <c r="S3" s="145"/>
      <c r="T3" s="145"/>
      <c r="U3" s="145"/>
      <c r="V3" s="146"/>
    </row>
    <row r="4" spans="1:22" ht="14.25" x14ac:dyDescent="0.2">
      <c r="A4" s="20"/>
      <c r="B4" s="6"/>
      <c r="C4" s="5"/>
      <c r="D4" s="5"/>
      <c r="E4" s="5"/>
      <c r="F4" s="5"/>
      <c r="G4" s="5"/>
      <c r="H4" s="5"/>
      <c r="I4" s="5"/>
      <c r="J4" s="5"/>
      <c r="K4" s="5"/>
      <c r="L4" s="5"/>
      <c r="M4" s="5"/>
      <c r="N4" s="5"/>
      <c r="O4" s="5"/>
      <c r="P4" s="5"/>
      <c r="Q4" s="5"/>
      <c r="R4" s="5"/>
      <c r="S4" s="5"/>
      <c r="T4" s="5"/>
      <c r="U4" s="20"/>
      <c r="V4" s="22"/>
    </row>
    <row r="5" spans="1:22" ht="15" x14ac:dyDescent="0.25">
      <c r="A5" s="20"/>
      <c r="B5" s="6"/>
      <c r="C5" s="147" t="s">
        <v>40</v>
      </c>
      <c r="D5" s="148"/>
      <c r="E5" s="148"/>
      <c r="F5" s="148"/>
      <c r="G5" s="149"/>
      <c r="H5" s="5"/>
      <c r="I5" s="150" t="s">
        <v>25</v>
      </c>
      <c r="J5" s="151"/>
      <c r="K5" s="151"/>
      <c r="L5" s="151"/>
      <c r="M5" s="151"/>
      <c r="N5" s="5"/>
      <c r="O5" s="150" t="s">
        <v>41</v>
      </c>
      <c r="P5" s="152"/>
      <c r="Q5" s="152"/>
      <c r="R5" s="152"/>
      <c r="S5" s="153"/>
      <c r="T5" s="5"/>
      <c r="U5" s="20"/>
      <c r="V5" s="22"/>
    </row>
    <row r="6" spans="1:22" ht="24" customHeight="1" x14ac:dyDescent="0.2">
      <c r="A6" s="20"/>
      <c r="B6" s="6"/>
      <c r="C6" s="154" t="s">
        <v>42</v>
      </c>
      <c r="D6" s="155"/>
      <c r="E6" s="155"/>
      <c r="F6" s="155"/>
      <c r="G6" s="156"/>
      <c r="H6" s="5"/>
      <c r="I6" s="157" t="s">
        <v>43</v>
      </c>
      <c r="J6" s="158"/>
      <c r="K6" s="158"/>
      <c r="L6" s="158"/>
      <c r="M6" s="159"/>
      <c r="N6" s="5"/>
      <c r="O6" s="154" t="s">
        <v>44</v>
      </c>
      <c r="P6" s="155"/>
      <c r="Q6" s="155"/>
      <c r="R6" s="155"/>
      <c r="S6" s="156"/>
      <c r="T6" s="5"/>
      <c r="U6" s="20"/>
      <c r="V6" s="22"/>
    </row>
    <row r="7" spans="1:22" ht="14.25" x14ac:dyDescent="0.2">
      <c r="A7" s="20"/>
      <c r="B7" s="6"/>
      <c r="C7" s="176" t="s">
        <v>45</v>
      </c>
      <c r="D7" s="177"/>
      <c r="E7" s="177"/>
      <c r="F7" s="177"/>
      <c r="G7" s="178"/>
      <c r="H7" s="5"/>
      <c r="I7" s="179" t="s">
        <v>46</v>
      </c>
      <c r="J7" s="177"/>
      <c r="K7" s="177"/>
      <c r="L7" s="177"/>
      <c r="M7" s="178"/>
      <c r="N7" s="5"/>
      <c r="O7" s="179" t="s">
        <v>47</v>
      </c>
      <c r="P7" s="177"/>
      <c r="Q7" s="177"/>
      <c r="R7" s="177"/>
      <c r="S7" s="178"/>
      <c r="T7" s="5"/>
      <c r="U7" s="20"/>
      <c r="V7" s="22"/>
    </row>
    <row r="8" spans="1:22" ht="14.25" x14ac:dyDescent="0.2">
      <c r="A8" s="20"/>
      <c r="B8" s="6"/>
      <c r="C8" s="179"/>
      <c r="D8" s="177"/>
      <c r="E8" s="177"/>
      <c r="F8" s="177"/>
      <c r="G8" s="178"/>
      <c r="H8" s="5"/>
      <c r="I8" s="179"/>
      <c r="J8" s="177"/>
      <c r="K8" s="177"/>
      <c r="L8" s="177"/>
      <c r="M8" s="178"/>
      <c r="N8" s="5"/>
      <c r="O8" s="179"/>
      <c r="P8" s="177"/>
      <c r="Q8" s="177"/>
      <c r="R8" s="177"/>
      <c r="S8" s="178"/>
      <c r="T8" s="5"/>
      <c r="U8" s="20"/>
      <c r="V8" s="22"/>
    </row>
    <row r="9" spans="1:22" ht="14.25" x14ac:dyDescent="0.2">
      <c r="A9" s="20"/>
      <c r="B9" s="6"/>
      <c r="C9" s="179"/>
      <c r="D9" s="177"/>
      <c r="E9" s="177"/>
      <c r="F9" s="177"/>
      <c r="G9" s="178"/>
      <c r="H9" s="5"/>
      <c r="I9" s="179"/>
      <c r="J9" s="177"/>
      <c r="K9" s="177"/>
      <c r="L9" s="177"/>
      <c r="M9" s="178"/>
      <c r="N9" s="5"/>
      <c r="O9" s="179"/>
      <c r="P9" s="177"/>
      <c r="Q9" s="177"/>
      <c r="R9" s="177"/>
      <c r="S9" s="178"/>
      <c r="T9" s="5"/>
      <c r="U9" s="20"/>
      <c r="V9" s="22"/>
    </row>
    <row r="10" spans="1:22" ht="14.25" x14ac:dyDescent="0.2">
      <c r="A10" s="20"/>
      <c r="B10" s="6"/>
      <c r="C10" s="179"/>
      <c r="D10" s="177"/>
      <c r="E10" s="177"/>
      <c r="F10" s="177"/>
      <c r="G10" s="178"/>
      <c r="H10" s="5"/>
      <c r="I10" s="179"/>
      <c r="J10" s="177"/>
      <c r="K10" s="177"/>
      <c r="L10" s="177"/>
      <c r="M10" s="178"/>
      <c r="N10" s="5"/>
      <c r="O10" s="179"/>
      <c r="P10" s="177"/>
      <c r="Q10" s="177"/>
      <c r="R10" s="177"/>
      <c r="S10" s="178"/>
      <c r="T10" s="5"/>
      <c r="U10" s="20"/>
      <c r="V10" s="22"/>
    </row>
    <row r="11" spans="1:22" ht="14.25" x14ac:dyDescent="0.2">
      <c r="A11" s="20"/>
      <c r="B11" s="6"/>
      <c r="C11" s="179"/>
      <c r="D11" s="177"/>
      <c r="E11" s="177"/>
      <c r="F11" s="177"/>
      <c r="G11" s="178"/>
      <c r="H11" s="5"/>
      <c r="I11" s="179"/>
      <c r="J11" s="177"/>
      <c r="K11" s="177"/>
      <c r="L11" s="177"/>
      <c r="M11" s="178"/>
      <c r="N11" s="5"/>
      <c r="O11" s="179"/>
      <c r="P11" s="177"/>
      <c r="Q11" s="177"/>
      <c r="R11" s="177"/>
      <c r="S11" s="178"/>
      <c r="T11" s="5"/>
      <c r="U11" s="20"/>
      <c r="V11" s="22"/>
    </row>
    <row r="12" spans="1:22" ht="14.25" x14ac:dyDescent="0.2">
      <c r="A12" s="20"/>
      <c r="B12" s="6"/>
      <c r="C12" s="179"/>
      <c r="D12" s="177"/>
      <c r="E12" s="177"/>
      <c r="F12" s="177"/>
      <c r="G12" s="178"/>
      <c r="H12" s="5"/>
      <c r="I12" s="179"/>
      <c r="J12" s="177"/>
      <c r="K12" s="177"/>
      <c r="L12" s="177"/>
      <c r="M12" s="178"/>
      <c r="N12" s="5"/>
      <c r="O12" s="179"/>
      <c r="P12" s="177"/>
      <c r="Q12" s="177"/>
      <c r="R12" s="177"/>
      <c r="S12" s="178"/>
      <c r="T12" s="5"/>
      <c r="U12" s="20"/>
      <c r="V12" s="22"/>
    </row>
    <row r="13" spans="1:22" ht="14.25" x14ac:dyDescent="0.2">
      <c r="A13" s="20"/>
      <c r="B13" s="6"/>
      <c r="C13" s="179"/>
      <c r="D13" s="177"/>
      <c r="E13" s="177"/>
      <c r="F13" s="177"/>
      <c r="G13" s="178"/>
      <c r="H13" s="5"/>
      <c r="I13" s="179"/>
      <c r="J13" s="177"/>
      <c r="K13" s="177"/>
      <c r="L13" s="177"/>
      <c r="M13" s="178"/>
      <c r="N13" s="5"/>
      <c r="O13" s="179"/>
      <c r="P13" s="177"/>
      <c r="Q13" s="177"/>
      <c r="R13" s="177"/>
      <c r="S13" s="178"/>
      <c r="T13" s="5"/>
      <c r="U13" s="20"/>
      <c r="V13" s="22"/>
    </row>
    <row r="14" spans="1:22" ht="14.25" x14ac:dyDescent="0.2">
      <c r="A14" s="20"/>
      <c r="B14" s="6"/>
      <c r="C14" s="179"/>
      <c r="D14" s="177"/>
      <c r="E14" s="177"/>
      <c r="F14" s="177"/>
      <c r="G14" s="178"/>
      <c r="H14" s="5"/>
      <c r="I14" s="179"/>
      <c r="J14" s="177"/>
      <c r="K14" s="177"/>
      <c r="L14" s="177"/>
      <c r="M14" s="178"/>
      <c r="N14" s="5"/>
      <c r="O14" s="179"/>
      <c r="P14" s="177"/>
      <c r="Q14" s="177"/>
      <c r="R14" s="177"/>
      <c r="S14" s="178"/>
      <c r="T14" s="5"/>
      <c r="U14" s="20"/>
      <c r="V14" s="22"/>
    </row>
    <row r="15" spans="1:22" ht="15.75" customHeight="1" x14ac:dyDescent="0.2">
      <c r="A15" s="20"/>
      <c r="B15" s="6"/>
      <c r="C15" s="179"/>
      <c r="D15" s="177"/>
      <c r="E15" s="177"/>
      <c r="F15" s="177"/>
      <c r="G15" s="178"/>
      <c r="H15" s="5"/>
      <c r="I15" s="179"/>
      <c r="J15" s="177"/>
      <c r="K15" s="177"/>
      <c r="L15" s="177"/>
      <c r="M15" s="178"/>
      <c r="N15" s="5"/>
      <c r="O15" s="179"/>
      <c r="P15" s="177"/>
      <c r="Q15" s="177"/>
      <c r="R15" s="177"/>
      <c r="S15" s="178"/>
      <c r="T15" s="5"/>
      <c r="U15" s="20"/>
      <c r="V15" s="22"/>
    </row>
    <row r="16" spans="1:22" ht="14.25" x14ac:dyDescent="0.2">
      <c r="A16" s="20"/>
      <c r="B16" s="6"/>
      <c r="C16" s="179"/>
      <c r="D16" s="177"/>
      <c r="E16" s="177"/>
      <c r="F16" s="177"/>
      <c r="G16" s="178"/>
      <c r="H16" s="5"/>
      <c r="I16" s="179"/>
      <c r="J16" s="177"/>
      <c r="K16" s="177"/>
      <c r="L16" s="177"/>
      <c r="M16" s="178"/>
      <c r="N16" s="5"/>
      <c r="O16" s="179"/>
      <c r="P16" s="177"/>
      <c r="Q16" s="177"/>
      <c r="R16" s="177"/>
      <c r="S16" s="178"/>
      <c r="T16" s="5"/>
      <c r="U16" s="20"/>
      <c r="V16" s="22"/>
    </row>
    <row r="17" spans="1:22" ht="14.25" x14ac:dyDescent="0.2">
      <c r="A17" s="20"/>
      <c r="B17" s="6"/>
      <c r="C17" s="179"/>
      <c r="D17" s="177"/>
      <c r="E17" s="177"/>
      <c r="F17" s="177"/>
      <c r="G17" s="178"/>
      <c r="H17" s="5"/>
      <c r="I17" s="179"/>
      <c r="J17" s="177"/>
      <c r="K17" s="177"/>
      <c r="L17" s="177"/>
      <c r="M17" s="178"/>
      <c r="N17" s="5"/>
      <c r="O17" s="179"/>
      <c r="P17" s="177"/>
      <c r="Q17" s="177"/>
      <c r="R17" s="177"/>
      <c r="S17" s="178"/>
      <c r="T17" s="5"/>
      <c r="U17" s="20"/>
      <c r="V17" s="22"/>
    </row>
    <row r="18" spans="1:22" ht="14.25" x14ac:dyDescent="0.2">
      <c r="A18" s="20"/>
      <c r="B18" s="6"/>
      <c r="C18" s="179"/>
      <c r="D18" s="177"/>
      <c r="E18" s="177"/>
      <c r="F18" s="177"/>
      <c r="G18" s="178"/>
      <c r="H18" s="5"/>
      <c r="I18" s="179"/>
      <c r="J18" s="177"/>
      <c r="K18" s="177"/>
      <c r="L18" s="177"/>
      <c r="M18" s="178"/>
      <c r="N18" s="5"/>
      <c r="O18" s="179"/>
      <c r="P18" s="177"/>
      <c r="Q18" s="177"/>
      <c r="R18" s="177"/>
      <c r="S18" s="178"/>
      <c r="T18" s="5"/>
      <c r="U18" s="20"/>
      <c r="V18" s="22"/>
    </row>
    <row r="19" spans="1:22" ht="14.25" x14ac:dyDescent="0.2">
      <c r="A19" s="20"/>
      <c r="B19" s="6"/>
      <c r="C19" s="179"/>
      <c r="D19" s="177"/>
      <c r="E19" s="177"/>
      <c r="F19" s="177"/>
      <c r="G19" s="178"/>
      <c r="H19" s="5"/>
      <c r="I19" s="179"/>
      <c r="J19" s="177"/>
      <c r="K19" s="177"/>
      <c r="L19" s="177"/>
      <c r="M19" s="178"/>
      <c r="N19" s="5"/>
      <c r="O19" s="179"/>
      <c r="P19" s="177"/>
      <c r="Q19" s="177"/>
      <c r="R19" s="177"/>
      <c r="S19" s="178"/>
      <c r="T19" s="5"/>
      <c r="U19" s="20"/>
      <c r="V19" s="22"/>
    </row>
    <row r="20" spans="1:22" ht="14.25" x14ac:dyDescent="0.2">
      <c r="A20" s="20"/>
      <c r="B20" s="6"/>
      <c r="C20" s="179"/>
      <c r="D20" s="177"/>
      <c r="E20" s="177"/>
      <c r="F20" s="177"/>
      <c r="G20" s="178"/>
      <c r="H20" s="5"/>
      <c r="I20" s="179"/>
      <c r="J20" s="177"/>
      <c r="K20" s="177"/>
      <c r="L20" s="177"/>
      <c r="M20" s="178"/>
      <c r="N20" s="5"/>
      <c r="O20" s="179"/>
      <c r="P20" s="177"/>
      <c r="Q20" s="177"/>
      <c r="R20" s="177"/>
      <c r="S20" s="178"/>
      <c r="T20" s="5"/>
      <c r="U20" s="20"/>
      <c r="V20" s="22"/>
    </row>
    <row r="21" spans="1:22" ht="61.5" customHeight="1" x14ac:dyDescent="0.2">
      <c r="A21" s="20"/>
      <c r="B21" s="6"/>
      <c r="C21" s="180"/>
      <c r="D21" s="181"/>
      <c r="E21" s="181"/>
      <c r="F21" s="181"/>
      <c r="G21" s="182"/>
      <c r="H21" s="5"/>
      <c r="I21" s="180"/>
      <c r="J21" s="181"/>
      <c r="K21" s="181"/>
      <c r="L21" s="181"/>
      <c r="M21" s="182"/>
      <c r="N21" s="5"/>
      <c r="O21" s="180"/>
      <c r="P21" s="181"/>
      <c r="Q21" s="181"/>
      <c r="R21" s="181"/>
      <c r="S21" s="182"/>
      <c r="T21" s="5"/>
      <c r="U21" s="20"/>
      <c r="V21" s="22"/>
    </row>
    <row r="22" spans="1:22" ht="14.25" x14ac:dyDescent="0.2">
      <c r="A22" s="20"/>
      <c r="B22" s="6"/>
      <c r="C22" s="5"/>
      <c r="D22" s="5"/>
      <c r="E22" s="5"/>
      <c r="F22" s="5"/>
      <c r="G22" s="5"/>
      <c r="H22" s="5"/>
      <c r="I22" s="5"/>
      <c r="J22" s="5"/>
      <c r="K22" s="5"/>
      <c r="L22" s="5"/>
      <c r="M22" s="5"/>
      <c r="N22" s="5"/>
      <c r="O22" s="5"/>
      <c r="P22" s="5"/>
      <c r="Q22" s="5"/>
      <c r="R22" s="5"/>
      <c r="S22" s="5"/>
      <c r="T22" s="5"/>
      <c r="U22" s="20"/>
      <c r="V22" s="22"/>
    </row>
    <row r="23" spans="1:22" ht="14.25" x14ac:dyDescent="0.2">
      <c r="A23" s="20"/>
      <c r="B23" s="6"/>
      <c r="C23" s="5"/>
      <c r="D23" s="5"/>
      <c r="E23" s="5"/>
      <c r="F23" s="5"/>
      <c r="G23" s="5"/>
      <c r="H23" s="5"/>
      <c r="I23" s="5"/>
      <c r="J23" s="5"/>
      <c r="K23" s="5"/>
      <c r="L23" s="5"/>
      <c r="M23" s="5"/>
      <c r="N23" s="5"/>
      <c r="O23" s="5"/>
      <c r="P23" s="5"/>
      <c r="Q23" s="5"/>
      <c r="R23" s="5"/>
      <c r="S23" s="5"/>
      <c r="T23" s="5"/>
      <c r="U23" s="20"/>
      <c r="V23" s="22"/>
    </row>
    <row r="24" spans="1:22" ht="15" thickBot="1" x14ac:dyDescent="0.25">
      <c r="A24" s="20"/>
      <c r="B24" s="6"/>
      <c r="C24" s="5"/>
      <c r="D24" s="5"/>
      <c r="E24" s="5"/>
      <c r="F24" s="5"/>
      <c r="G24" s="5"/>
      <c r="H24" s="5"/>
      <c r="I24" s="5"/>
      <c r="J24" s="5"/>
      <c r="K24" s="5"/>
      <c r="L24" s="5"/>
      <c r="M24" s="5"/>
      <c r="N24" s="5"/>
      <c r="O24" s="5"/>
      <c r="P24" s="5"/>
      <c r="Q24" s="5"/>
      <c r="R24" s="5"/>
      <c r="S24" s="5"/>
      <c r="T24" s="5"/>
      <c r="U24" s="20"/>
      <c r="V24" s="22"/>
    </row>
    <row r="25" spans="1:22" ht="15.75" thickBot="1" x14ac:dyDescent="0.3">
      <c r="A25" s="20"/>
      <c r="B25" s="6"/>
      <c r="C25" s="183" t="s">
        <v>12</v>
      </c>
      <c r="D25" s="184"/>
      <c r="E25" s="185"/>
      <c r="F25" s="5"/>
      <c r="G25" s="186" t="s">
        <v>0</v>
      </c>
      <c r="H25" s="187"/>
      <c r="I25" s="188"/>
      <c r="J25" s="5"/>
      <c r="K25" s="189" t="s">
        <v>13</v>
      </c>
      <c r="L25" s="190"/>
      <c r="M25" s="191"/>
      <c r="N25" s="5"/>
      <c r="O25" s="189" t="s">
        <v>1</v>
      </c>
      <c r="P25" s="190"/>
      <c r="Q25" s="191"/>
      <c r="R25" s="5"/>
      <c r="S25" s="189" t="s">
        <v>48</v>
      </c>
      <c r="T25" s="190"/>
      <c r="U25" s="191"/>
      <c r="V25" s="22"/>
    </row>
    <row r="26" spans="1:22" ht="14.25" x14ac:dyDescent="0.2">
      <c r="A26" s="20"/>
      <c r="B26" s="6"/>
      <c r="C26" s="161" t="s">
        <v>49</v>
      </c>
      <c r="D26" s="161"/>
      <c r="E26" s="161"/>
      <c r="F26" s="5"/>
      <c r="G26" s="174" t="s">
        <v>50</v>
      </c>
      <c r="H26" s="174"/>
      <c r="I26" s="174"/>
      <c r="J26" s="5"/>
      <c r="K26" s="174" t="s">
        <v>51</v>
      </c>
      <c r="L26" s="174"/>
      <c r="M26" s="174"/>
      <c r="N26" s="5"/>
      <c r="O26" s="161" t="s">
        <v>52</v>
      </c>
      <c r="P26" s="161"/>
      <c r="Q26" s="161"/>
      <c r="R26" s="5"/>
      <c r="S26" s="160" t="s">
        <v>54</v>
      </c>
      <c r="T26" s="161"/>
      <c r="U26" s="162"/>
      <c r="V26" s="22"/>
    </row>
    <row r="27" spans="1:22" ht="14.25" x14ac:dyDescent="0.2">
      <c r="A27" s="20"/>
      <c r="B27" s="6"/>
      <c r="C27" s="164"/>
      <c r="D27" s="164"/>
      <c r="E27" s="164"/>
      <c r="F27" s="5"/>
      <c r="G27" s="175"/>
      <c r="H27" s="175"/>
      <c r="I27" s="175"/>
      <c r="J27" s="5"/>
      <c r="K27" s="175"/>
      <c r="L27" s="175"/>
      <c r="M27" s="175"/>
      <c r="N27" s="5"/>
      <c r="O27" s="164"/>
      <c r="P27" s="164"/>
      <c r="Q27" s="164"/>
      <c r="R27" s="5"/>
      <c r="S27" s="163"/>
      <c r="T27" s="164"/>
      <c r="U27" s="165"/>
      <c r="V27" s="22"/>
    </row>
    <row r="28" spans="1:22" ht="14.25" x14ac:dyDescent="0.2">
      <c r="A28" s="20"/>
      <c r="B28" s="6"/>
      <c r="C28" s="164"/>
      <c r="D28" s="164"/>
      <c r="E28" s="164"/>
      <c r="F28" s="5"/>
      <c r="G28" s="175"/>
      <c r="H28" s="175"/>
      <c r="I28" s="175"/>
      <c r="J28" s="5"/>
      <c r="K28" s="175"/>
      <c r="L28" s="175"/>
      <c r="M28" s="175"/>
      <c r="N28" s="5"/>
      <c r="O28" s="164"/>
      <c r="P28" s="164"/>
      <c r="Q28" s="164"/>
      <c r="R28" s="5"/>
      <c r="S28" s="163"/>
      <c r="T28" s="164"/>
      <c r="U28" s="165"/>
      <c r="V28" s="22"/>
    </row>
    <row r="29" spans="1:22" ht="14.25" x14ac:dyDescent="0.2">
      <c r="A29" s="20"/>
      <c r="B29" s="6"/>
      <c r="C29" s="164"/>
      <c r="D29" s="164"/>
      <c r="E29" s="164"/>
      <c r="F29" s="5"/>
      <c r="G29" s="175"/>
      <c r="H29" s="175"/>
      <c r="I29" s="175"/>
      <c r="J29" s="5"/>
      <c r="K29" s="175"/>
      <c r="L29" s="175"/>
      <c r="M29" s="175"/>
      <c r="N29" s="5"/>
      <c r="O29" s="164"/>
      <c r="P29" s="164"/>
      <c r="Q29" s="164"/>
      <c r="R29" s="5"/>
      <c r="S29" s="163"/>
      <c r="T29" s="164"/>
      <c r="U29" s="165"/>
      <c r="V29" s="22"/>
    </row>
    <row r="30" spans="1:22" ht="14.25" x14ac:dyDescent="0.2">
      <c r="A30" s="20"/>
      <c r="B30" s="6"/>
      <c r="C30" s="164"/>
      <c r="D30" s="164"/>
      <c r="E30" s="164"/>
      <c r="F30" s="5"/>
      <c r="G30" s="175"/>
      <c r="H30" s="175"/>
      <c r="I30" s="175"/>
      <c r="J30" s="5"/>
      <c r="K30" s="175"/>
      <c r="L30" s="175"/>
      <c r="M30" s="175"/>
      <c r="N30" s="5"/>
      <c r="O30" s="164"/>
      <c r="P30" s="164"/>
      <c r="Q30" s="164"/>
      <c r="R30" s="5"/>
      <c r="S30" s="163"/>
      <c r="T30" s="164"/>
      <c r="U30" s="165"/>
      <c r="V30" s="22"/>
    </row>
    <row r="31" spans="1:22" ht="14.25" x14ac:dyDescent="0.2">
      <c r="A31" s="20"/>
      <c r="B31" s="6"/>
      <c r="C31" s="164"/>
      <c r="D31" s="164"/>
      <c r="E31" s="164"/>
      <c r="F31" s="5"/>
      <c r="G31" s="175"/>
      <c r="H31" s="175"/>
      <c r="I31" s="175"/>
      <c r="J31" s="5"/>
      <c r="K31" s="175"/>
      <c r="L31" s="175"/>
      <c r="M31" s="175"/>
      <c r="N31" s="5"/>
      <c r="O31" s="164"/>
      <c r="P31" s="164"/>
      <c r="Q31" s="164"/>
      <c r="R31" s="5"/>
      <c r="S31" s="163"/>
      <c r="T31" s="164"/>
      <c r="U31" s="165"/>
      <c r="V31" s="22"/>
    </row>
    <row r="32" spans="1:22" ht="14.25" x14ac:dyDescent="0.2">
      <c r="A32" s="20"/>
      <c r="B32" s="6"/>
      <c r="C32" s="164"/>
      <c r="D32" s="164"/>
      <c r="E32" s="164"/>
      <c r="F32" s="5"/>
      <c r="G32" s="175"/>
      <c r="H32" s="175"/>
      <c r="I32" s="175"/>
      <c r="J32" s="5"/>
      <c r="K32" s="175"/>
      <c r="L32" s="175"/>
      <c r="M32" s="175"/>
      <c r="N32" s="5"/>
      <c r="O32" s="164"/>
      <c r="P32" s="164"/>
      <c r="Q32" s="164"/>
      <c r="R32" s="5"/>
      <c r="S32" s="163"/>
      <c r="T32" s="164"/>
      <c r="U32" s="165"/>
      <c r="V32" s="22"/>
    </row>
    <row r="33" spans="1:22" ht="14.25" x14ac:dyDescent="0.2">
      <c r="A33" s="20"/>
      <c r="B33" s="6"/>
      <c r="C33" s="164"/>
      <c r="D33" s="164"/>
      <c r="E33" s="164"/>
      <c r="F33" s="5"/>
      <c r="G33" s="175"/>
      <c r="H33" s="175"/>
      <c r="I33" s="175"/>
      <c r="J33" s="5"/>
      <c r="K33" s="175"/>
      <c r="L33" s="175"/>
      <c r="M33" s="175"/>
      <c r="N33" s="5"/>
      <c r="O33" s="164"/>
      <c r="P33" s="164"/>
      <c r="Q33" s="164"/>
      <c r="R33" s="5"/>
      <c r="S33" s="163"/>
      <c r="T33" s="164"/>
      <c r="U33" s="165"/>
      <c r="V33" s="22"/>
    </row>
    <row r="34" spans="1:22" ht="14.25" x14ac:dyDescent="0.2">
      <c r="A34" s="20"/>
      <c r="B34" s="6"/>
      <c r="C34" s="164"/>
      <c r="D34" s="164"/>
      <c r="E34" s="164"/>
      <c r="F34" s="5"/>
      <c r="G34" s="175"/>
      <c r="H34" s="175"/>
      <c r="I34" s="175"/>
      <c r="J34" s="5"/>
      <c r="K34" s="175"/>
      <c r="L34" s="175"/>
      <c r="M34" s="175"/>
      <c r="N34" s="5"/>
      <c r="O34" s="164"/>
      <c r="P34" s="164"/>
      <c r="Q34" s="164"/>
      <c r="R34" s="5"/>
      <c r="S34" s="163"/>
      <c r="T34" s="164"/>
      <c r="U34" s="165"/>
      <c r="V34" s="22"/>
    </row>
    <row r="35" spans="1:22" ht="14.25" x14ac:dyDescent="0.2">
      <c r="A35" s="20"/>
      <c r="B35" s="6"/>
      <c r="C35" s="164"/>
      <c r="D35" s="164"/>
      <c r="E35" s="164"/>
      <c r="F35" s="5"/>
      <c r="G35" s="175"/>
      <c r="H35" s="175"/>
      <c r="I35" s="175"/>
      <c r="J35" s="5"/>
      <c r="K35" s="175"/>
      <c r="L35" s="175"/>
      <c r="M35" s="175"/>
      <c r="N35" s="5"/>
      <c r="O35" s="164"/>
      <c r="P35" s="164"/>
      <c r="Q35" s="164"/>
      <c r="R35" s="5"/>
      <c r="S35" s="163"/>
      <c r="T35" s="164"/>
      <c r="U35" s="165"/>
      <c r="V35" s="22"/>
    </row>
    <row r="36" spans="1:22" ht="14.25" x14ac:dyDescent="0.2">
      <c r="A36" s="20"/>
      <c r="B36" s="6"/>
      <c r="C36" s="164"/>
      <c r="D36" s="164"/>
      <c r="E36" s="164"/>
      <c r="F36" s="5"/>
      <c r="G36" s="175"/>
      <c r="H36" s="175"/>
      <c r="I36" s="175"/>
      <c r="J36" s="5"/>
      <c r="K36" s="175"/>
      <c r="L36" s="175"/>
      <c r="M36" s="175"/>
      <c r="N36" s="5"/>
      <c r="O36" s="164"/>
      <c r="P36" s="164"/>
      <c r="Q36" s="164"/>
      <c r="R36" s="5"/>
      <c r="S36" s="163"/>
      <c r="T36" s="164"/>
      <c r="U36" s="165"/>
      <c r="V36" s="22"/>
    </row>
    <row r="37" spans="1:22" ht="14.25" x14ac:dyDescent="0.2">
      <c r="A37" s="20"/>
      <c r="B37" s="6"/>
      <c r="C37" s="164"/>
      <c r="D37" s="164"/>
      <c r="E37" s="164"/>
      <c r="F37" s="5"/>
      <c r="G37" s="175"/>
      <c r="H37" s="175"/>
      <c r="I37" s="175"/>
      <c r="J37" s="5"/>
      <c r="K37" s="175"/>
      <c r="L37" s="175"/>
      <c r="M37" s="175"/>
      <c r="N37" s="5"/>
      <c r="O37" s="164"/>
      <c r="P37" s="164"/>
      <c r="Q37" s="164"/>
      <c r="R37" s="5"/>
      <c r="S37" s="163"/>
      <c r="T37" s="164"/>
      <c r="U37" s="165"/>
      <c r="V37" s="22"/>
    </row>
    <row r="38" spans="1:22" ht="14.25" x14ac:dyDescent="0.2">
      <c r="A38" s="20"/>
      <c r="B38" s="6"/>
      <c r="C38" s="164"/>
      <c r="D38" s="164"/>
      <c r="E38" s="164"/>
      <c r="F38" s="5"/>
      <c r="G38" s="175"/>
      <c r="H38" s="175"/>
      <c r="I38" s="175"/>
      <c r="J38" s="5"/>
      <c r="K38" s="175"/>
      <c r="L38" s="175"/>
      <c r="M38" s="175"/>
      <c r="N38" s="5"/>
      <c r="O38" s="164"/>
      <c r="P38" s="164"/>
      <c r="Q38" s="164"/>
      <c r="R38" s="5"/>
      <c r="S38" s="163"/>
      <c r="T38" s="164"/>
      <c r="U38" s="165"/>
      <c r="V38" s="22"/>
    </row>
    <row r="39" spans="1:22" ht="14.25" x14ac:dyDescent="0.2">
      <c r="A39" s="20"/>
      <c r="B39" s="6"/>
      <c r="C39" s="164"/>
      <c r="D39" s="164"/>
      <c r="E39" s="164"/>
      <c r="F39" s="5"/>
      <c r="G39" s="175"/>
      <c r="H39" s="175"/>
      <c r="I39" s="175"/>
      <c r="J39" s="5"/>
      <c r="K39" s="175"/>
      <c r="L39" s="175"/>
      <c r="M39" s="175"/>
      <c r="N39" s="5"/>
      <c r="O39" s="164"/>
      <c r="P39" s="164"/>
      <c r="Q39" s="164"/>
      <c r="R39" s="5"/>
      <c r="S39" s="163"/>
      <c r="T39" s="164"/>
      <c r="U39" s="165"/>
      <c r="V39" s="22"/>
    </row>
    <row r="40" spans="1:22" ht="14.25" x14ac:dyDescent="0.2">
      <c r="A40" s="20"/>
      <c r="B40" s="6"/>
      <c r="C40" s="164"/>
      <c r="D40" s="164"/>
      <c r="E40" s="164"/>
      <c r="F40" s="5"/>
      <c r="G40" s="175"/>
      <c r="H40" s="175"/>
      <c r="I40" s="175"/>
      <c r="J40" s="5"/>
      <c r="K40" s="175"/>
      <c r="L40" s="175"/>
      <c r="M40" s="175"/>
      <c r="N40" s="5"/>
      <c r="O40" s="164"/>
      <c r="P40" s="164"/>
      <c r="Q40" s="164"/>
      <c r="R40" s="5"/>
      <c r="S40" s="163"/>
      <c r="T40" s="164"/>
      <c r="U40" s="165"/>
      <c r="V40" s="22"/>
    </row>
    <row r="41" spans="1:22" ht="14.25" x14ac:dyDescent="0.2">
      <c r="A41" s="20"/>
      <c r="B41" s="6"/>
      <c r="C41" s="164"/>
      <c r="D41" s="164"/>
      <c r="E41" s="164"/>
      <c r="F41" s="20"/>
      <c r="G41" s="175"/>
      <c r="H41" s="175"/>
      <c r="I41" s="175"/>
      <c r="J41" s="20"/>
      <c r="K41" s="175"/>
      <c r="L41" s="175"/>
      <c r="M41" s="175"/>
      <c r="N41" s="20"/>
      <c r="O41" s="164"/>
      <c r="P41" s="164"/>
      <c r="Q41" s="164"/>
      <c r="R41" s="20"/>
      <c r="S41" s="163"/>
      <c r="T41" s="164"/>
      <c r="U41" s="165"/>
      <c r="V41" s="22"/>
    </row>
    <row r="42" spans="1:22" ht="14.25" x14ac:dyDescent="0.2">
      <c r="A42" s="20"/>
      <c r="B42" s="6"/>
      <c r="C42" s="164"/>
      <c r="D42" s="164"/>
      <c r="E42" s="164"/>
      <c r="F42" s="20"/>
      <c r="G42" s="175"/>
      <c r="H42" s="175"/>
      <c r="I42" s="175"/>
      <c r="J42" s="20"/>
      <c r="K42" s="175"/>
      <c r="L42" s="175"/>
      <c r="M42" s="175"/>
      <c r="N42" s="20"/>
      <c r="O42" s="164"/>
      <c r="P42" s="164"/>
      <c r="Q42" s="164"/>
      <c r="R42" s="20"/>
      <c r="S42" s="163"/>
      <c r="T42" s="164"/>
      <c r="U42" s="165"/>
      <c r="V42" s="22"/>
    </row>
    <row r="43" spans="1:22" ht="14.25" x14ac:dyDescent="0.2">
      <c r="A43" s="20"/>
      <c r="B43" s="6"/>
      <c r="C43" s="164"/>
      <c r="D43" s="164"/>
      <c r="E43" s="164"/>
      <c r="F43" s="20"/>
      <c r="G43" s="175"/>
      <c r="H43" s="175"/>
      <c r="I43" s="175"/>
      <c r="J43" s="20"/>
      <c r="K43" s="175"/>
      <c r="L43" s="175"/>
      <c r="M43" s="175"/>
      <c r="N43" s="20"/>
      <c r="O43" s="164"/>
      <c r="P43" s="164"/>
      <c r="Q43" s="164"/>
      <c r="R43" s="20"/>
      <c r="S43" s="163"/>
      <c r="T43" s="164"/>
      <c r="U43" s="165"/>
      <c r="V43" s="22"/>
    </row>
    <row r="44" spans="1:22" ht="15.75" customHeight="1" x14ac:dyDescent="0.2">
      <c r="A44" s="20"/>
      <c r="B44" s="6"/>
      <c r="C44" s="164"/>
      <c r="D44" s="164"/>
      <c r="E44" s="164"/>
      <c r="F44" s="20"/>
      <c r="G44" s="175"/>
      <c r="H44" s="175"/>
      <c r="I44" s="175"/>
      <c r="J44" s="20"/>
      <c r="K44" s="175"/>
      <c r="L44" s="175"/>
      <c r="M44" s="175"/>
      <c r="N44" s="20"/>
      <c r="O44" s="164"/>
      <c r="P44" s="164"/>
      <c r="Q44" s="164"/>
      <c r="R44" s="20"/>
      <c r="S44" s="163"/>
      <c r="T44" s="164"/>
      <c r="U44" s="165"/>
      <c r="V44" s="22"/>
    </row>
    <row r="45" spans="1:22" ht="14.25" x14ac:dyDescent="0.2">
      <c r="A45" s="20"/>
      <c r="B45" s="6"/>
      <c r="C45" s="164"/>
      <c r="D45" s="164"/>
      <c r="E45" s="164"/>
      <c r="F45" s="20"/>
      <c r="G45" s="175"/>
      <c r="H45" s="175"/>
      <c r="I45" s="175"/>
      <c r="J45" s="20"/>
      <c r="K45" s="175"/>
      <c r="L45" s="175"/>
      <c r="M45" s="175"/>
      <c r="N45" s="20"/>
      <c r="O45" s="164"/>
      <c r="P45" s="164"/>
      <c r="Q45" s="164"/>
      <c r="R45" s="20"/>
      <c r="S45" s="163"/>
      <c r="T45" s="164"/>
      <c r="U45" s="165"/>
      <c r="V45" s="22"/>
    </row>
    <row r="46" spans="1:22" ht="14.25" x14ac:dyDescent="0.2">
      <c r="A46" s="20"/>
      <c r="B46" s="6"/>
      <c r="C46" s="164"/>
      <c r="D46" s="164"/>
      <c r="E46" s="164"/>
      <c r="F46" s="20"/>
      <c r="G46" s="175"/>
      <c r="H46" s="175"/>
      <c r="I46" s="175"/>
      <c r="J46" s="20"/>
      <c r="K46" s="175"/>
      <c r="L46" s="175"/>
      <c r="M46" s="175"/>
      <c r="N46" s="20"/>
      <c r="O46" s="164"/>
      <c r="P46" s="164"/>
      <c r="Q46" s="164"/>
      <c r="R46" s="20"/>
      <c r="S46" s="163"/>
      <c r="T46" s="164"/>
      <c r="U46" s="165"/>
      <c r="V46" s="22"/>
    </row>
    <row r="47" spans="1:22" ht="14.25" x14ac:dyDescent="0.2">
      <c r="A47" s="20"/>
      <c r="B47" s="6"/>
      <c r="C47" s="172"/>
      <c r="D47" s="172"/>
      <c r="E47" s="172"/>
      <c r="F47" s="20"/>
      <c r="G47" s="172"/>
      <c r="H47" s="172"/>
      <c r="I47" s="172"/>
      <c r="J47" s="20"/>
      <c r="K47" s="172"/>
      <c r="L47" s="172"/>
      <c r="M47" s="172"/>
      <c r="N47" s="20"/>
      <c r="O47" s="172"/>
      <c r="P47" s="172"/>
      <c r="Q47" s="172"/>
      <c r="R47" s="20"/>
      <c r="S47" s="166"/>
      <c r="T47" s="167"/>
      <c r="U47" s="168"/>
      <c r="V47" s="22"/>
    </row>
    <row r="48" spans="1:22" ht="14.25" x14ac:dyDescent="0.2">
      <c r="A48" s="20"/>
      <c r="B48" s="6"/>
      <c r="C48" s="172"/>
      <c r="D48" s="172"/>
      <c r="E48" s="172"/>
      <c r="F48" s="20"/>
      <c r="G48" s="172"/>
      <c r="H48" s="172"/>
      <c r="I48" s="172"/>
      <c r="J48" s="20"/>
      <c r="K48" s="172"/>
      <c r="L48" s="172"/>
      <c r="M48" s="172"/>
      <c r="N48" s="20"/>
      <c r="O48" s="172"/>
      <c r="P48" s="172"/>
      <c r="Q48" s="172"/>
      <c r="R48" s="20"/>
      <c r="S48" s="166"/>
      <c r="T48" s="167"/>
      <c r="U48" s="168"/>
      <c r="V48" s="22"/>
    </row>
    <row r="49" spans="1:22" ht="33" customHeight="1" thickBot="1" x14ac:dyDescent="0.25">
      <c r="A49" s="20"/>
      <c r="B49" s="23"/>
      <c r="C49" s="173"/>
      <c r="D49" s="173"/>
      <c r="E49" s="173"/>
      <c r="F49" s="24"/>
      <c r="G49" s="173"/>
      <c r="H49" s="173"/>
      <c r="I49" s="173"/>
      <c r="J49" s="24"/>
      <c r="K49" s="173"/>
      <c r="L49" s="173"/>
      <c r="M49" s="173"/>
      <c r="N49" s="24"/>
      <c r="O49" s="173"/>
      <c r="P49" s="173"/>
      <c r="Q49" s="173"/>
      <c r="R49" s="24"/>
      <c r="S49" s="169"/>
      <c r="T49" s="170"/>
      <c r="U49" s="171"/>
      <c r="V49" s="25"/>
    </row>
    <row r="50" spans="1:22" ht="14.25" x14ac:dyDescent="0.2">
      <c r="A50" s="20"/>
      <c r="B50" s="20"/>
      <c r="C50" s="20"/>
      <c r="D50" s="20"/>
      <c r="E50" s="20"/>
      <c r="F50" s="20"/>
      <c r="G50" s="20"/>
      <c r="H50" s="20"/>
      <c r="I50" s="20"/>
      <c r="J50" s="20"/>
      <c r="K50" s="20"/>
      <c r="L50" s="20"/>
      <c r="M50" s="20"/>
      <c r="N50" s="20"/>
      <c r="O50" s="20"/>
      <c r="P50" s="20"/>
      <c r="Q50" s="20"/>
      <c r="R50" s="20"/>
      <c r="S50" s="20"/>
      <c r="T50" s="20"/>
      <c r="U50" s="20"/>
      <c r="V50" s="20"/>
    </row>
  </sheetData>
  <sheetProtection password="9491" sheet="1" objects="1" scenarios="1"/>
  <mergeCells count="21">
    <mergeCell ref="C6:G6"/>
    <mergeCell ref="I6:M6"/>
    <mergeCell ref="O6:S6"/>
    <mergeCell ref="S26:U49"/>
    <mergeCell ref="O26:Q49"/>
    <mergeCell ref="K26:M49"/>
    <mergeCell ref="G26:I49"/>
    <mergeCell ref="C26:E49"/>
    <mergeCell ref="C7:G21"/>
    <mergeCell ref="I7:M21"/>
    <mergeCell ref="O7:S21"/>
    <mergeCell ref="C25:E25"/>
    <mergeCell ref="G25:I25"/>
    <mergeCell ref="K25:M25"/>
    <mergeCell ref="O25:Q25"/>
    <mergeCell ref="S25:U25"/>
    <mergeCell ref="B2:V2"/>
    <mergeCell ref="B3:V3"/>
    <mergeCell ref="C5:G5"/>
    <mergeCell ref="I5:M5"/>
    <mergeCell ref="O5:S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334"/>
  <sheetViews>
    <sheetView tabSelected="1" topLeftCell="A4" zoomScale="70" zoomScaleNormal="70" workbookViewId="0">
      <selection activeCell="C12" sqref="C12:C13"/>
    </sheetView>
  </sheetViews>
  <sheetFormatPr defaultRowHeight="12.75" x14ac:dyDescent="0.2"/>
  <cols>
    <col min="1" max="1" width="20.28515625" customWidth="1"/>
    <col min="3" max="3" width="20.7109375" customWidth="1"/>
    <col min="5" max="5" width="30.85546875" customWidth="1"/>
    <col min="6" max="6" width="3.5703125" customWidth="1"/>
    <col min="7" max="7" width="22.85546875" customWidth="1"/>
    <col min="8" max="8" width="5.5703125" customWidth="1"/>
    <col min="9" max="9" width="19.28515625" customWidth="1"/>
    <col min="10" max="10" width="6.42578125" customWidth="1"/>
    <col min="11" max="11" width="21" customWidth="1"/>
    <col min="12" max="12" width="5.42578125" customWidth="1"/>
    <col min="13" max="13" width="18.42578125" customWidth="1"/>
    <col min="14" max="14" width="14.28515625" customWidth="1"/>
    <col min="18" max="44" width="9.140625" style="192"/>
  </cols>
  <sheetData>
    <row r="1" spans="1:44" s="93" customFormat="1" x14ac:dyDescent="0.2">
      <c r="A1" s="192"/>
      <c r="B1" s="192"/>
      <c r="C1" s="192"/>
      <c r="D1" s="192"/>
      <c r="E1" s="192"/>
      <c r="F1" s="192"/>
      <c r="G1" s="192"/>
      <c r="H1" s="192"/>
      <c r="I1" s="192"/>
      <c r="J1" s="192"/>
      <c r="K1" s="192"/>
      <c r="L1" s="192"/>
      <c r="M1" s="192"/>
      <c r="N1" s="192"/>
      <c r="O1" s="192"/>
      <c r="P1" s="192"/>
      <c r="Q1" s="192"/>
      <c r="R1" s="192"/>
      <c r="S1" s="192"/>
      <c r="T1" s="192"/>
      <c r="U1" s="192"/>
      <c r="V1" s="192"/>
      <c r="W1" s="192"/>
      <c r="X1" s="192"/>
      <c r="Y1" s="192"/>
      <c r="Z1" s="192"/>
      <c r="AA1" s="192"/>
      <c r="AB1" s="192"/>
      <c r="AC1" s="192"/>
      <c r="AD1" s="192"/>
      <c r="AE1" s="192"/>
      <c r="AF1" s="192"/>
      <c r="AG1" s="192"/>
      <c r="AH1" s="192"/>
      <c r="AI1" s="192"/>
      <c r="AJ1" s="192"/>
      <c r="AK1" s="192"/>
      <c r="AL1" s="192"/>
      <c r="AM1" s="192"/>
      <c r="AN1" s="192"/>
      <c r="AO1" s="192"/>
      <c r="AP1" s="192"/>
      <c r="AQ1" s="192"/>
      <c r="AR1" s="192"/>
    </row>
    <row r="2" spans="1:44" s="109" customFormat="1" ht="20.25" x14ac:dyDescent="0.2">
      <c r="A2" s="202" t="s">
        <v>5</v>
      </c>
      <c r="B2" s="203"/>
      <c r="C2" s="203"/>
      <c r="D2" s="203"/>
      <c r="E2" s="203"/>
      <c r="F2" s="203"/>
      <c r="G2" s="203"/>
      <c r="H2" s="203"/>
      <c r="I2" s="203"/>
      <c r="J2" s="203"/>
      <c r="K2" s="203"/>
      <c r="L2" s="203"/>
      <c r="M2" s="203"/>
      <c r="N2" s="203"/>
      <c r="O2" s="203"/>
      <c r="P2" s="203"/>
      <c r="Q2" s="203"/>
      <c r="R2" s="192"/>
      <c r="S2" s="192"/>
      <c r="T2" s="192"/>
      <c r="U2" s="192"/>
      <c r="V2" s="192"/>
      <c r="W2" s="192"/>
      <c r="X2" s="192"/>
      <c r="Y2" s="192"/>
      <c r="Z2" s="192"/>
      <c r="AA2" s="192"/>
      <c r="AB2" s="192"/>
      <c r="AC2" s="192"/>
      <c r="AD2" s="192"/>
      <c r="AE2" s="192"/>
      <c r="AF2" s="192"/>
      <c r="AG2" s="192"/>
      <c r="AH2" s="192"/>
      <c r="AI2" s="192"/>
      <c r="AJ2" s="192"/>
      <c r="AK2" s="192"/>
      <c r="AL2" s="192"/>
      <c r="AM2" s="192"/>
      <c r="AN2" s="192"/>
      <c r="AO2" s="192"/>
      <c r="AP2" s="192"/>
      <c r="AQ2" s="192"/>
      <c r="AR2" s="192"/>
    </row>
    <row r="3" spans="1:44" s="98" customFormat="1" x14ac:dyDescent="0.2">
      <c r="A3" s="192"/>
      <c r="B3" s="192"/>
      <c r="C3" s="192"/>
      <c r="D3" s="192"/>
      <c r="E3" s="192"/>
      <c r="F3" s="192"/>
      <c r="G3" s="192"/>
      <c r="H3" s="192"/>
      <c r="I3" s="192"/>
      <c r="J3" s="192"/>
      <c r="K3" s="192"/>
      <c r="L3" s="192"/>
      <c r="M3" s="192"/>
      <c r="N3" s="192"/>
      <c r="O3" s="192"/>
      <c r="P3" s="192"/>
      <c r="Q3" s="192"/>
      <c r="R3" s="192"/>
      <c r="S3" s="192"/>
      <c r="T3" s="192"/>
      <c r="U3" s="192"/>
      <c r="V3" s="192"/>
      <c r="W3" s="192"/>
      <c r="X3" s="192"/>
      <c r="Y3" s="192"/>
      <c r="Z3" s="192"/>
      <c r="AA3" s="192"/>
      <c r="AB3" s="192"/>
      <c r="AC3" s="192"/>
      <c r="AD3" s="192"/>
      <c r="AE3" s="192"/>
      <c r="AF3" s="192"/>
      <c r="AG3" s="192"/>
      <c r="AH3" s="192"/>
      <c r="AI3" s="192"/>
      <c r="AJ3" s="192"/>
      <c r="AK3" s="192"/>
      <c r="AL3" s="192"/>
      <c r="AM3" s="192"/>
      <c r="AN3" s="192"/>
      <c r="AO3" s="192"/>
      <c r="AP3" s="192"/>
      <c r="AQ3" s="192"/>
      <c r="AR3" s="192"/>
    </row>
    <row r="4" spans="1:44" ht="30" customHeight="1" x14ac:dyDescent="0.2">
      <c r="A4" s="38" t="s">
        <v>6</v>
      </c>
      <c r="B4" s="194" t="s">
        <v>199</v>
      </c>
      <c r="C4" s="195"/>
      <c r="D4" s="195"/>
      <c r="E4" s="196"/>
      <c r="F4" s="204"/>
      <c r="G4" s="205"/>
      <c r="H4" s="206"/>
      <c r="I4" s="95" t="s">
        <v>7</v>
      </c>
      <c r="J4" s="194" t="s">
        <v>200</v>
      </c>
      <c r="K4" s="195"/>
      <c r="L4" s="195"/>
      <c r="M4" s="195"/>
      <c r="N4" s="196"/>
      <c r="O4" s="208"/>
      <c r="P4" s="209"/>
      <c r="Q4" s="209"/>
    </row>
    <row r="5" spans="1:44" ht="24.75" customHeight="1" x14ac:dyDescent="0.2">
      <c r="A5" s="38" t="s">
        <v>8</v>
      </c>
      <c r="B5" s="228" t="s">
        <v>196</v>
      </c>
      <c r="C5" s="229"/>
      <c r="D5" s="229"/>
      <c r="E5" s="230"/>
      <c r="F5" s="204"/>
      <c r="G5" s="205"/>
      <c r="H5" s="206"/>
      <c r="I5" s="92" t="s">
        <v>9</v>
      </c>
      <c r="J5" s="197"/>
      <c r="K5" s="198"/>
      <c r="L5" s="198"/>
      <c r="M5" s="198"/>
      <c r="N5" s="199"/>
      <c r="O5" s="208"/>
      <c r="P5" s="209"/>
      <c r="Q5" s="209"/>
    </row>
    <row r="6" spans="1:44" ht="30" x14ac:dyDescent="0.2">
      <c r="A6" s="38" t="s">
        <v>10</v>
      </c>
      <c r="B6" s="228" t="s">
        <v>199</v>
      </c>
      <c r="C6" s="229"/>
      <c r="D6" s="229"/>
      <c r="E6" s="230"/>
      <c r="F6" s="204"/>
      <c r="G6" s="205"/>
      <c r="H6" s="206"/>
      <c r="I6" s="95" t="s">
        <v>55</v>
      </c>
      <c r="J6" s="197"/>
      <c r="K6" s="198"/>
      <c r="L6" s="198"/>
      <c r="M6" s="198"/>
      <c r="N6" s="199"/>
      <c r="O6" s="208"/>
      <c r="P6" s="209"/>
      <c r="Q6" s="209"/>
    </row>
    <row r="7" spans="1:44" s="98" customFormat="1" x14ac:dyDescent="0.2">
      <c r="A7" s="192"/>
      <c r="B7" s="192"/>
      <c r="C7" s="192"/>
      <c r="D7" s="192"/>
      <c r="E7" s="192"/>
      <c r="F7" s="192"/>
      <c r="G7" s="192"/>
      <c r="H7" s="192"/>
      <c r="I7" s="192"/>
      <c r="J7" s="192"/>
      <c r="K7" s="192"/>
      <c r="L7" s="192"/>
      <c r="M7" s="192"/>
      <c r="N7" s="192"/>
      <c r="O7" s="192"/>
      <c r="P7" s="192"/>
      <c r="Q7" s="192"/>
      <c r="R7" s="192"/>
      <c r="S7" s="192"/>
      <c r="T7" s="192"/>
      <c r="U7" s="192"/>
      <c r="V7" s="192"/>
      <c r="W7" s="192"/>
      <c r="X7" s="192"/>
      <c r="Y7" s="192"/>
      <c r="Z7" s="192"/>
      <c r="AA7" s="192"/>
      <c r="AB7" s="192"/>
      <c r="AC7" s="192"/>
      <c r="AD7" s="192"/>
      <c r="AE7" s="192"/>
      <c r="AF7" s="192"/>
      <c r="AG7" s="192"/>
      <c r="AH7" s="192"/>
      <c r="AI7" s="192"/>
      <c r="AJ7" s="192"/>
      <c r="AK7" s="192"/>
      <c r="AL7" s="192"/>
      <c r="AM7" s="192"/>
      <c r="AN7" s="192"/>
      <c r="AO7" s="192"/>
      <c r="AP7" s="192"/>
      <c r="AQ7" s="192"/>
      <c r="AR7" s="192"/>
    </row>
    <row r="8" spans="1:44" s="98" customFormat="1" x14ac:dyDescent="0.2">
      <c r="A8" s="192"/>
      <c r="B8" s="192"/>
      <c r="C8" s="192"/>
      <c r="D8" s="192"/>
      <c r="E8" s="192"/>
      <c r="F8" s="192"/>
      <c r="G8" s="192"/>
      <c r="H8" s="192"/>
      <c r="I8" s="192"/>
      <c r="J8" s="192"/>
      <c r="K8" s="192"/>
      <c r="L8" s="192"/>
      <c r="M8" s="192"/>
      <c r="N8" s="192"/>
      <c r="O8" s="192"/>
      <c r="P8" s="192"/>
      <c r="Q8" s="192"/>
      <c r="R8" s="192"/>
      <c r="S8" s="192"/>
      <c r="T8" s="192"/>
      <c r="U8" s="192"/>
      <c r="V8" s="192"/>
      <c r="W8" s="192"/>
      <c r="X8" s="192"/>
      <c r="Y8" s="192"/>
      <c r="Z8" s="192"/>
      <c r="AA8" s="192"/>
      <c r="AB8" s="192"/>
      <c r="AC8" s="192"/>
      <c r="AD8" s="192"/>
      <c r="AE8" s="192"/>
      <c r="AF8" s="192"/>
      <c r="AG8" s="192"/>
      <c r="AH8" s="192"/>
      <c r="AI8" s="192"/>
      <c r="AJ8" s="192"/>
      <c r="AK8" s="192"/>
      <c r="AL8" s="192"/>
      <c r="AM8" s="192"/>
      <c r="AN8" s="192"/>
      <c r="AO8" s="192"/>
      <c r="AP8" s="192"/>
      <c r="AQ8" s="192"/>
      <c r="AR8" s="192"/>
    </row>
    <row r="9" spans="1:44" s="98" customFormat="1" x14ac:dyDescent="0.2">
      <c r="A9" s="192"/>
      <c r="B9" s="192"/>
      <c r="C9" s="192"/>
      <c r="D9" s="192"/>
      <c r="E9" s="192"/>
      <c r="F9" s="192"/>
      <c r="G9" s="192"/>
      <c r="H9" s="192"/>
      <c r="I9" s="192"/>
      <c r="J9" s="192"/>
      <c r="K9" s="192"/>
      <c r="L9" s="192"/>
      <c r="M9" s="192"/>
      <c r="N9" s="192"/>
      <c r="O9" s="192"/>
      <c r="P9" s="192"/>
      <c r="Q9" s="192"/>
      <c r="R9" s="192"/>
      <c r="S9" s="192"/>
      <c r="T9" s="192"/>
      <c r="U9" s="192"/>
      <c r="V9" s="192"/>
      <c r="W9" s="192"/>
      <c r="X9" s="192"/>
      <c r="Y9" s="192"/>
      <c r="Z9" s="192"/>
      <c r="AA9" s="192"/>
      <c r="AB9" s="192"/>
      <c r="AC9" s="192"/>
      <c r="AD9" s="192"/>
      <c r="AE9" s="192"/>
      <c r="AF9" s="192"/>
      <c r="AG9" s="192"/>
      <c r="AH9" s="192"/>
      <c r="AI9" s="192"/>
      <c r="AJ9" s="192"/>
      <c r="AK9" s="192"/>
      <c r="AL9" s="192"/>
      <c r="AM9" s="192"/>
      <c r="AN9" s="192"/>
      <c r="AO9" s="192"/>
      <c r="AP9" s="192"/>
      <c r="AQ9" s="192"/>
      <c r="AR9" s="192"/>
    </row>
    <row r="10" spans="1:44" ht="12.75" customHeight="1" x14ac:dyDescent="0.2">
      <c r="A10" s="106" t="s">
        <v>225</v>
      </c>
      <c r="B10" s="206"/>
      <c r="C10" s="103" t="s">
        <v>227</v>
      </c>
      <c r="D10" s="193"/>
      <c r="E10" s="103" t="s">
        <v>228</v>
      </c>
      <c r="F10" s="193"/>
      <c r="G10" s="103" t="s">
        <v>229</v>
      </c>
      <c r="H10" s="193"/>
      <c r="I10" s="103" t="s">
        <v>230</v>
      </c>
      <c r="J10" s="193"/>
      <c r="K10" s="103" t="s">
        <v>15</v>
      </c>
      <c r="L10" s="193"/>
      <c r="M10" s="103" t="s">
        <v>231</v>
      </c>
      <c r="N10" s="192"/>
      <c r="O10" s="192"/>
      <c r="P10" s="192"/>
      <c r="Q10" s="192"/>
    </row>
    <row r="11" spans="1:44" ht="12.75" customHeight="1" x14ac:dyDescent="0.2">
      <c r="A11" s="107"/>
      <c r="B11" s="206"/>
      <c r="C11" s="104"/>
      <c r="D11" s="193"/>
      <c r="E11" s="104"/>
      <c r="F11" s="193"/>
      <c r="G11" s="104"/>
      <c r="H11" s="193"/>
      <c r="I11" s="104"/>
      <c r="J11" s="193"/>
      <c r="K11" s="104"/>
      <c r="L11" s="193"/>
      <c r="M11" s="104"/>
      <c r="N11" s="192"/>
      <c r="O11" s="192"/>
      <c r="P11" s="192"/>
      <c r="Q11" s="192"/>
    </row>
    <row r="12" spans="1:44" ht="12.75" customHeight="1" x14ac:dyDescent="0.2">
      <c r="A12" s="105"/>
      <c r="B12" s="206"/>
      <c r="C12" s="200" t="s">
        <v>4</v>
      </c>
      <c r="D12" s="193"/>
      <c r="E12" s="200" t="s">
        <v>4</v>
      </c>
      <c r="F12" s="193"/>
      <c r="G12" s="200" t="s">
        <v>2</v>
      </c>
      <c r="H12" s="193"/>
      <c r="I12" s="200" t="s">
        <v>2</v>
      </c>
      <c r="J12" s="193"/>
      <c r="K12" s="212" t="str">
        <f>IF(AND('Calcualtion sheet'!G6&gt;0,'Calcualtion sheet'!G6&lt;5),"Low", IF(AND('Calcualtion sheet'!G6&gt;4,'Calcualtion sheet'!G6&lt;9),"Medium", IF(AND('Calcualtion sheet'!G6&gt;8,'Calcualtion sheet'!G6&lt;13),"High")))</f>
        <v>Medium</v>
      </c>
      <c r="L12" s="193"/>
      <c r="M12" s="225" t="s">
        <v>16</v>
      </c>
      <c r="N12" s="192"/>
      <c r="O12" s="192"/>
      <c r="P12" s="192"/>
      <c r="Q12" s="192"/>
    </row>
    <row r="13" spans="1:44" ht="12.75" customHeight="1" x14ac:dyDescent="0.2">
      <c r="A13" s="102"/>
      <c r="B13" s="206"/>
      <c r="C13" s="201"/>
      <c r="D13" s="193"/>
      <c r="E13" s="201"/>
      <c r="F13" s="193"/>
      <c r="G13" s="201"/>
      <c r="H13" s="193"/>
      <c r="I13" s="201"/>
      <c r="J13" s="193"/>
      <c r="K13" s="213"/>
      <c r="L13" s="193"/>
      <c r="M13" s="226"/>
      <c r="N13" s="192"/>
      <c r="O13" s="192"/>
      <c r="P13" s="192"/>
      <c r="Q13" s="192"/>
    </row>
    <row r="14" spans="1:44" s="98" customFormat="1" ht="12.75" customHeight="1" x14ac:dyDescent="0.2">
      <c r="A14" s="210" t="s">
        <v>33</v>
      </c>
      <c r="B14" s="192"/>
      <c r="C14" s="192"/>
      <c r="D14" s="192"/>
      <c r="E14" s="192"/>
      <c r="F14" s="192"/>
      <c r="G14" s="192"/>
      <c r="H14" s="192"/>
      <c r="I14" s="192"/>
      <c r="J14" s="192"/>
      <c r="K14" s="192"/>
      <c r="L14" s="192"/>
      <c r="M14" s="192"/>
      <c r="N14" s="192"/>
      <c r="O14" s="192"/>
      <c r="P14" s="192"/>
      <c r="Q14" s="192"/>
      <c r="R14" s="192"/>
      <c r="S14" s="192"/>
      <c r="T14" s="192"/>
      <c r="U14" s="192"/>
      <c r="V14" s="192"/>
      <c r="W14" s="192"/>
      <c r="X14" s="192"/>
      <c r="Y14" s="192"/>
      <c r="Z14" s="192"/>
      <c r="AA14" s="192"/>
      <c r="AB14" s="192"/>
      <c r="AC14" s="192"/>
      <c r="AD14" s="192"/>
      <c r="AE14" s="192"/>
      <c r="AF14" s="192"/>
      <c r="AG14" s="192"/>
      <c r="AH14" s="192"/>
      <c r="AI14" s="192"/>
      <c r="AJ14" s="192"/>
      <c r="AK14" s="192"/>
      <c r="AL14" s="192"/>
      <c r="AM14" s="192"/>
      <c r="AN14" s="192"/>
      <c r="AO14" s="192"/>
      <c r="AP14" s="192"/>
      <c r="AQ14" s="192"/>
      <c r="AR14" s="192"/>
    </row>
    <row r="15" spans="1:44" x14ac:dyDescent="0.2">
      <c r="A15" s="210"/>
      <c r="B15" s="192"/>
      <c r="C15" s="192"/>
      <c r="D15" s="192"/>
      <c r="E15" s="192"/>
      <c r="F15" s="192"/>
      <c r="G15" s="192"/>
      <c r="H15" s="192"/>
      <c r="I15" s="192"/>
      <c r="J15" s="192"/>
      <c r="K15" s="192"/>
      <c r="L15" s="192"/>
      <c r="M15" s="192"/>
      <c r="N15" s="192"/>
      <c r="O15" s="192"/>
      <c r="P15" s="192"/>
      <c r="Q15" s="192"/>
    </row>
    <row r="16" spans="1:44" ht="12.75" customHeight="1" x14ac:dyDescent="0.2">
      <c r="A16" s="227"/>
      <c r="B16" s="227"/>
      <c r="C16" s="227"/>
      <c r="D16" s="227"/>
      <c r="E16" s="227"/>
      <c r="F16" s="227"/>
      <c r="G16" s="227"/>
      <c r="H16" s="227"/>
      <c r="I16" s="227"/>
      <c r="J16" s="227"/>
      <c r="K16" s="227"/>
      <c r="L16" s="227"/>
      <c r="M16" s="227"/>
      <c r="N16" s="192"/>
      <c r="O16" s="192"/>
      <c r="P16" s="192"/>
      <c r="Q16" s="192"/>
    </row>
    <row r="17" spans="1:17" ht="12.75" customHeight="1" x14ac:dyDescent="0.2">
      <c r="A17" s="106" t="s">
        <v>226</v>
      </c>
      <c r="B17" s="93"/>
      <c r="C17" s="200" t="s">
        <v>4</v>
      </c>
      <c r="D17" s="193"/>
      <c r="E17" s="200" t="s">
        <v>4</v>
      </c>
      <c r="F17" s="193"/>
      <c r="G17" s="200" t="s">
        <v>2</v>
      </c>
      <c r="H17" s="193"/>
      <c r="I17" s="200" t="s">
        <v>2</v>
      </c>
      <c r="J17" s="193"/>
      <c r="K17" s="212" t="str">
        <f>IF(AND('Calcualtion sheet'!G8&gt;0,'Calcualtion sheet'!G8&lt;5),"Low", IF(AND('Calcualtion sheet'!G8&gt;4,'Calcualtion sheet'!G8&lt;9),"Medium", IF(AND('Calcualtion sheet'!G8&gt;8,'Calcualtion sheet'!G8&lt;13),"High")))</f>
        <v>Medium</v>
      </c>
      <c r="L17" s="193"/>
      <c r="M17" s="225" t="s">
        <v>27</v>
      </c>
      <c r="N17" s="192"/>
      <c r="O17" s="192"/>
      <c r="P17" s="192"/>
      <c r="Q17" s="192"/>
    </row>
    <row r="18" spans="1:17" ht="12.75" customHeight="1" x14ac:dyDescent="0.2">
      <c r="A18" s="107"/>
      <c r="B18" s="93"/>
      <c r="C18" s="201"/>
      <c r="D18" s="193"/>
      <c r="E18" s="201"/>
      <c r="F18" s="193"/>
      <c r="G18" s="201"/>
      <c r="H18" s="193"/>
      <c r="I18" s="201"/>
      <c r="J18" s="193"/>
      <c r="K18" s="213"/>
      <c r="L18" s="193"/>
      <c r="M18" s="226"/>
      <c r="N18" s="192"/>
      <c r="O18" s="192"/>
      <c r="P18" s="192"/>
      <c r="Q18" s="192"/>
    </row>
    <row r="19" spans="1:17" ht="12.75" customHeight="1" x14ac:dyDescent="0.2">
      <c r="A19" s="192"/>
      <c r="B19" s="192"/>
      <c r="C19" s="192"/>
      <c r="D19" s="192"/>
      <c r="E19" s="192"/>
      <c r="F19" s="192"/>
      <c r="G19" s="192"/>
      <c r="H19" s="192"/>
      <c r="I19" s="192"/>
      <c r="J19" s="192"/>
      <c r="K19" s="192"/>
      <c r="L19" s="192"/>
      <c r="M19" s="192"/>
      <c r="N19" s="192"/>
      <c r="O19" s="192"/>
      <c r="P19" s="192"/>
      <c r="Q19" s="192"/>
    </row>
    <row r="20" spans="1:17" ht="12.75" customHeight="1" x14ac:dyDescent="0.2">
      <c r="A20" s="210" t="s">
        <v>33</v>
      </c>
      <c r="B20" s="192"/>
      <c r="C20" s="192"/>
      <c r="D20" s="192"/>
      <c r="E20" s="192"/>
      <c r="F20" s="192"/>
      <c r="G20" s="192"/>
      <c r="H20" s="192"/>
      <c r="I20" s="192"/>
      <c r="J20" s="192"/>
      <c r="K20" s="192"/>
      <c r="L20" s="192"/>
      <c r="M20" s="192"/>
      <c r="N20" s="192"/>
      <c r="O20" s="192"/>
      <c r="P20" s="192"/>
      <c r="Q20" s="192"/>
    </row>
    <row r="21" spans="1:17" ht="23.25" customHeight="1" x14ac:dyDescent="0.2">
      <c r="A21" s="210"/>
      <c r="B21" s="192"/>
      <c r="C21" s="192"/>
      <c r="D21" s="192"/>
      <c r="E21" s="192"/>
      <c r="F21" s="192"/>
      <c r="G21" s="192"/>
      <c r="H21" s="192"/>
      <c r="I21" s="192"/>
      <c r="J21" s="192"/>
      <c r="K21" s="192"/>
      <c r="L21" s="192"/>
      <c r="M21" s="192"/>
      <c r="N21" s="192"/>
      <c r="O21" s="192"/>
      <c r="P21" s="192"/>
      <c r="Q21" s="192"/>
    </row>
    <row r="22" spans="1:17" x14ac:dyDescent="0.2">
      <c r="A22" s="192"/>
      <c r="B22" s="192"/>
      <c r="C22" s="192"/>
      <c r="D22" s="192"/>
      <c r="E22" s="192"/>
      <c r="F22" s="192"/>
      <c r="G22" s="192"/>
      <c r="H22" s="192"/>
      <c r="I22" s="192"/>
      <c r="J22" s="192"/>
      <c r="K22" s="192"/>
      <c r="L22" s="192"/>
      <c r="M22" s="192"/>
      <c r="N22" s="192"/>
      <c r="O22" s="192"/>
      <c r="P22" s="192"/>
      <c r="Q22" s="192"/>
    </row>
    <row r="23" spans="1:17" ht="12.75" customHeight="1" x14ac:dyDescent="0.2">
      <c r="A23" s="222" t="s">
        <v>222</v>
      </c>
      <c r="B23" s="192"/>
      <c r="C23" s="212" t="str">
        <f>IF(AND('Calcualtion sheet'!G14&gt;0,'Calcualtion sheet'!G14&lt;5),"Low", IF(AND('Calcualtion sheet'!G14&gt;4,'Calcualtion sheet'!G14&lt;9),"Medium", IF(AND('Calcualtion sheet'!G14&gt;8,'Calcualtion sheet'!G14&lt;13),"High")))</f>
        <v>Medium</v>
      </c>
      <c r="D23" s="192"/>
      <c r="E23" s="192"/>
      <c r="F23" s="192"/>
      <c r="G23" s="192"/>
      <c r="H23" s="192"/>
      <c r="I23" s="192"/>
      <c r="J23" s="206"/>
      <c r="K23" s="222" t="s">
        <v>188</v>
      </c>
      <c r="L23" s="193"/>
      <c r="M23" s="212" t="str">
        <f>IF(AND('Calcualtion sheet'!G19&gt;0,'Calcualtion sheet'!G19&lt;49),"Low", IF(AND('Calcualtion sheet'!G19&gt;48,'Calcualtion sheet'!G19&lt;97),"Medium", IF(AND('Calcualtion sheet'!G19&gt;96,'Calcualtion sheet'!G19&lt;145),"High")))</f>
        <v>Medium</v>
      </c>
      <c r="N23" s="192"/>
      <c r="O23" s="192"/>
      <c r="P23" s="192"/>
      <c r="Q23" s="192"/>
    </row>
    <row r="24" spans="1:17" ht="22.5" customHeight="1" x14ac:dyDescent="0.2">
      <c r="A24" s="222"/>
      <c r="B24" s="192"/>
      <c r="C24" s="213"/>
      <c r="D24" s="192"/>
      <c r="E24" s="192"/>
      <c r="F24" s="192"/>
      <c r="G24" s="192"/>
      <c r="H24" s="192"/>
      <c r="I24" s="192"/>
      <c r="J24" s="206"/>
      <c r="K24" s="222"/>
      <c r="L24" s="193"/>
      <c r="M24" s="213"/>
      <c r="N24" s="192"/>
      <c r="O24" s="192"/>
      <c r="P24" s="192"/>
      <c r="Q24" s="192"/>
    </row>
    <row r="25" spans="1:17" x14ac:dyDescent="0.2">
      <c r="A25" s="192"/>
      <c r="B25" s="192"/>
      <c r="C25" s="211"/>
      <c r="D25" s="192"/>
      <c r="E25" s="192"/>
      <c r="F25" s="192"/>
      <c r="G25" s="192"/>
      <c r="H25" s="192"/>
      <c r="I25" s="192"/>
      <c r="J25" s="192"/>
      <c r="K25" s="192"/>
      <c r="L25" s="192"/>
      <c r="M25" s="192"/>
      <c r="N25" s="192"/>
      <c r="O25" s="192"/>
      <c r="P25" s="192"/>
      <c r="Q25" s="192"/>
    </row>
    <row r="26" spans="1:17" x14ac:dyDescent="0.2">
      <c r="A26" s="192"/>
      <c r="B26" s="192"/>
      <c r="C26" s="192"/>
      <c r="D26" s="192"/>
      <c r="E26" s="192"/>
      <c r="F26" s="192"/>
      <c r="G26" s="192"/>
      <c r="H26" s="192"/>
      <c r="I26" s="192"/>
      <c r="J26" s="192"/>
      <c r="K26" s="192"/>
      <c r="L26" s="192"/>
      <c r="M26" s="192"/>
      <c r="N26" s="192"/>
      <c r="O26" s="192"/>
      <c r="P26" s="192"/>
      <c r="Q26" s="192"/>
    </row>
    <row r="27" spans="1:17" ht="15" customHeight="1" x14ac:dyDescent="0.2">
      <c r="A27" s="192"/>
      <c r="B27" s="192"/>
      <c r="C27" s="192"/>
      <c r="D27" s="192"/>
      <c r="E27" s="223" t="s">
        <v>33</v>
      </c>
      <c r="F27" s="223"/>
      <c r="G27" s="223"/>
      <c r="H27" s="223"/>
      <c r="I27" s="223"/>
      <c r="J27" s="223"/>
      <c r="K27" s="223"/>
      <c r="L27" s="223"/>
      <c r="M27" s="223"/>
      <c r="N27" s="192"/>
      <c r="O27" s="192"/>
      <c r="P27" s="192"/>
      <c r="Q27" s="192"/>
    </row>
    <row r="28" spans="1:17" ht="14.25" customHeight="1" x14ac:dyDescent="0.2">
      <c r="A28" s="192"/>
      <c r="B28" s="192"/>
      <c r="C28" s="192"/>
      <c r="D28" s="192"/>
      <c r="E28" s="224"/>
      <c r="F28" s="224"/>
      <c r="G28" s="224"/>
      <c r="H28" s="224"/>
      <c r="I28" s="224"/>
      <c r="J28" s="224"/>
      <c r="K28" s="224"/>
      <c r="L28" s="224"/>
      <c r="M28" s="224"/>
      <c r="N28" s="207"/>
      <c r="O28" s="207"/>
      <c r="P28" s="207"/>
      <c r="Q28" s="207"/>
    </row>
    <row r="29" spans="1:17" ht="12.75" customHeight="1" x14ac:dyDescent="0.2">
      <c r="A29" s="214" t="s">
        <v>34</v>
      </c>
      <c r="B29" s="192"/>
      <c r="C29" s="215" t="s">
        <v>3</v>
      </c>
      <c r="D29" s="192"/>
      <c r="E29" s="216"/>
      <c r="F29" s="217"/>
      <c r="G29" s="217"/>
      <c r="H29" s="217"/>
      <c r="I29" s="217"/>
      <c r="J29" s="217"/>
      <c r="K29" s="217"/>
      <c r="L29" s="217"/>
      <c r="M29" s="217"/>
      <c r="N29" s="217"/>
      <c r="O29" s="217"/>
      <c r="P29" s="217"/>
      <c r="Q29" s="218"/>
    </row>
    <row r="30" spans="1:17" ht="12.75" customHeight="1" x14ac:dyDescent="0.2">
      <c r="A30" s="214"/>
      <c r="B30" s="192"/>
      <c r="C30" s="215"/>
      <c r="D30" s="192"/>
      <c r="E30" s="219"/>
      <c r="F30" s="220"/>
      <c r="G30" s="220"/>
      <c r="H30" s="220"/>
      <c r="I30" s="220"/>
      <c r="J30" s="220"/>
      <c r="K30" s="220"/>
      <c r="L30" s="220"/>
      <c r="M30" s="220"/>
      <c r="N30" s="220"/>
      <c r="O30" s="220"/>
      <c r="P30" s="220"/>
      <c r="Q30" s="221"/>
    </row>
    <row r="31" spans="1:17" ht="14.25" customHeight="1" x14ac:dyDescent="0.2">
      <c r="A31" s="91"/>
      <c r="B31" s="91"/>
      <c r="C31" s="91"/>
      <c r="D31" s="91"/>
      <c r="E31" s="91"/>
      <c r="F31" s="91"/>
      <c r="G31" s="91"/>
      <c r="H31" s="91"/>
      <c r="I31" s="91"/>
      <c r="J31" s="91"/>
      <c r="K31" s="91"/>
      <c r="L31" s="91"/>
      <c r="M31" s="91"/>
      <c r="N31" s="91"/>
      <c r="O31" s="91"/>
      <c r="P31" s="91"/>
      <c r="Q31" s="91"/>
    </row>
    <row r="32" spans="1:17" x14ac:dyDescent="0.2">
      <c r="A32" s="91"/>
      <c r="B32" s="91"/>
      <c r="C32" s="91"/>
      <c r="D32" s="91"/>
      <c r="E32" s="91"/>
      <c r="F32" s="91"/>
      <c r="G32" s="91"/>
      <c r="H32" s="91"/>
      <c r="I32" s="91"/>
      <c r="J32" s="91"/>
      <c r="K32" s="91"/>
      <c r="L32" s="91"/>
      <c r="M32" s="91"/>
      <c r="N32" s="91"/>
      <c r="O32" s="91"/>
      <c r="P32" s="91"/>
      <c r="Q32" s="91"/>
    </row>
    <row r="33" spans="1:17" ht="12.75" customHeight="1" x14ac:dyDescent="0.2">
      <c r="A33" s="99" t="s">
        <v>35</v>
      </c>
      <c r="B33" s="99"/>
      <c r="C33" s="99"/>
      <c r="D33" s="39"/>
      <c r="E33" s="39"/>
      <c r="F33" s="39"/>
      <c r="G33" s="39"/>
      <c r="H33" s="39"/>
      <c r="I33" s="39"/>
      <c r="J33" s="39"/>
      <c r="K33" s="39"/>
      <c r="L33" s="39"/>
      <c r="M33" s="39"/>
      <c r="N33" s="39"/>
      <c r="O33" s="39"/>
      <c r="P33" s="39"/>
    </row>
    <row r="34" spans="1:17" ht="12.75" customHeight="1" x14ac:dyDescent="0.2">
      <c r="A34" s="100"/>
      <c r="B34" s="100"/>
      <c r="C34" s="100"/>
      <c r="D34" s="39"/>
      <c r="E34" s="39"/>
      <c r="F34" s="39"/>
      <c r="G34" s="39"/>
      <c r="H34" s="39"/>
      <c r="I34" s="39"/>
      <c r="J34" s="39"/>
      <c r="K34" s="39"/>
      <c r="L34" s="39"/>
      <c r="M34" s="39"/>
      <c r="N34" s="39"/>
      <c r="O34" s="39"/>
      <c r="P34" s="39"/>
    </row>
    <row r="35" spans="1:17" ht="12.75" customHeight="1" x14ac:dyDescent="0.2">
      <c r="A35" s="100"/>
      <c r="B35" s="100"/>
      <c r="C35" s="100"/>
      <c r="D35" s="39"/>
      <c r="E35" s="39"/>
      <c r="F35" s="39"/>
      <c r="G35" s="39"/>
      <c r="H35" s="39"/>
      <c r="I35" s="39"/>
      <c r="J35" s="39"/>
      <c r="K35" s="39"/>
      <c r="L35" s="39"/>
      <c r="M35" s="39"/>
      <c r="N35" s="39"/>
      <c r="O35" s="39"/>
      <c r="P35" s="39"/>
    </row>
    <row r="36" spans="1:17" ht="12.75" customHeight="1" x14ac:dyDescent="0.2">
      <c r="A36" s="99" t="s">
        <v>36</v>
      </c>
      <c r="B36" s="99"/>
      <c r="C36" s="99"/>
      <c r="D36" s="39"/>
      <c r="E36" s="39"/>
      <c r="F36" s="39"/>
      <c r="G36" s="39"/>
      <c r="H36" s="39"/>
      <c r="I36" s="39"/>
      <c r="J36" s="39"/>
      <c r="K36" s="39"/>
      <c r="L36" s="39"/>
      <c r="M36" s="39"/>
      <c r="N36" s="39"/>
      <c r="O36" s="39"/>
      <c r="P36" s="39"/>
    </row>
    <row r="37" spans="1:17" ht="12.75" customHeight="1" x14ac:dyDescent="0.2">
      <c r="A37" s="101"/>
      <c r="B37" s="101"/>
      <c r="C37" s="101"/>
      <c r="D37" s="39"/>
      <c r="E37" s="39"/>
      <c r="F37" s="39"/>
      <c r="G37" s="39"/>
      <c r="H37" s="39"/>
      <c r="I37" s="39"/>
      <c r="J37" s="39"/>
      <c r="K37" s="39"/>
      <c r="L37" s="39"/>
      <c r="M37" s="39"/>
      <c r="N37" s="39"/>
      <c r="O37" s="39"/>
      <c r="P37" s="39"/>
    </row>
    <row r="38" spans="1:17" ht="12.75" customHeight="1" x14ac:dyDescent="0.2">
      <c r="A38" s="101"/>
      <c r="B38" s="101"/>
      <c r="C38" s="101"/>
      <c r="D38" s="39"/>
      <c r="E38" s="39"/>
      <c r="F38" s="39"/>
      <c r="G38" s="39"/>
      <c r="H38" s="39"/>
      <c r="I38" s="39"/>
      <c r="J38" s="39"/>
      <c r="K38" s="39"/>
      <c r="L38" s="39"/>
      <c r="M38" s="39"/>
      <c r="N38" s="39"/>
      <c r="O38" s="39"/>
      <c r="P38" s="39"/>
    </row>
    <row r="39" spans="1:17" ht="12.75" customHeight="1" x14ac:dyDescent="0.2">
      <c r="A39" s="99" t="s">
        <v>37</v>
      </c>
      <c r="B39" s="99"/>
      <c r="C39" s="99"/>
      <c r="D39" s="39"/>
      <c r="E39" s="39"/>
      <c r="F39" s="39"/>
      <c r="G39" s="39"/>
      <c r="H39" s="39"/>
      <c r="I39" s="39"/>
      <c r="J39" s="39"/>
      <c r="K39" s="39"/>
      <c r="L39" s="39"/>
      <c r="M39" s="39"/>
      <c r="N39" s="39"/>
      <c r="O39" s="39"/>
      <c r="P39" s="39"/>
    </row>
    <row r="40" spans="1:17" ht="12.75" customHeight="1" x14ac:dyDescent="0.2">
      <c r="B40" s="93"/>
      <c r="D40" s="98"/>
      <c r="E40" s="98"/>
      <c r="F40" s="98"/>
      <c r="G40" s="98"/>
      <c r="H40" s="98"/>
      <c r="I40" s="98"/>
      <c r="J40" s="98"/>
      <c r="K40" s="98"/>
      <c r="L40" s="98"/>
      <c r="M40" s="98"/>
    </row>
    <row r="41" spans="1:17" ht="12.75" customHeight="1" x14ac:dyDescent="0.2">
      <c r="A41" s="192"/>
      <c r="B41" s="192"/>
      <c r="C41" s="192"/>
      <c r="D41" s="192"/>
      <c r="E41" s="192"/>
      <c r="F41" s="192"/>
      <c r="G41" s="192"/>
      <c r="H41" s="192"/>
      <c r="I41" s="192"/>
      <c r="J41" s="192"/>
      <c r="K41" s="192"/>
      <c r="L41" s="192"/>
      <c r="M41" s="192"/>
      <c r="N41" s="192"/>
      <c r="O41" s="192"/>
      <c r="P41" s="192"/>
      <c r="Q41" s="192"/>
    </row>
    <row r="42" spans="1:17" ht="12.75" customHeight="1" x14ac:dyDescent="0.2">
      <c r="A42" s="192"/>
      <c r="B42" s="192"/>
      <c r="C42" s="192"/>
      <c r="D42" s="192"/>
      <c r="E42" s="192"/>
      <c r="F42" s="192"/>
      <c r="G42" s="192"/>
      <c r="H42" s="192"/>
      <c r="I42" s="192"/>
      <c r="J42" s="192"/>
      <c r="K42" s="192"/>
      <c r="L42" s="192"/>
      <c r="M42" s="192"/>
      <c r="N42" s="192"/>
      <c r="O42" s="192"/>
      <c r="P42" s="192"/>
      <c r="Q42" s="192"/>
    </row>
    <row r="43" spans="1:17" ht="12.75" customHeight="1" x14ac:dyDescent="0.2">
      <c r="A43" s="192"/>
      <c r="B43" s="192"/>
      <c r="C43" s="192"/>
      <c r="D43" s="192"/>
      <c r="E43" s="192"/>
      <c r="F43" s="192"/>
      <c r="G43" s="192"/>
      <c r="H43" s="192"/>
      <c r="I43" s="192"/>
      <c r="J43" s="192"/>
      <c r="K43" s="192"/>
      <c r="L43" s="192"/>
      <c r="M43" s="192"/>
      <c r="N43" s="192"/>
      <c r="O43" s="192"/>
      <c r="P43" s="192"/>
      <c r="Q43" s="192"/>
    </row>
    <row r="44" spans="1:17" ht="12.75" customHeight="1" x14ac:dyDescent="0.2">
      <c r="A44" s="192"/>
      <c r="B44" s="192"/>
      <c r="C44" s="192"/>
      <c r="D44" s="192"/>
      <c r="E44" s="192"/>
      <c r="F44" s="192"/>
      <c r="G44" s="192"/>
      <c r="H44" s="192"/>
      <c r="I44" s="192"/>
      <c r="J44" s="192"/>
      <c r="K44" s="192"/>
      <c r="L44" s="192"/>
      <c r="M44" s="192"/>
      <c r="N44" s="192"/>
      <c r="O44" s="192"/>
      <c r="P44" s="192"/>
      <c r="Q44" s="192"/>
    </row>
    <row r="45" spans="1:17" ht="12.75" customHeight="1" x14ac:dyDescent="0.2">
      <c r="A45" s="192"/>
      <c r="B45" s="192"/>
      <c r="C45" s="192"/>
      <c r="D45" s="192"/>
      <c r="E45" s="192"/>
      <c r="F45" s="192"/>
      <c r="G45" s="192"/>
      <c r="H45" s="192"/>
      <c r="I45" s="192"/>
      <c r="J45" s="192"/>
      <c r="K45" s="192"/>
      <c r="L45" s="192"/>
      <c r="M45" s="192"/>
      <c r="N45" s="192"/>
      <c r="O45" s="192"/>
      <c r="P45" s="192"/>
      <c r="Q45" s="192"/>
    </row>
    <row r="46" spans="1:17" ht="12.75" customHeight="1" x14ac:dyDescent="0.2">
      <c r="A46" s="192"/>
      <c r="B46" s="192"/>
      <c r="C46" s="192"/>
      <c r="D46" s="192"/>
      <c r="E46" s="192"/>
      <c r="F46" s="192"/>
      <c r="G46" s="192"/>
      <c r="H46" s="192"/>
      <c r="I46" s="192"/>
      <c r="J46" s="192"/>
      <c r="K46" s="192"/>
      <c r="L46" s="192"/>
      <c r="M46" s="192"/>
      <c r="N46" s="192"/>
      <c r="O46" s="192"/>
      <c r="P46" s="192"/>
      <c r="Q46" s="192"/>
    </row>
    <row r="47" spans="1:17" ht="12.75" customHeight="1" x14ac:dyDescent="0.2">
      <c r="A47" s="192"/>
      <c r="B47" s="192"/>
      <c r="C47" s="192"/>
      <c r="D47" s="192"/>
      <c r="E47" s="192"/>
      <c r="F47" s="192"/>
      <c r="G47" s="192"/>
      <c r="H47" s="192"/>
      <c r="I47" s="192"/>
      <c r="J47" s="192"/>
      <c r="K47" s="192"/>
      <c r="L47" s="192"/>
      <c r="M47" s="192"/>
      <c r="N47" s="192"/>
      <c r="O47" s="192"/>
      <c r="P47" s="192"/>
      <c r="Q47" s="192"/>
    </row>
    <row r="48" spans="1:17" ht="12.75" customHeight="1" x14ac:dyDescent="0.2">
      <c r="A48" s="192"/>
      <c r="B48" s="192"/>
      <c r="C48" s="192"/>
      <c r="D48" s="192"/>
      <c r="E48" s="192"/>
      <c r="F48" s="192"/>
      <c r="G48" s="192"/>
      <c r="H48" s="192"/>
      <c r="I48" s="192"/>
      <c r="J48" s="192"/>
      <c r="K48" s="192"/>
      <c r="L48" s="192"/>
      <c r="M48" s="192"/>
      <c r="N48" s="192"/>
      <c r="O48" s="192"/>
      <c r="P48" s="192"/>
      <c r="Q48" s="192"/>
    </row>
    <row r="49" spans="1:17" ht="12.75" customHeight="1" x14ac:dyDescent="0.2">
      <c r="A49" s="192"/>
      <c r="B49" s="192"/>
      <c r="C49" s="192"/>
      <c r="D49" s="192"/>
      <c r="E49" s="192"/>
      <c r="F49" s="192"/>
      <c r="G49" s="192"/>
      <c r="H49" s="192"/>
      <c r="I49" s="192"/>
      <c r="J49" s="192"/>
      <c r="K49" s="192"/>
      <c r="L49" s="192"/>
      <c r="M49" s="192"/>
      <c r="N49" s="192"/>
      <c r="O49" s="192"/>
      <c r="P49" s="192"/>
      <c r="Q49" s="192"/>
    </row>
    <row r="50" spans="1:17" x14ac:dyDescent="0.2">
      <c r="A50" s="192"/>
      <c r="B50" s="192"/>
      <c r="C50" s="192"/>
      <c r="D50" s="192"/>
      <c r="E50" s="192"/>
      <c r="F50" s="192"/>
      <c r="G50" s="192"/>
      <c r="H50" s="192"/>
      <c r="I50" s="192"/>
      <c r="J50" s="192"/>
      <c r="K50" s="192"/>
      <c r="L50" s="192"/>
      <c r="M50" s="192"/>
      <c r="N50" s="192"/>
      <c r="O50" s="192"/>
      <c r="P50" s="192"/>
      <c r="Q50" s="192"/>
    </row>
    <row r="51" spans="1:17" x14ac:dyDescent="0.2">
      <c r="A51" s="192"/>
      <c r="B51" s="192"/>
      <c r="C51" s="192"/>
      <c r="D51" s="192"/>
      <c r="E51" s="192"/>
      <c r="F51" s="192"/>
      <c r="G51" s="192"/>
      <c r="H51" s="192"/>
      <c r="I51" s="192"/>
      <c r="J51" s="192"/>
      <c r="K51" s="192"/>
      <c r="L51" s="192"/>
      <c r="M51" s="192"/>
      <c r="N51" s="192"/>
      <c r="O51" s="192"/>
      <c r="P51" s="192"/>
      <c r="Q51" s="192"/>
    </row>
    <row r="52" spans="1:17" x14ac:dyDescent="0.2">
      <c r="A52" s="192"/>
      <c r="B52" s="192"/>
      <c r="C52" s="192"/>
      <c r="D52" s="192"/>
      <c r="E52" s="192"/>
      <c r="F52" s="192"/>
      <c r="G52" s="192"/>
      <c r="H52" s="192"/>
      <c r="I52" s="192"/>
      <c r="J52" s="192"/>
      <c r="K52" s="192"/>
      <c r="L52" s="192"/>
      <c r="M52" s="192"/>
      <c r="N52" s="192"/>
      <c r="O52" s="192"/>
      <c r="P52" s="192"/>
      <c r="Q52" s="192"/>
    </row>
    <row r="53" spans="1:17" x14ac:dyDescent="0.2">
      <c r="A53" s="192"/>
      <c r="B53" s="192"/>
      <c r="C53" s="192"/>
      <c r="D53" s="192"/>
      <c r="E53" s="192"/>
      <c r="F53" s="192"/>
      <c r="G53" s="192"/>
      <c r="H53" s="192"/>
      <c r="I53" s="192"/>
      <c r="J53" s="192"/>
      <c r="K53" s="192"/>
      <c r="L53" s="192"/>
      <c r="M53" s="192"/>
      <c r="N53" s="192"/>
      <c r="O53" s="192"/>
      <c r="P53" s="192"/>
      <c r="Q53" s="192"/>
    </row>
    <row r="54" spans="1:17" x14ac:dyDescent="0.2">
      <c r="A54" s="192"/>
      <c r="B54" s="192"/>
      <c r="C54" s="192"/>
      <c r="D54" s="192"/>
      <c r="E54" s="192"/>
      <c r="F54" s="192"/>
      <c r="G54" s="192"/>
      <c r="H54" s="192"/>
      <c r="I54" s="192"/>
      <c r="J54" s="192"/>
      <c r="K54" s="192"/>
      <c r="L54" s="192"/>
      <c r="M54" s="192"/>
      <c r="N54" s="192"/>
      <c r="O54" s="192"/>
      <c r="P54" s="192"/>
      <c r="Q54" s="192"/>
    </row>
    <row r="55" spans="1:17" x14ac:dyDescent="0.2">
      <c r="A55" s="192"/>
      <c r="B55" s="192"/>
      <c r="C55" s="192"/>
      <c r="D55" s="192"/>
      <c r="E55" s="192"/>
      <c r="F55" s="192"/>
      <c r="G55" s="192"/>
      <c r="H55" s="192"/>
      <c r="I55" s="192"/>
      <c r="J55" s="192"/>
      <c r="K55" s="192"/>
      <c r="L55" s="192"/>
      <c r="M55" s="192"/>
      <c r="N55" s="192"/>
      <c r="O55" s="192"/>
      <c r="P55" s="192"/>
      <c r="Q55" s="192"/>
    </row>
    <row r="56" spans="1:17" x14ac:dyDescent="0.2">
      <c r="A56" s="192"/>
      <c r="B56" s="192"/>
      <c r="C56" s="192"/>
      <c r="D56" s="192"/>
      <c r="E56" s="192"/>
      <c r="F56" s="192"/>
      <c r="G56" s="192"/>
      <c r="H56" s="192"/>
      <c r="I56" s="192"/>
      <c r="J56" s="192"/>
      <c r="K56" s="192"/>
      <c r="L56" s="192"/>
      <c r="M56" s="192"/>
      <c r="N56" s="192"/>
      <c r="O56" s="192"/>
      <c r="P56" s="192"/>
      <c r="Q56" s="192"/>
    </row>
    <row r="57" spans="1:17" ht="12.75" customHeight="1" x14ac:dyDescent="0.2">
      <c r="A57" s="192"/>
      <c r="B57" s="192"/>
      <c r="C57" s="192"/>
      <c r="D57" s="192"/>
      <c r="E57" s="192"/>
      <c r="F57" s="192"/>
      <c r="G57" s="192"/>
      <c r="H57" s="192"/>
      <c r="I57" s="192"/>
      <c r="J57" s="192"/>
      <c r="K57" s="192"/>
      <c r="L57" s="192"/>
      <c r="M57" s="192"/>
      <c r="N57" s="192"/>
      <c r="O57" s="192"/>
      <c r="P57" s="192"/>
      <c r="Q57" s="192"/>
    </row>
    <row r="58" spans="1:17" ht="12.75" customHeight="1" x14ac:dyDescent="0.2">
      <c r="A58" s="192"/>
      <c r="B58" s="192"/>
      <c r="C58" s="192"/>
      <c r="D58" s="192"/>
      <c r="E58" s="192"/>
      <c r="F58" s="192"/>
      <c r="G58" s="192"/>
      <c r="H58" s="192"/>
      <c r="I58" s="192"/>
      <c r="J58" s="192"/>
      <c r="K58" s="192"/>
      <c r="L58" s="192"/>
      <c r="M58" s="192"/>
      <c r="N58" s="192"/>
      <c r="O58" s="192"/>
      <c r="P58" s="192"/>
      <c r="Q58" s="192"/>
    </row>
    <row r="59" spans="1:17" ht="12.75" customHeight="1" x14ac:dyDescent="0.2">
      <c r="A59" s="192"/>
      <c r="B59" s="192"/>
      <c r="C59" s="192"/>
      <c r="D59" s="192"/>
      <c r="E59" s="192"/>
      <c r="F59" s="192"/>
      <c r="G59" s="192"/>
      <c r="H59" s="192"/>
      <c r="I59" s="192"/>
      <c r="J59" s="192"/>
      <c r="K59" s="192"/>
      <c r="L59" s="192"/>
      <c r="M59" s="192"/>
      <c r="N59" s="192"/>
      <c r="O59" s="192"/>
      <c r="P59" s="192"/>
      <c r="Q59" s="192"/>
    </row>
    <row r="60" spans="1:17" ht="12.75" customHeight="1" x14ac:dyDescent="0.2">
      <c r="A60" s="192"/>
      <c r="B60" s="192"/>
      <c r="C60" s="192"/>
      <c r="D60" s="192"/>
      <c r="E60" s="192"/>
      <c r="F60" s="192"/>
      <c r="G60" s="192"/>
      <c r="H60" s="192"/>
      <c r="I60" s="192"/>
      <c r="J60" s="192"/>
      <c r="K60" s="192"/>
      <c r="L60" s="192"/>
      <c r="M60" s="192"/>
      <c r="N60" s="192"/>
      <c r="O60" s="192"/>
      <c r="P60" s="192"/>
      <c r="Q60" s="192"/>
    </row>
    <row r="61" spans="1:17" ht="12.75" customHeight="1" x14ac:dyDescent="0.2">
      <c r="A61" s="192"/>
      <c r="B61" s="192"/>
      <c r="C61" s="192"/>
      <c r="D61" s="192"/>
      <c r="E61" s="192"/>
      <c r="F61" s="192"/>
      <c r="G61" s="192"/>
      <c r="H61" s="192"/>
      <c r="I61" s="192"/>
      <c r="J61" s="192"/>
      <c r="K61" s="192"/>
      <c r="L61" s="192"/>
      <c r="M61" s="192"/>
      <c r="N61" s="192"/>
      <c r="O61" s="192"/>
      <c r="P61" s="192"/>
      <c r="Q61" s="192"/>
    </row>
    <row r="62" spans="1:17" x14ac:dyDescent="0.2">
      <c r="A62" s="192"/>
      <c r="B62" s="192"/>
      <c r="C62" s="192"/>
      <c r="D62" s="192"/>
      <c r="E62" s="192"/>
      <c r="F62" s="192"/>
      <c r="G62" s="192"/>
      <c r="H62" s="192"/>
      <c r="I62" s="192"/>
      <c r="J62" s="192"/>
      <c r="K62" s="192"/>
      <c r="L62" s="192"/>
      <c r="M62" s="192"/>
      <c r="N62" s="192"/>
      <c r="O62" s="192"/>
      <c r="P62" s="192"/>
      <c r="Q62" s="192"/>
    </row>
    <row r="63" spans="1:17" x14ac:dyDescent="0.2">
      <c r="A63" s="192"/>
      <c r="B63" s="192"/>
      <c r="C63" s="192"/>
      <c r="D63" s="192"/>
      <c r="E63" s="192"/>
      <c r="F63" s="192"/>
      <c r="G63" s="192"/>
      <c r="H63" s="192"/>
      <c r="I63" s="192"/>
      <c r="J63" s="192"/>
      <c r="K63" s="192"/>
      <c r="L63" s="192"/>
      <c r="M63" s="192"/>
      <c r="N63" s="192"/>
      <c r="O63" s="192"/>
      <c r="P63" s="192"/>
      <c r="Q63" s="192"/>
    </row>
    <row r="64" spans="1:17" x14ac:dyDescent="0.2">
      <c r="A64" s="192"/>
      <c r="B64" s="192"/>
      <c r="C64" s="192"/>
      <c r="D64" s="192"/>
      <c r="E64" s="192"/>
      <c r="F64" s="192"/>
      <c r="G64" s="192"/>
      <c r="H64" s="192"/>
      <c r="I64" s="192"/>
      <c r="J64" s="192"/>
      <c r="K64" s="192"/>
      <c r="L64" s="192"/>
      <c r="M64" s="192"/>
      <c r="N64" s="192"/>
      <c r="O64" s="192"/>
      <c r="P64" s="192"/>
      <c r="Q64" s="192"/>
    </row>
    <row r="65" spans="1:17" x14ac:dyDescent="0.2">
      <c r="A65" s="192"/>
      <c r="B65" s="192"/>
      <c r="C65" s="192"/>
      <c r="D65" s="192"/>
      <c r="E65" s="192"/>
      <c r="F65" s="192"/>
      <c r="G65" s="192"/>
      <c r="H65" s="192"/>
      <c r="I65" s="192"/>
      <c r="J65" s="192"/>
      <c r="K65" s="192"/>
      <c r="L65" s="192"/>
      <c r="M65" s="192"/>
      <c r="N65" s="192"/>
      <c r="O65" s="192"/>
      <c r="P65" s="192"/>
      <c r="Q65" s="192"/>
    </row>
    <row r="66" spans="1:17" x14ac:dyDescent="0.2">
      <c r="A66" s="192"/>
      <c r="B66" s="192"/>
      <c r="C66" s="192"/>
      <c r="D66" s="192"/>
      <c r="E66" s="192"/>
      <c r="F66" s="192"/>
      <c r="G66" s="192"/>
      <c r="H66" s="192"/>
      <c r="I66" s="192"/>
      <c r="J66" s="192"/>
      <c r="K66" s="192"/>
      <c r="L66" s="192"/>
      <c r="M66" s="192"/>
      <c r="N66" s="192"/>
      <c r="O66" s="192"/>
      <c r="P66" s="192"/>
      <c r="Q66" s="192"/>
    </row>
    <row r="67" spans="1:17" x14ac:dyDescent="0.2">
      <c r="A67" s="192"/>
      <c r="B67" s="192"/>
      <c r="C67" s="192"/>
      <c r="D67" s="192"/>
      <c r="E67" s="192"/>
      <c r="F67" s="192"/>
      <c r="G67" s="192"/>
      <c r="H67" s="192"/>
      <c r="I67" s="192"/>
      <c r="J67" s="192"/>
      <c r="K67" s="192"/>
      <c r="L67" s="192"/>
      <c r="M67" s="192"/>
      <c r="N67" s="192"/>
      <c r="O67" s="192"/>
      <c r="P67" s="192"/>
      <c r="Q67" s="192"/>
    </row>
    <row r="68" spans="1:17" x14ac:dyDescent="0.2">
      <c r="A68" s="192"/>
      <c r="B68" s="192"/>
      <c r="C68" s="192"/>
      <c r="D68" s="192"/>
      <c r="E68" s="192"/>
      <c r="F68" s="192"/>
      <c r="G68" s="192"/>
      <c r="H68" s="192"/>
      <c r="I68" s="192"/>
      <c r="J68" s="192"/>
      <c r="K68" s="192"/>
      <c r="L68" s="192"/>
      <c r="M68" s="192"/>
      <c r="N68" s="192"/>
      <c r="O68" s="192"/>
      <c r="P68" s="192"/>
      <c r="Q68" s="192"/>
    </row>
    <row r="69" spans="1:17" x14ac:dyDescent="0.2">
      <c r="A69" s="192"/>
      <c r="B69" s="192"/>
      <c r="C69" s="192"/>
      <c r="D69" s="192"/>
      <c r="E69" s="192"/>
      <c r="F69" s="192"/>
      <c r="G69" s="192"/>
      <c r="H69" s="192"/>
      <c r="I69" s="192"/>
      <c r="J69" s="192"/>
      <c r="K69" s="192"/>
      <c r="L69" s="192"/>
      <c r="M69" s="192"/>
      <c r="N69" s="192"/>
      <c r="O69" s="192"/>
      <c r="P69" s="192"/>
      <c r="Q69" s="192"/>
    </row>
    <row r="70" spans="1:17" x14ac:dyDescent="0.2">
      <c r="A70" s="192"/>
      <c r="B70" s="192"/>
      <c r="C70" s="192"/>
      <c r="D70" s="192"/>
      <c r="E70" s="192"/>
      <c r="F70" s="192"/>
      <c r="G70" s="192"/>
      <c r="H70" s="192"/>
      <c r="I70" s="192"/>
      <c r="J70" s="192"/>
      <c r="K70" s="192"/>
      <c r="L70" s="192"/>
      <c r="M70" s="192"/>
      <c r="N70" s="192"/>
      <c r="O70" s="192"/>
      <c r="P70" s="192"/>
      <c r="Q70" s="192"/>
    </row>
    <row r="71" spans="1:17" x14ac:dyDescent="0.2">
      <c r="A71" s="192"/>
      <c r="B71" s="192"/>
      <c r="C71" s="192"/>
      <c r="D71" s="192"/>
      <c r="E71" s="192"/>
      <c r="F71" s="192"/>
      <c r="G71" s="192"/>
      <c r="H71" s="192"/>
      <c r="I71" s="192"/>
      <c r="J71" s="192"/>
      <c r="K71" s="192"/>
      <c r="L71" s="192"/>
      <c r="M71" s="192"/>
      <c r="N71" s="192"/>
      <c r="O71" s="192"/>
      <c r="P71" s="192"/>
      <c r="Q71" s="192"/>
    </row>
    <row r="72" spans="1:17" x14ac:dyDescent="0.2">
      <c r="A72" s="192"/>
      <c r="B72" s="192"/>
      <c r="C72" s="192"/>
      <c r="D72" s="192"/>
      <c r="E72" s="192"/>
      <c r="F72" s="192"/>
      <c r="G72" s="192"/>
      <c r="H72" s="192"/>
      <c r="I72" s="192"/>
      <c r="J72" s="192"/>
      <c r="K72" s="192"/>
      <c r="L72" s="192"/>
      <c r="M72" s="192"/>
      <c r="N72" s="192"/>
      <c r="O72" s="192"/>
      <c r="P72" s="192"/>
      <c r="Q72" s="192"/>
    </row>
    <row r="73" spans="1:17" x14ac:dyDescent="0.2">
      <c r="A73" s="192"/>
      <c r="B73" s="192"/>
      <c r="C73" s="192"/>
      <c r="D73" s="192"/>
      <c r="E73" s="192"/>
      <c r="F73" s="192"/>
      <c r="G73" s="192"/>
      <c r="H73" s="192"/>
      <c r="I73" s="192"/>
      <c r="J73" s="192"/>
      <c r="K73" s="192"/>
      <c r="L73" s="192"/>
      <c r="M73" s="192"/>
      <c r="N73" s="192"/>
      <c r="O73" s="192"/>
      <c r="P73" s="192"/>
      <c r="Q73" s="192"/>
    </row>
    <row r="74" spans="1:17" x14ac:dyDescent="0.2">
      <c r="A74" s="192"/>
      <c r="B74" s="192"/>
      <c r="C74" s="192"/>
      <c r="D74" s="192"/>
      <c r="E74" s="192"/>
      <c r="F74" s="192"/>
      <c r="G74" s="192"/>
      <c r="H74" s="192"/>
      <c r="I74" s="192"/>
      <c r="J74" s="192"/>
      <c r="K74" s="192"/>
      <c r="L74" s="192"/>
      <c r="M74" s="192"/>
      <c r="N74" s="192"/>
      <c r="O74" s="192"/>
      <c r="P74" s="192"/>
      <c r="Q74" s="192"/>
    </row>
    <row r="75" spans="1:17" x14ac:dyDescent="0.2">
      <c r="A75" s="192"/>
      <c r="B75" s="192"/>
      <c r="C75" s="192"/>
      <c r="D75" s="192"/>
      <c r="E75" s="192"/>
      <c r="F75" s="192"/>
      <c r="G75" s="192"/>
      <c r="H75" s="192"/>
      <c r="I75" s="192"/>
      <c r="J75" s="192"/>
      <c r="K75" s="192"/>
      <c r="L75" s="192"/>
      <c r="M75" s="192"/>
      <c r="N75" s="192"/>
      <c r="O75" s="192"/>
      <c r="P75" s="192"/>
      <c r="Q75" s="192"/>
    </row>
    <row r="76" spans="1:17" x14ac:dyDescent="0.2">
      <c r="A76" s="192"/>
      <c r="B76" s="192"/>
      <c r="C76" s="192"/>
      <c r="D76" s="192"/>
      <c r="E76" s="192"/>
      <c r="F76" s="192"/>
      <c r="G76" s="192"/>
      <c r="H76" s="192"/>
      <c r="I76" s="192"/>
      <c r="J76" s="192"/>
      <c r="K76" s="192"/>
      <c r="L76" s="192"/>
      <c r="M76" s="192"/>
      <c r="N76" s="192"/>
      <c r="O76" s="192"/>
      <c r="P76" s="192"/>
      <c r="Q76" s="192"/>
    </row>
    <row r="77" spans="1:17" x14ac:dyDescent="0.2">
      <c r="A77" s="192"/>
      <c r="B77" s="192"/>
      <c r="C77" s="192"/>
      <c r="D77" s="192"/>
      <c r="E77" s="192"/>
      <c r="F77" s="192"/>
      <c r="G77" s="192"/>
      <c r="H77" s="192"/>
      <c r="I77" s="192"/>
      <c r="J77" s="192"/>
      <c r="K77" s="192"/>
      <c r="L77" s="192"/>
      <c r="M77" s="192"/>
      <c r="N77" s="192"/>
      <c r="O77" s="192"/>
      <c r="P77" s="192"/>
      <c r="Q77" s="192"/>
    </row>
    <row r="78" spans="1:17" x14ac:dyDescent="0.2">
      <c r="A78" s="192"/>
      <c r="B78" s="192"/>
      <c r="C78" s="192"/>
      <c r="D78" s="192"/>
      <c r="E78" s="192"/>
      <c r="F78" s="192"/>
      <c r="G78" s="192"/>
      <c r="H78" s="192"/>
      <c r="I78" s="192"/>
      <c r="J78" s="192"/>
      <c r="K78" s="192"/>
      <c r="L78" s="192"/>
      <c r="M78" s="192"/>
      <c r="N78" s="192"/>
      <c r="O78" s="192"/>
      <c r="P78" s="192"/>
      <c r="Q78" s="192"/>
    </row>
    <row r="79" spans="1:17" x14ac:dyDescent="0.2">
      <c r="A79" s="192"/>
      <c r="B79" s="192"/>
      <c r="C79" s="192"/>
      <c r="D79" s="192"/>
      <c r="E79" s="192"/>
      <c r="F79" s="192"/>
      <c r="G79" s="192"/>
      <c r="H79" s="192"/>
      <c r="I79" s="192"/>
      <c r="J79" s="192"/>
      <c r="K79" s="192"/>
      <c r="L79" s="192"/>
      <c r="M79" s="192"/>
      <c r="N79" s="192"/>
      <c r="O79" s="192"/>
      <c r="P79" s="192"/>
      <c r="Q79" s="192"/>
    </row>
    <row r="80" spans="1:17" x14ac:dyDescent="0.2">
      <c r="A80" s="192"/>
      <c r="B80" s="192"/>
      <c r="C80" s="192"/>
      <c r="D80" s="192"/>
      <c r="E80" s="192"/>
      <c r="F80" s="192"/>
      <c r="G80" s="192"/>
      <c r="H80" s="192"/>
      <c r="I80" s="192"/>
      <c r="J80" s="192"/>
      <c r="K80" s="192"/>
      <c r="L80" s="192"/>
      <c r="M80" s="192"/>
      <c r="N80" s="192"/>
      <c r="O80" s="192"/>
      <c r="P80" s="192"/>
      <c r="Q80" s="192"/>
    </row>
    <row r="81" spans="1:17" x14ac:dyDescent="0.2">
      <c r="A81" s="192"/>
      <c r="B81" s="192"/>
      <c r="C81" s="192"/>
      <c r="D81" s="192"/>
      <c r="E81" s="192"/>
      <c r="F81" s="192"/>
      <c r="G81" s="192"/>
      <c r="H81" s="192"/>
      <c r="I81" s="192"/>
      <c r="J81" s="192"/>
      <c r="K81" s="192"/>
      <c r="L81" s="192"/>
      <c r="M81" s="192"/>
      <c r="N81" s="192"/>
      <c r="O81" s="192"/>
      <c r="P81" s="192"/>
      <c r="Q81" s="192"/>
    </row>
    <row r="82" spans="1:17" x14ac:dyDescent="0.2">
      <c r="A82" s="192"/>
      <c r="B82" s="192"/>
      <c r="C82" s="192"/>
      <c r="D82" s="192"/>
      <c r="E82" s="192"/>
      <c r="F82" s="192"/>
      <c r="G82" s="192"/>
      <c r="H82" s="192"/>
      <c r="I82" s="192"/>
      <c r="J82" s="192"/>
      <c r="K82" s="192"/>
      <c r="L82" s="192"/>
      <c r="M82" s="192"/>
      <c r="N82" s="192"/>
      <c r="O82" s="192"/>
      <c r="P82" s="192"/>
      <c r="Q82" s="192"/>
    </row>
    <row r="83" spans="1:17" x14ac:dyDescent="0.2">
      <c r="A83" s="192"/>
      <c r="B83" s="192"/>
      <c r="C83" s="192"/>
      <c r="D83" s="192"/>
      <c r="E83" s="192"/>
      <c r="F83" s="192"/>
      <c r="G83" s="192"/>
      <c r="H83" s="192"/>
      <c r="I83" s="192"/>
      <c r="J83" s="192"/>
      <c r="K83" s="192"/>
      <c r="L83" s="192"/>
      <c r="M83" s="192"/>
      <c r="N83" s="192"/>
      <c r="O83" s="192"/>
      <c r="P83" s="192"/>
      <c r="Q83" s="192"/>
    </row>
    <row r="84" spans="1:17" x14ac:dyDescent="0.2">
      <c r="A84" s="192"/>
      <c r="B84" s="192"/>
      <c r="C84" s="192"/>
      <c r="D84" s="192"/>
      <c r="E84" s="192"/>
      <c r="F84" s="192"/>
      <c r="G84" s="192"/>
      <c r="H84" s="192"/>
      <c r="I84" s="192"/>
      <c r="J84" s="192"/>
      <c r="K84" s="192"/>
      <c r="L84" s="192"/>
      <c r="M84" s="192"/>
      <c r="N84" s="192"/>
      <c r="O84" s="192"/>
      <c r="P84" s="192"/>
      <c r="Q84" s="192"/>
    </row>
    <row r="85" spans="1:17" x14ac:dyDescent="0.2">
      <c r="A85" s="192"/>
      <c r="B85" s="192"/>
      <c r="C85" s="192"/>
      <c r="D85" s="192"/>
      <c r="E85" s="192"/>
      <c r="F85" s="192"/>
      <c r="G85" s="192"/>
      <c r="H85" s="192"/>
      <c r="I85" s="192"/>
      <c r="J85" s="192"/>
      <c r="K85" s="192"/>
      <c r="L85" s="192"/>
      <c r="M85" s="192"/>
      <c r="N85" s="192"/>
      <c r="O85" s="192"/>
      <c r="P85" s="192"/>
      <c r="Q85" s="192"/>
    </row>
    <row r="86" spans="1:17" x14ac:dyDescent="0.2">
      <c r="A86" s="192"/>
      <c r="B86" s="192"/>
      <c r="C86" s="192"/>
      <c r="D86" s="192"/>
      <c r="E86" s="192"/>
      <c r="F86" s="192"/>
      <c r="G86" s="192"/>
      <c r="H86" s="192"/>
      <c r="I86" s="192"/>
      <c r="J86" s="192"/>
      <c r="K86" s="192"/>
      <c r="L86" s="192"/>
      <c r="M86" s="192"/>
      <c r="N86" s="192"/>
      <c r="O86" s="192"/>
      <c r="P86" s="192"/>
      <c r="Q86" s="192"/>
    </row>
    <row r="87" spans="1:17" x14ac:dyDescent="0.2">
      <c r="A87" s="192"/>
      <c r="B87" s="192"/>
      <c r="C87" s="192"/>
      <c r="D87" s="192"/>
      <c r="E87" s="192"/>
      <c r="F87" s="192"/>
      <c r="G87" s="192"/>
      <c r="H87" s="192"/>
      <c r="I87" s="192"/>
      <c r="J87" s="192"/>
      <c r="K87" s="192"/>
      <c r="L87" s="192"/>
      <c r="M87" s="192"/>
      <c r="N87" s="192"/>
      <c r="O87" s="192"/>
      <c r="P87" s="192"/>
      <c r="Q87" s="192"/>
    </row>
    <row r="88" spans="1:17" x14ac:dyDescent="0.2">
      <c r="A88" s="192"/>
      <c r="B88" s="192"/>
      <c r="C88" s="192"/>
      <c r="D88" s="192"/>
      <c r="E88" s="192"/>
      <c r="F88" s="192"/>
      <c r="G88" s="192"/>
      <c r="H88" s="192"/>
      <c r="I88" s="192"/>
      <c r="J88" s="192"/>
      <c r="K88" s="192"/>
      <c r="L88" s="192"/>
      <c r="M88" s="192"/>
      <c r="N88" s="192"/>
      <c r="O88" s="192"/>
      <c r="P88" s="192"/>
      <c r="Q88" s="192"/>
    </row>
    <row r="89" spans="1:17" x14ac:dyDescent="0.2">
      <c r="A89" s="192"/>
      <c r="B89" s="192"/>
      <c r="C89" s="192"/>
      <c r="D89" s="192"/>
      <c r="E89" s="192"/>
      <c r="F89" s="192"/>
      <c r="G89" s="192"/>
      <c r="H89" s="192"/>
      <c r="I89" s="192"/>
      <c r="J89" s="192"/>
      <c r="K89" s="192"/>
      <c r="L89" s="192"/>
      <c r="M89" s="192"/>
      <c r="N89" s="192"/>
      <c r="O89" s="192"/>
      <c r="P89" s="192"/>
      <c r="Q89" s="192"/>
    </row>
    <row r="90" spans="1:17" x14ac:dyDescent="0.2">
      <c r="A90" s="192"/>
      <c r="B90" s="192"/>
      <c r="C90" s="192"/>
      <c r="D90" s="192"/>
      <c r="E90" s="192"/>
      <c r="F90" s="192"/>
      <c r="G90" s="192"/>
      <c r="H90" s="192"/>
      <c r="I90" s="192"/>
      <c r="J90" s="192"/>
      <c r="K90" s="192"/>
      <c r="L90" s="192"/>
      <c r="M90" s="192"/>
      <c r="N90" s="192"/>
      <c r="O90" s="192"/>
      <c r="P90" s="192"/>
      <c r="Q90" s="192"/>
    </row>
    <row r="91" spans="1:17" x14ac:dyDescent="0.2">
      <c r="A91" s="192"/>
      <c r="B91" s="192"/>
      <c r="C91" s="192"/>
      <c r="D91" s="192"/>
      <c r="E91" s="192"/>
      <c r="F91" s="192"/>
      <c r="G91" s="192"/>
      <c r="H91" s="192"/>
      <c r="I91" s="192"/>
      <c r="J91" s="192"/>
      <c r="K91" s="192"/>
      <c r="L91" s="192"/>
      <c r="M91" s="192"/>
      <c r="N91" s="192"/>
      <c r="O91" s="192"/>
      <c r="P91" s="192"/>
      <c r="Q91" s="192"/>
    </row>
    <row r="92" spans="1:17" x14ac:dyDescent="0.2">
      <c r="A92" s="192"/>
      <c r="B92" s="192"/>
      <c r="C92" s="192"/>
      <c r="D92" s="192"/>
      <c r="E92" s="192"/>
      <c r="F92" s="192"/>
      <c r="G92" s="192"/>
      <c r="H92" s="192"/>
      <c r="I92" s="192"/>
      <c r="J92" s="192"/>
      <c r="K92" s="192"/>
      <c r="L92" s="192"/>
      <c r="M92" s="192"/>
      <c r="N92" s="192"/>
      <c r="O92" s="192"/>
      <c r="P92" s="192"/>
      <c r="Q92" s="192"/>
    </row>
    <row r="93" spans="1:17" x14ac:dyDescent="0.2">
      <c r="A93" s="192"/>
      <c r="B93" s="192"/>
      <c r="C93" s="192"/>
      <c r="D93" s="192"/>
      <c r="E93" s="192"/>
      <c r="F93" s="192"/>
      <c r="G93" s="192"/>
      <c r="H93" s="192"/>
      <c r="I93" s="192"/>
      <c r="J93" s="192"/>
      <c r="K93" s="192"/>
      <c r="L93" s="192"/>
      <c r="M93" s="192"/>
      <c r="N93" s="192"/>
      <c r="O93" s="192"/>
      <c r="P93" s="192"/>
      <c r="Q93" s="192"/>
    </row>
    <row r="94" spans="1:17" x14ac:dyDescent="0.2">
      <c r="A94" s="192"/>
      <c r="B94" s="192"/>
      <c r="C94" s="192"/>
      <c r="D94" s="192"/>
      <c r="E94" s="192"/>
      <c r="F94" s="192"/>
      <c r="G94" s="192"/>
      <c r="H94" s="192"/>
      <c r="I94" s="192"/>
      <c r="J94" s="192"/>
      <c r="K94" s="192"/>
      <c r="L94" s="192"/>
      <c r="M94" s="192"/>
      <c r="N94" s="192"/>
      <c r="O94" s="192"/>
      <c r="P94" s="192"/>
      <c r="Q94" s="192"/>
    </row>
    <row r="95" spans="1:17" x14ac:dyDescent="0.2">
      <c r="A95" s="192"/>
      <c r="B95" s="192"/>
      <c r="C95" s="192"/>
      <c r="D95" s="192"/>
      <c r="E95" s="192"/>
      <c r="F95" s="192"/>
      <c r="G95" s="192"/>
      <c r="H95" s="192"/>
      <c r="I95" s="192"/>
      <c r="J95" s="192"/>
      <c r="K95" s="192"/>
      <c r="L95" s="192"/>
      <c r="M95" s="192"/>
      <c r="N95" s="192"/>
      <c r="O95" s="192"/>
      <c r="P95" s="192"/>
      <c r="Q95" s="192"/>
    </row>
    <row r="96" spans="1:17" x14ac:dyDescent="0.2">
      <c r="A96" s="192"/>
      <c r="B96" s="192"/>
      <c r="C96" s="192"/>
      <c r="D96" s="192"/>
      <c r="E96" s="192"/>
      <c r="F96" s="192"/>
      <c r="G96" s="192"/>
      <c r="H96" s="192"/>
      <c r="I96" s="192"/>
      <c r="J96" s="192"/>
      <c r="K96" s="192"/>
      <c r="L96" s="192"/>
      <c r="M96" s="192"/>
      <c r="N96" s="192"/>
      <c r="O96" s="192"/>
      <c r="P96" s="192"/>
      <c r="Q96" s="192"/>
    </row>
    <row r="97" spans="1:17" x14ac:dyDescent="0.2">
      <c r="A97" s="192"/>
      <c r="B97" s="192"/>
      <c r="C97" s="192"/>
      <c r="D97" s="192"/>
      <c r="E97" s="192"/>
      <c r="F97" s="192"/>
      <c r="G97" s="192"/>
      <c r="H97" s="192"/>
      <c r="I97" s="192"/>
      <c r="J97" s="192"/>
      <c r="K97" s="192"/>
      <c r="L97" s="192"/>
      <c r="M97" s="192"/>
      <c r="N97" s="192"/>
      <c r="O97" s="192"/>
      <c r="P97" s="192"/>
      <c r="Q97" s="192"/>
    </row>
    <row r="98" spans="1:17" x14ac:dyDescent="0.2">
      <c r="A98" s="192"/>
      <c r="B98" s="192"/>
      <c r="C98" s="192"/>
      <c r="D98" s="192"/>
      <c r="E98" s="192"/>
      <c r="F98" s="192"/>
      <c r="G98" s="192"/>
      <c r="H98" s="192"/>
      <c r="I98" s="192"/>
      <c r="J98" s="192"/>
      <c r="K98" s="192"/>
      <c r="L98" s="192"/>
      <c r="M98" s="192"/>
      <c r="N98" s="192"/>
      <c r="O98" s="192"/>
      <c r="P98" s="192"/>
      <c r="Q98" s="192"/>
    </row>
    <row r="99" spans="1:17" x14ac:dyDescent="0.2">
      <c r="A99" s="192"/>
      <c r="B99" s="192"/>
      <c r="C99" s="192"/>
      <c r="D99" s="192"/>
      <c r="E99" s="192"/>
      <c r="F99" s="192"/>
      <c r="G99" s="192"/>
      <c r="H99" s="192"/>
      <c r="I99" s="192"/>
      <c r="J99" s="192"/>
      <c r="K99" s="192"/>
      <c r="L99" s="192"/>
      <c r="M99" s="192"/>
      <c r="N99" s="192"/>
      <c r="O99" s="192"/>
      <c r="P99" s="192"/>
      <c r="Q99" s="192"/>
    </row>
    <row r="100" spans="1:17" x14ac:dyDescent="0.2">
      <c r="A100" s="192"/>
      <c r="B100" s="192"/>
      <c r="C100" s="192"/>
      <c r="D100" s="192"/>
      <c r="E100" s="192"/>
      <c r="F100" s="192"/>
      <c r="G100" s="192"/>
      <c r="H100" s="192"/>
      <c r="I100" s="192"/>
      <c r="J100" s="192"/>
      <c r="K100" s="192"/>
      <c r="L100" s="192"/>
      <c r="M100" s="192"/>
      <c r="N100" s="192"/>
      <c r="O100" s="192"/>
      <c r="P100" s="192"/>
      <c r="Q100" s="192"/>
    </row>
    <row r="101" spans="1:17" x14ac:dyDescent="0.2">
      <c r="A101" s="192"/>
      <c r="B101" s="192"/>
      <c r="C101" s="192"/>
      <c r="D101" s="192"/>
      <c r="E101" s="192"/>
      <c r="F101" s="192"/>
      <c r="G101" s="192"/>
      <c r="H101" s="192"/>
      <c r="I101" s="192"/>
      <c r="J101" s="192"/>
      <c r="K101" s="192"/>
      <c r="L101" s="192"/>
      <c r="M101" s="192"/>
      <c r="N101" s="192"/>
      <c r="O101" s="192"/>
      <c r="P101" s="192"/>
      <c r="Q101" s="192"/>
    </row>
    <row r="102" spans="1:17" x14ac:dyDescent="0.2">
      <c r="A102" s="192"/>
      <c r="B102" s="192"/>
      <c r="C102" s="192"/>
      <c r="D102" s="192"/>
      <c r="E102" s="192"/>
      <c r="F102" s="192"/>
      <c r="G102" s="192"/>
      <c r="H102" s="192"/>
      <c r="I102" s="192"/>
      <c r="J102" s="192"/>
      <c r="K102" s="192"/>
      <c r="L102" s="192"/>
      <c r="M102" s="192"/>
      <c r="N102" s="192"/>
      <c r="O102" s="192"/>
      <c r="P102" s="192"/>
      <c r="Q102" s="192"/>
    </row>
    <row r="103" spans="1:17" x14ac:dyDescent="0.2">
      <c r="A103" s="192"/>
      <c r="B103" s="192"/>
      <c r="C103" s="192"/>
      <c r="D103" s="192"/>
      <c r="E103" s="192"/>
      <c r="F103" s="192"/>
      <c r="G103" s="192"/>
      <c r="H103" s="192"/>
      <c r="I103" s="192"/>
      <c r="J103" s="192"/>
      <c r="K103" s="192"/>
      <c r="L103" s="192"/>
      <c r="M103" s="192"/>
      <c r="N103" s="192"/>
      <c r="O103" s="192"/>
      <c r="P103" s="192"/>
      <c r="Q103" s="192"/>
    </row>
    <row r="104" spans="1:17" x14ac:dyDescent="0.2">
      <c r="A104" s="192"/>
      <c r="B104" s="192"/>
      <c r="C104" s="192"/>
      <c r="D104" s="192"/>
      <c r="E104" s="192"/>
      <c r="F104" s="192"/>
      <c r="G104" s="192"/>
      <c r="H104" s="192"/>
      <c r="I104" s="192"/>
      <c r="J104" s="192"/>
      <c r="K104" s="192"/>
      <c r="L104" s="192"/>
      <c r="M104" s="192"/>
      <c r="N104" s="192"/>
      <c r="O104" s="192"/>
      <c r="P104" s="192"/>
      <c r="Q104" s="192"/>
    </row>
    <row r="105" spans="1:17" x14ac:dyDescent="0.2">
      <c r="A105" s="192"/>
      <c r="B105" s="192"/>
      <c r="C105" s="192"/>
      <c r="D105" s="192"/>
      <c r="E105" s="192"/>
      <c r="F105" s="192"/>
      <c r="G105" s="192"/>
      <c r="H105" s="192"/>
      <c r="I105" s="192"/>
      <c r="J105" s="192"/>
      <c r="K105" s="192"/>
      <c r="L105" s="192"/>
      <c r="M105" s="192"/>
      <c r="N105" s="192"/>
      <c r="O105" s="192"/>
      <c r="P105" s="192"/>
      <c r="Q105" s="192"/>
    </row>
    <row r="106" spans="1:17" x14ac:dyDescent="0.2">
      <c r="A106" s="192"/>
      <c r="B106" s="192"/>
      <c r="C106" s="192"/>
      <c r="D106" s="192"/>
      <c r="E106" s="192"/>
      <c r="F106" s="192"/>
      <c r="G106" s="192"/>
      <c r="H106" s="192"/>
      <c r="I106" s="192"/>
      <c r="J106" s="192"/>
      <c r="K106" s="192"/>
      <c r="L106" s="192"/>
      <c r="M106" s="192"/>
      <c r="N106" s="192"/>
      <c r="O106" s="192"/>
      <c r="P106" s="192"/>
      <c r="Q106" s="192"/>
    </row>
    <row r="107" spans="1:17" x14ac:dyDescent="0.2">
      <c r="A107" s="192"/>
      <c r="B107" s="192"/>
      <c r="C107" s="192"/>
      <c r="D107" s="192"/>
      <c r="E107" s="192"/>
      <c r="F107" s="192"/>
      <c r="G107" s="192"/>
      <c r="H107" s="192"/>
      <c r="I107" s="192"/>
      <c r="J107" s="192"/>
      <c r="K107" s="192"/>
      <c r="L107" s="192"/>
      <c r="M107" s="192"/>
      <c r="N107" s="192"/>
      <c r="O107" s="192"/>
      <c r="P107" s="192"/>
      <c r="Q107" s="192"/>
    </row>
    <row r="108" spans="1:17" x14ac:dyDescent="0.2">
      <c r="A108" s="192"/>
      <c r="B108" s="192"/>
      <c r="C108" s="192"/>
      <c r="D108" s="192"/>
      <c r="E108" s="192"/>
      <c r="F108" s="192"/>
      <c r="G108" s="192"/>
      <c r="H108" s="192"/>
      <c r="I108" s="192"/>
      <c r="J108" s="192"/>
      <c r="K108" s="192"/>
      <c r="L108" s="192"/>
      <c r="M108" s="192"/>
      <c r="N108" s="192"/>
      <c r="O108" s="192"/>
      <c r="P108" s="192"/>
      <c r="Q108" s="192"/>
    </row>
    <row r="109" spans="1:17" x14ac:dyDescent="0.2">
      <c r="A109" s="192"/>
      <c r="B109" s="192"/>
      <c r="C109" s="192"/>
      <c r="D109" s="192"/>
      <c r="E109" s="192"/>
      <c r="F109" s="192"/>
      <c r="G109" s="192"/>
      <c r="H109" s="192"/>
      <c r="I109" s="192"/>
      <c r="J109" s="192"/>
      <c r="K109" s="192"/>
      <c r="L109" s="192"/>
      <c r="M109" s="192"/>
      <c r="N109" s="192"/>
      <c r="O109" s="192"/>
      <c r="P109" s="192"/>
      <c r="Q109" s="192"/>
    </row>
    <row r="110" spans="1:17" x14ac:dyDescent="0.2">
      <c r="A110" s="192"/>
      <c r="B110" s="192"/>
      <c r="C110" s="192"/>
      <c r="D110" s="192"/>
      <c r="E110" s="192"/>
      <c r="F110" s="192"/>
      <c r="G110" s="192"/>
      <c r="H110" s="192"/>
      <c r="I110" s="192"/>
      <c r="J110" s="192"/>
      <c r="K110" s="192"/>
      <c r="L110" s="192"/>
      <c r="M110" s="192"/>
      <c r="N110" s="192"/>
      <c r="O110" s="192"/>
      <c r="P110" s="192"/>
      <c r="Q110" s="192"/>
    </row>
    <row r="111" spans="1:17" x14ac:dyDescent="0.2">
      <c r="A111" s="192"/>
      <c r="B111" s="192"/>
      <c r="C111" s="192"/>
      <c r="D111" s="192"/>
      <c r="E111" s="192"/>
      <c r="F111" s="192"/>
      <c r="G111" s="192"/>
      <c r="H111" s="192"/>
      <c r="I111" s="192"/>
      <c r="J111" s="192"/>
      <c r="K111" s="192"/>
      <c r="L111" s="192"/>
      <c r="M111" s="192"/>
      <c r="N111" s="192"/>
      <c r="O111" s="192"/>
      <c r="P111" s="192"/>
      <c r="Q111" s="192"/>
    </row>
    <row r="112" spans="1:17" x14ac:dyDescent="0.2">
      <c r="A112" s="192"/>
      <c r="B112" s="192"/>
      <c r="C112" s="192"/>
      <c r="D112" s="192"/>
      <c r="E112" s="192"/>
      <c r="F112" s="192"/>
      <c r="G112" s="192"/>
      <c r="H112" s="192"/>
      <c r="I112" s="192"/>
      <c r="J112" s="192"/>
      <c r="K112" s="192"/>
      <c r="L112" s="192"/>
      <c r="M112" s="192"/>
      <c r="N112" s="192"/>
      <c r="O112" s="192"/>
      <c r="P112" s="192"/>
      <c r="Q112" s="192"/>
    </row>
    <row r="113" spans="2:5" x14ac:dyDescent="0.2">
      <c r="B113" s="93"/>
      <c r="D113" s="93"/>
      <c r="E113" s="93"/>
    </row>
    <row r="114" spans="2:5" x14ac:dyDescent="0.2">
      <c r="B114" s="93"/>
      <c r="D114" s="93"/>
      <c r="E114" s="93"/>
    </row>
    <row r="115" spans="2:5" x14ac:dyDescent="0.2">
      <c r="B115" s="93"/>
      <c r="D115" s="93"/>
      <c r="E115" s="93"/>
    </row>
    <row r="116" spans="2:5" x14ac:dyDescent="0.2">
      <c r="B116" s="93"/>
      <c r="D116" s="93"/>
      <c r="E116" s="93"/>
    </row>
    <row r="117" spans="2:5" x14ac:dyDescent="0.2">
      <c r="B117" s="93"/>
      <c r="D117" s="93"/>
      <c r="E117" s="93"/>
    </row>
    <row r="118" spans="2:5" x14ac:dyDescent="0.2">
      <c r="B118" s="93"/>
      <c r="D118" s="93"/>
      <c r="E118" s="93"/>
    </row>
    <row r="119" spans="2:5" x14ac:dyDescent="0.2">
      <c r="B119" s="93"/>
      <c r="D119" s="93"/>
      <c r="E119" s="93"/>
    </row>
    <row r="120" spans="2:5" x14ac:dyDescent="0.2">
      <c r="B120" s="93"/>
      <c r="D120" s="93"/>
      <c r="E120" s="93"/>
    </row>
    <row r="121" spans="2:5" x14ac:dyDescent="0.2">
      <c r="B121" s="93"/>
      <c r="D121" s="93"/>
      <c r="E121" s="93"/>
    </row>
    <row r="122" spans="2:5" x14ac:dyDescent="0.2">
      <c r="B122" s="93"/>
      <c r="D122" s="93"/>
      <c r="E122" s="93"/>
    </row>
    <row r="123" spans="2:5" x14ac:dyDescent="0.2">
      <c r="B123" s="93"/>
      <c r="D123" s="93"/>
      <c r="E123" s="93"/>
    </row>
    <row r="124" spans="2:5" x14ac:dyDescent="0.2">
      <c r="B124" s="93"/>
      <c r="D124" s="93"/>
      <c r="E124" s="93"/>
    </row>
    <row r="125" spans="2:5" x14ac:dyDescent="0.2">
      <c r="B125" s="93"/>
      <c r="D125" s="93"/>
      <c r="E125" s="93"/>
    </row>
    <row r="126" spans="2:5" x14ac:dyDescent="0.2">
      <c r="B126" s="93"/>
      <c r="D126" s="93"/>
      <c r="E126" s="93"/>
    </row>
    <row r="127" spans="2:5" x14ac:dyDescent="0.2">
      <c r="B127" s="93"/>
      <c r="D127" s="93"/>
      <c r="E127" s="93"/>
    </row>
    <row r="128" spans="2:5" x14ac:dyDescent="0.2">
      <c r="B128" s="93"/>
      <c r="D128" s="93"/>
      <c r="E128" s="93"/>
    </row>
    <row r="129" spans="2:5" x14ac:dyDescent="0.2">
      <c r="B129" s="93"/>
      <c r="D129" s="93"/>
      <c r="E129" s="93"/>
    </row>
    <row r="130" spans="2:5" x14ac:dyDescent="0.2">
      <c r="B130" s="93"/>
      <c r="D130" s="93"/>
      <c r="E130" s="93"/>
    </row>
    <row r="131" spans="2:5" x14ac:dyDescent="0.2">
      <c r="B131" s="93"/>
      <c r="D131" s="93"/>
      <c r="E131" s="93"/>
    </row>
    <row r="132" spans="2:5" x14ac:dyDescent="0.2">
      <c r="B132" s="93"/>
      <c r="D132" s="93"/>
      <c r="E132" s="93"/>
    </row>
    <row r="133" spans="2:5" x14ac:dyDescent="0.2">
      <c r="B133" s="93"/>
      <c r="D133" s="93"/>
      <c r="E133" s="93"/>
    </row>
    <row r="134" spans="2:5" x14ac:dyDescent="0.2">
      <c r="B134" s="93"/>
      <c r="D134" s="93"/>
      <c r="E134" s="93"/>
    </row>
    <row r="135" spans="2:5" x14ac:dyDescent="0.2">
      <c r="B135" s="93"/>
      <c r="D135" s="93"/>
      <c r="E135" s="93"/>
    </row>
    <row r="136" spans="2:5" x14ac:dyDescent="0.2">
      <c r="B136" s="93"/>
      <c r="D136" s="93"/>
      <c r="E136" s="93"/>
    </row>
    <row r="137" spans="2:5" x14ac:dyDescent="0.2">
      <c r="D137" s="93"/>
      <c r="E137" s="93"/>
    </row>
    <row r="138" spans="2:5" x14ac:dyDescent="0.2">
      <c r="D138" s="93"/>
      <c r="E138" s="93"/>
    </row>
    <row r="139" spans="2:5" x14ac:dyDescent="0.2">
      <c r="D139" s="93"/>
      <c r="E139" s="93"/>
    </row>
    <row r="140" spans="2:5" x14ac:dyDescent="0.2">
      <c r="D140" s="93"/>
      <c r="E140" s="93"/>
    </row>
    <row r="141" spans="2:5" x14ac:dyDescent="0.2">
      <c r="D141" s="93"/>
      <c r="E141" s="93"/>
    </row>
    <row r="142" spans="2:5" x14ac:dyDescent="0.2">
      <c r="D142" s="93"/>
      <c r="E142" s="93"/>
    </row>
    <row r="143" spans="2:5" x14ac:dyDescent="0.2">
      <c r="D143" s="93"/>
      <c r="E143" s="93"/>
    </row>
    <row r="144" spans="2:5" x14ac:dyDescent="0.2">
      <c r="D144" s="93"/>
      <c r="E144" s="93"/>
    </row>
    <row r="145" spans="4:5" x14ac:dyDescent="0.2">
      <c r="D145" s="93"/>
      <c r="E145" s="93"/>
    </row>
    <row r="146" spans="4:5" x14ac:dyDescent="0.2">
      <c r="D146" s="93"/>
      <c r="E146" s="93"/>
    </row>
    <row r="147" spans="4:5" x14ac:dyDescent="0.2">
      <c r="D147" s="93"/>
      <c r="E147" s="93"/>
    </row>
    <row r="148" spans="4:5" x14ac:dyDescent="0.2">
      <c r="D148" s="93"/>
      <c r="E148" s="93"/>
    </row>
    <row r="149" spans="4:5" x14ac:dyDescent="0.2">
      <c r="D149" s="93"/>
      <c r="E149" s="93"/>
    </row>
    <row r="150" spans="4:5" x14ac:dyDescent="0.2">
      <c r="D150" s="93"/>
      <c r="E150" s="93"/>
    </row>
    <row r="151" spans="4:5" x14ac:dyDescent="0.2">
      <c r="D151" s="93"/>
      <c r="E151" s="93"/>
    </row>
    <row r="152" spans="4:5" x14ac:dyDescent="0.2">
      <c r="D152" s="93"/>
      <c r="E152" s="93"/>
    </row>
    <row r="153" spans="4:5" x14ac:dyDescent="0.2">
      <c r="D153" s="93"/>
      <c r="E153" s="93"/>
    </row>
    <row r="154" spans="4:5" x14ac:dyDescent="0.2">
      <c r="D154" s="93"/>
      <c r="E154" s="93"/>
    </row>
    <row r="155" spans="4:5" x14ac:dyDescent="0.2">
      <c r="D155" s="93"/>
      <c r="E155" s="93"/>
    </row>
    <row r="156" spans="4:5" x14ac:dyDescent="0.2">
      <c r="D156" s="93"/>
      <c r="E156" s="93"/>
    </row>
    <row r="157" spans="4:5" x14ac:dyDescent="0.2">
      <c r="D157" s="93"/>
      <c r="E157" s="93"/>
    </row>
    <row r="158" spans="4:5" x14ac:dyDescent="0.2">
      <c r="D158" s="93"/>
      <c r="E158" s="93"/>
    </row>
    <row r="159" spans="4:5" x14ac:dyDescent="0.2">
      <c r="D159" s="93"/>
      <c r="E159" s="93"/>
    </row>
    <row r="160" spans="4:5" x14ac:dyDescent="0.2">
      <c r="D160" s="93"/>
      <c r="E160" s="93"/>
    </row>
    <row r="161" spans="4:5" x14ac:dyDescent="0.2">
      <c r="D161" s="93"/>
      <c r="E161" s="93"/>
    </row>
    <row r="162" spans="4:5" x14ac:dyDescent="0.2">
      <c r="D162" s="93"/>
      <c r="E162" s="93"/>
    </row>
    <row r="163" spans="4:5" x14ac:dyDescent="0.2">
      <c r="D163" s="93"/>
      <c r="E163" s="93"/>
    </row>
    <row r="164" spans="4:5" x14ac:dyDescent="0.2">
      <c r="D164" s="93"/>
      <c r="E164" s="93"/>
    </row>
    <row r="165" spans="4:5" x14ac:dyDescent="0.2">
      <c r="D165" s="93"/>
      <c r="E165" s="93"/>
    </row>
    <row r="166" spans="4:5" x14ac:dyDescent="0.2">
      <c r="D166" s="93"/>
      <c r="E166" s="93"/>
    </row>
    <row r="167" spans="4:5" x14ac:dyDescent="0.2">
      <c r="D167" s="93"/>
      <c r="E167" s="93"/>
    </row>
    <row r="168" spans="4:5" x14ac:dyDescent="0.2">
      <c r="D168" s="93"/>
      <c r="E168" s="93"/>
    </row>
    <row r="169" spans="4:5" x14ac:dyDescent="0.2">
      <c r="D169" s="93"/>
      <c r="E169" s="93"/>
    </row>
    <row r="170" spans="4:5" x14ac:dyDescent="0.2">
      <c r="D170" s="93"/>
      <c r="E170" s="93"/>
    </row>
    <row r="171" spans="4:5" x14ac:dyDescent="0.2">
      <c r="D171" s="93"/>
      <c r="E171" s="93"/>
    </row>
    <row r="172" spans="4:5" x14ac:dyDescent="0.2">
      <c r="D172" s="93"/>
      <c r="E172" s="93"/>
    </row>
    <row r="173" spans="4:5" x14ac:dyDescent="0.2">
      <c r="D173" s="93"/>
      <c r="E173" s="93"/>
    </row>
    <row r="174" spans="4:5" x14ac:dyDescent="0.2">
      <c r="D174" s="93"/>
      <c r="E174" s="93"/>
    </row>
    <row r="175" spans="4:5" x14ac:dyDescent="0.2">
      <c r="D175" s="93"/>
      <c r="E175" s="93"/>
    </row>
    <row r="176" spans="4:5" x14ac:dyDescent="0.2">
      <c r="D176" s="93"/>
      <c r="E176" s="93"/>
    </row>
    <row r="177" spans="4:5" x14ac:dyDescent="0.2">
      <c r="D177" s="93"/>
      <c r="E177" s="93"/>
    </row>
    <row r="178" spans="4:5" x14ac:dyDescent="0.2">
      <c r="D178" s="93"/>
      <c r="E178" s="93"/>
    </row>
    <row r="179" spans="4:5" x14ac:dyDescent="0.2">
      <c r="D179" s="93"/>
      <c r="E179" s="93"/>
    </row>
    <row r="180" spans="4:5" x14ac:dyDescent="0.2">
      <c r="D180" s="93"/>
      <c r="E180" s="93"/>
    </row>
    <row r="181" spans="4:5" x14ac:dyDescent="0.2">
      <c r="D181" s="93"/>
      <c r="E181" s="93"/>
    </row>
    <row r="182" spans="4:5" x14ac:dyDescent="0.2">
      <c r="D182" s="93"/>
      <c r="E182" s="93"/>
    </row>
    <row r="183" spans="4:5" x14ac:dyDescent="0.2">
      <c r="D183" s="93"/>
      <c r="E183" s="93"/>
    </row>
    <row r="184" spans="4:5" x14ac:dyDescent="0.2">
      <c r="D184" s="93"/>
      <c r="E184" s="93"/>
    </row>
    <row r="185" spans="4:5" x14ac:dyDescent="0.2">
      <c r="D185" s="93"/>
      <c r="E185" s="93"/>
    </row>
    <row r="186" spans="4:5" x14ac:dyDescent="0.2">
      <c r="D186" s="93"/>
      <c r="E186" s="93"/>
    </row>
    <row r="187" spans="4:5" x14ac:dyDescent="0.2">
      <c r="D187" s="93"/>
      <c r="E187" s="93"/>
    </row>
    <row r="188" spans="4:5" x14ac:dyDescent="0.2">
      <c r="D188" s="93"/>
      <c r="E188" s="93"/>
    </row>
    <row r="189" spans="4:5" x14ac:dyDescent="0.2">
      <c r="D189" s="93"/>
      <c r="E189" s="93"/>
    </row>
    <row r="190" spans="4:5" x14ac:dyDescent="0.2">
      <c r="D190" s="93"/>
      <c r="E190" s="93"/>
    </row>
    <row r="191" spans="4:5" x14ac:dyDescent="0.2">
      <c r="D191" s="93"/>
      <c r="E191" s="93"/>
    </row>
    <row r="192" spans="4:5" x14ac:dyDescent="0.2">
      <c r="D192" s="93"/>
      <c r="E192" s="93"/>
    </row>
    <row r="193" spans="4:5" x14ac:dyDescent="0.2">
      <c r="D193" s="93"/>
      <c r="E193" s="93"/>
    </row>
    <row r="194" spans="4:5" x14ac:dyDescent="0.2">
      <c r="D194" s="93"/>
      <c r="E194" s="93"/>
    </row>
    <row r="195" spans="4:5" x14ac:dyDescent="0.2">
      <c r="D195" s="93"/>
      <c r="E195" s="93"/>
    </row>
    <row r="196" spans="4:5" x14ac:dyDescent="0.2">
      <c r="D196" s="93"/>
      <c r="E196" s="93"/>
    </row>
    <row r="197" spans="4:5" x14ac:dyDescent="0.2">
      <c r="D197" s="93"/>
      <c r="E197" s="93"/>
    </row>
    <row r="198" spans="4:5" x14ac:dyDescent="0.2">
      <c r="D198" s="93"/>
      <c r="E198" s="93"/>
    </row>
    <row r="199" spans="4:5" x14ac:dyDescent="0.2">
      <c r="D199" s="93"/>
      <c r="E199" s="93"/>
    </row>
    <row r="200" spans="4:5" x14ac:dyDescent="0.2">
      <c r="D200" s="93"/>
      <c r="E200" s="93"/>
    </row>
    <row r="201" spans="4:5" x14ac:dyDescent="0.2">
      <c r="D201" s="93"/>
      <c r="E201" s="93"/>
    </row>
    <row r="202" spans="4:5" x14ac:dyDescent="0.2">
      <c r="D202" s="93"/>
      <c r="E202" s="93"/>
    </row>
    <row r="203" spans="4:5" x14ac:dyDescent="0.2">
      <c r="D203" s="93"/>
      <c r="E203" s="93"/>
    </row>
    <row r="204" spans="4:5" x14ac:dyDescent="0.2">
      <c r="D204" s="93"/>
      <c r="E204" s="93"/>
    </row>
    <row r="205" spans="4:5" x14ac:dyDescent="0.2">
      <c r="D205" s="93"/>
      <c r="E205" s="93"/>
    </row>
    <row r="206" spans="4:5" x14ac:dyDescent="0.2">
      <c r="D206" s="93"/>
      <c r="E206" s="93"/>
    </row>
    <row r="207" spans="4:5" x14ac:dyDescent="0.2">
      <c r="D207" s="93"/>
      <c r="E207" s="93"/>
    </row>
    <row r="208" spans="4:5" x14ac:dyDescent="0.2">
      <c r="D208" s="93"/>
      <c r="E208" s="93"/>
    </row>
    <row r="209" spans="4:5" x14ac:dyDescent="0.2">
      <c r="D209" s="93"/>
      <c r="E209" s="93"/>
    </row>
    <row r="210" spans="4:5" x14ac:dyDescent="0.2">
      <c r="D210" s="93"/>
      <c r="E210" s="93"/>
    </row>
    <row r="211" spans="4:5" x14ac:dyDescent="0.2">
      <c r="D211" s="93"/>
      <c r="E211" s="93"/>
    </row>
    <row r="212" spans="4:5" x14ac:dyDescent="0.2">
      <c r="D212" s="93"/>
      <c r="E212" s="93"/>
    </row>
    <row r="213" spans="4:5" x14ac:dyDescent="0.2">
      <c r="D213" s="93"/>
      <c r="E213" s="93"/>
    </row>
    <row r="214" spans="4:5" x14ac:dyDescent="0.2">
      <c r="D214" s="93"/>
      <c r="E214" s="93"/>
    </row>
    <row r="215" spans="4:5" x14ac:dyDescent="0.2">
      <c r="D215" s="93"/>
      <c r="E215" s="93"/>
    </row>
    <row r="216" spans="4:5" x14ac:dyDescent="0.2">
      <c r="D216" s="93"/>
      <c r="E216" s="93"/>
    </row>
    <row r="217" spans="4:5" x14ac:dyDescent="0.2">
      <c r="D217" s="93"/>
      <c r="E217" s="93"/>
    </row>
    <row r="218" spans="4:5" x14ac:dyDescent="0.2">
      <c r="D218" s="93"/>
      <c r="E218" s="93"/>
    </row>
    <row r="219" spans="4:5" x14ac:dyDescent="0.2">
      <c r="D219" s="93"/>
      <c r="E219" s="93"/>
    </row>
    <row r="220" spans="4:5" x14ac:dyDescent="0.2">
      <c r="D220" s="93"/>
      <c r="E220" s="93"/>
    </row>
    <row r="221" spans="4:5" x14ac:dyDescent="0.2">
      <c r="D221" s="93"/>
      <c r="E221" s="93"/>
    </row>
    <row r="222" spans="4:5" x14ac:dyDescent="0.2">
      <c r="D222" s="93"/>
      <c r="E222" s="93"/>
    </row>
    <row r="223" spans="4:5" x14ac:dyDescent="0.2">
      <c r="D223" s="93"/>
      <c r="E223" s="93"/>
    </row>
    <row r="224" spans="4:5" x14ac:dyDescent="0.2">
      <c r="D224" s="93"/>
      <c r="E224" s="93"/>
    </row>
    <row r="225" spans="4:5" x14ac:dyDescent="0.2">
      <c r="D225" s="93"/>
      <c r="E225" s="93"/>
    </row>
    <row r="226" spans="4:5" x14ac:dyDescent="0.2">
      <c r="D226" s="93"/>
      <c r="E226" s="93"/>
    </row>
    <row r="227" spans="4:5" x14ac:dyDescent="0.2">
      <c r="D227" s="93"/>
      <c r="E227" s="93"/>
    </row>
    <row r="228" spans="4:5" x14ac:dyDescent="0.2">
      <c r="D228" s="93"/>
      <c r="E228" s="93"/>
    </row>
    <row r="229" spans="4:5" x14ac:dyDescent="0.2">
      <c r="D229" s="93"/>
      <c r="E229" s="93"/>
    </row>
    <row r="230" spans="4:5" x14ac:dyDescent="0.2">
      <c r="D230" s="93"/>
      <c r="E230" s="93"/>
    </row>
    <row r="231" spans="4:5" x14ac:dyDescent="0.2">
      <c r="D231" s="93"/>
      <c r="E231" s="93"/>
    </row>
    <row r="232" spans="4:5" x14ac:dyDescent="0.2">
      <c r="D232" s="93"/>
      <c r="E232" s="93"/>
    </row>
    <row r="233" spans="4:5" x14ac:dyDescent="0.2">
      <c r="D233" s="93"/>
      <c r="E233" s="93"/>
    </row>
    <row r="234" spans="4:5" x14ac:dyDescent="0.2">
      <c r="D234" s="93"/>
      <c r="E234" s="93"/>
    </row>
    <row r="235" spans="4:5" x14ac:dyDescent="0.2">
      <c r="D235" s="93"/>
      <c r="E235" s="93"/>
    </row>
    <row r="236" spans="4:5" x14ac:dyDescent="0.2">
      <c r="D236" s="93"/>
      <c r="E236" s="93"/>
    </row>
    <row r="237" spans="4:5" x14ac:dyDescent="0.2">
      <c r="D237" s="93"/>
      <c r="E237" s="93"/>
    </row>
    <row r="238" spans="4:5" x14ac:dyDescent="0.2">
      <c r="D238" s="93"/>
      <c r="E238" s="93"/>
    </row>
    <row r="239" spans="4:5" x14ac:dyDescent="0.2">
      <c r="D239" s="93"/>
      <c r="E239" s="93"/>
    </row>
    <row r="240" spans="4:5" x14ac:dyDescent="0.2">
      <c r="D240" s="93"/>
      <c r="E240" s="93"/>
    </row>
    <row r="241" spans="4:5" x14ac:dyDescent="0.2">
      <c r="D241" s="93"/>
      <c r="E241" s="93"/>
    </row>
    <row r="242" spans="4:5" x14ac:dyDescent="0.2">
      <c r="D242" s="93"/>
      <c r="E242" s="93"/>
    </row>
    <row r="243" spans="4:5" x14ac:dyDescent="0.2">
      <c r="D243" s="93"/>
      <c r="E243" s="93"/>
    </row>
    <row r="244" spans="4:5" x14ac:dyDescent="0.2">
      <c r="D244" s="93"/>
      <c r="E244" s="93"/>
    </row>
    <row r="245" spans="4:5" x14ac:dyDescent="0.2">
      <c r="D245" s="93"/>
      <c r="E245" s="93"/>
    </row>
    <row r="246" spans="4:5" x14ac:dyDescent="0.2">
      <c r="D246" s="93"/>
      <c r="E246" s="93"/>
    </row>
    <row r="247" spans="4:5" x14ac:dyDescent="0.2">
      <c r="D247" s="93"/>
      <c r="E247" s="93"/>
    </row>
    <row r="248" spans="4:5" x14ac:dyDescent="0.2">
      <c r="D248" s="93"/>
      <c r="E248" s="93"/>
    </row>
    <row r="249" spans="4:5" x14ac:dyDescent="0.2">
      <c r="D249" s="93"/>
      <c r="E249" s="93"/>
    </row>
    <row r="250" spans="4:5" x14ac:dyDescent="0.2">
      <c r="D250" s="93"/>
      <c r="E250" s="93"/>
    </row>
    <row r="251" spans="4:5" x14ac:dyDescent="0.2">
      <c r="D251" s="93"/>
      <c r="E251" s="93"/>
    </row>
    <row r="252" spans="4:5" x14ac:dyDescent="0.2">
      <c r="D252" s="93"/>
      <c r="E252" s="93"/>
    </row>
    <row r="253" spans="4:5" x14ac:dyDescent="0.2">
      <c r="D253" s="93"/>
      <c r="E253" s="93"/>
    </row>
    <row r="254" spans="4:5" x14ac:dyDescent="0.2">
      <c r="D254" s="93"/>
      <c r="E254" s="93"/>
    </row>
    <row r="255" spans="4:5" x14ac:dyDescent="0.2">
      <c r="D255" s="93"/>
      <c r="E255" s="93"/>
    </row>
    <row r="256" spans="4:5" x14ac:dyDescent="0.2">
      <c r="D256" s="93"/>
      <c r="E256" s="93"/>
    </row>
    <row r="257" spans="4:5" x14ac:dyDescent="0.2">
      <c r="D257" s="93"/>
      <c r="E257" s="93"/>
    </row>
    <row r="258" spans="4:5" x14ac:dyDescent="0.2">
      <c r="D258" s="93"/>
      <c r="E258" s="93"/>
    </row>
    <row r="259" spans="4:5" x14ac:dyDescent="0.2">
      <c r="D259" s="93"/>
      <c r="E259" s="93"/>
    </row>
    <row r="260" spans="4:5" x14ac:dyDescent="0.2">
      <c r="D260" s="93"/>
      <c r="E260" s="93"/>
    </row>
    <row r="261" spans="4:5" x14ac:dyDescent="0.2">
      <c r="D261" s="93"/>
      <c r="E261" s="93"/>
    </row>
    <row r="262" spans="4:5" x14ac:dyDescent="0.2">
      <c r="D262" s="93"/>
      <c r="E262" s="93"/>
    </row>
    <row r="263" spans="4:5" x14ac:dyDescent="0.2">
      <c r="D263" s="93"/>
      <c r="E263" s="93"/>
    </row>
    <row r="264" spans="4:5" x14ac:dyDescent="0.2">
      <c r="D264" s="93"/>
      <c r="E264" s="93"/>
    </row>
    <row r="265" spans="4:5" x14ac:dyDescent="0.2">
      <c r="D265" s="93"/>
      <c r="E265" s="93"/>
    </row>
    <row r="266" spans="4:5" x14ac:dyDescent="0.2">
      <c r="D266" s="93"/>
      <c r="E266" s="93"/>
    </row>
    <row r="267" spans="4:5" x14ac:dyDescent="0.2">
      <c r="D267" s="93"/>
      <c r="E267" s="93"/>
    </row>
    <row r="268" spans="4:5" x14ac:dyDescent="0.2">
      <c r="D268" s="93"/>
      <c r="E268" s="93"/>
    </row>
    <row r="269" spans="4:5" x14ac:dyDescent="0.2">
      <c r="D269" s="93"/>
      <c r="E269" s="93"/>
    </row>
    <row r="270" spans="4:5" x14ac:dyDescent="0.2">
      <c r="D270" s="93"/>
      <c r="E270" s="93"/>
    </row>
    <row r="271" spans="4:5" x14ac:dyDescent="0.2">
      <c r="D271" s="93"/>
      <c r="E271" s="93"/>
    </row>
    <row r="272" spans="4:5" x14ac:dyDescent="0.2">
      <c r="D272" s="93"/>
      <c r="E272" s="93"/>
    </row>
    <row r="273" spans="4:5" x14ac:dyDescent="0.2">
      <c r="D273" s="93"/>
      <c r="E273" s="93"/>
    </row>
    <row r="274" spans="4:5" x14ac:dyDescent="0.2">
      <c r="D274" s="93"/>
      <c r="E274" s="93"/>
    </row>
    <row r="275" spans="4:5" x14ac:dyDescent="0.2">
      <c r="D275" s="93"/>
      <c r="E275" s="93"/>
    </row>
    <row r="276" spans="4:5" x14ac:dyDescent="0.2">
      <c r="D276" s="93"/>
      <c r="E276" s="93"/>
    </row>
    <row r="277" spans="4:5" x14ac:dyDescent="0.2">
      <c r="D277" s="93"/>
      <c r="E277" s="93"/>
    </row>
    <row r="278" spans="4:5" x14ac:dyDescent="0.2">
      <c r="D278" s="93"/>
      <c r="E278" s="93"/>
    </row>
    <row r="279" spans="4:5" x14ac:dyDescent="0.2">
      <c r="D279" s="93"/>
      <c r="E279" s="93"/>
    </row>
    <row r="280" spans="4:5" x14ac:dyDescent="0.2">
      <c r="D280" s="93"/>
      <c r="E280" s="93"/>
    </row>
    <row r="281" spans="4:5" x14ac:dyDescent="0.2">
      <c r="D281" s="93"/>
      <c r="E281" s="93"/>
    </row>
    <row r="282" spans="4:5" x14ac:dyDescent="0.2">
      <c r="D282" s="93"/>
      <c r="E282" s="93"/>
    </row>
    <row r="283" spans="4:5" x14ac:dyDescent="0.2">
      <c r="D283" s="93"/>
      <c r="E283" s="93"/>
    </row>
    <row r="284" spans="4:5" x14ac:dyDescent="0.2">
      <c r="D284" s="93"/>
      <c r="E284" s="93"/>
    </row>
    <row r="285" spans="4:5" x14ac:dyDescent="0.2">
      <c r="D285" s="93"/>
      <c r="E285" s="93"/>
    </row>
    <row r="286" spans="4:5" x14ac:dyDescent="0.2">
      <c r="D286" s="93"/>
      <c r="E286" s="93"/>
    </row>
    <row r="287" spans="4:5" x14ac:dyDescent="0.2">
      <c r="D287" s="93"/>
      <c r="E287" s="93"/>
    </row>
    <row r="288" spans="4:5" x14ac:dyDescent="0.2">
      <c r="D288" s="93"/>
      <c r="E288" s="93"/>
    </row>
    <row r="289" spans="4:5" x14ac:dyDescent="0.2">
      <c r="D289" s="93"/>
      <c r="E289" s="93"/>
    </row>
    <row r="290" spans="4:5" x14ac:dyDescent="0.2">
      <c r="D290" s="93"/>
      <c r="E290" s="93"/>
    </row>
    <row r="291" spans="4:5" x14ac:dyDescent="0.2">
      <c r="D291" s="93"/>
      <c r="E291" s="93"/>
    </row>
    <row r="292" spans="4:5" x14ac:dyDescent="0.2">
      <c r="D292" s="93"/>
      <c r="E292" s="93"/>
    </row>
    <row r="293" spans="4:5" x14ac:dyDescent="0.2">
      <c r="D293" s="93"/>
      <c r="E293" s="93"/>
    </row>
    <row r="294" spans="4:5" x14ac:dyDescent="0.2">
      <c r="D294" s="93"/>
      <c r="E294" s="93"/>
    </row>
    <row r="295" spans="4:5" x14ac:dyDescent="0.2">
      <c r="D295" s="93"/>
      <c r="E295" s="93"/>
    </row>
    <row r="296" spans="4:5" x14ac:dyDescent="0.2">
      <c r="D296" s="93"/>
      <c r="E296" s="93"/>
    </row>
    <row r="297" spans="4:5" x14ac:dyDescent="0.2">
      <c r="D297" s="93"/>
      <c r="E297" s="93"/>
    </row>
    <row r="298" spans="4:5" x14ac:dyDescent="0.2">
      <c r="D298" s="93"/>
      <c r="E298" s="93"/>
    </row>
    <row r="299" spans="4:5" x14ac:dyDescent="0.2">
      <c r="D299" s="93"/>
      <c r="E299" s="93"/>
    </row>
    <row r="300" spans="4:5" x14ac:dyDescent="0.2">
      <c r="D300" s="93"/>
      <c r="E300" s="93"/>
    </row>
    <row r="301" spans="4:5" x14ac:dyDescent="0.2">
      <c r="D301" s="93"/>
      <c r="E301" s="93"/>
    </row>
    <row r="302" spans="4:5" x14ac:dyDescent="0.2">
      <c r="D302" s="93"/>
      <c r="E302" s="93"/>
    </row>
    <row r="303" spans="4:5" x14ac:dyDescent="0.2">
      <c r="D303" s="93"/>
      <c r="E303" s="93"/>
    </row>
    <row r="304" spans="4:5" x14ac:dyDescent="0.2">
      <c r="D304" s="93"/>
      <c r="E304" s="93"/>
    </row>
    <row r="305" spans="4:5" x14ac:dyDescent="0.2">
      <c r="D305" s="93"/>
      <c r="E305" s="93"/>
    </row>
    <row r="306" spans="4:5" x14ac:dyDescent="0.2">
      <c r="D306" s="93"/>
      <c r="E306" s="93"/>
    </row>
    <row r="307" spans="4:5" x14ac:dyDescent="0.2">
      <c r="D307" s="93"/>
      <c r="E307" s="93"/>
    </row>
    <row r="308" spans="4:5" x14ac:dyDescent="0.2">
      <c r="D308" s="93"/>
      <c r="E308" s="93"/>
    </row>
    <row r="309" spans="4:5" x14ac:dyDescent="0.2">
      <c r="D309" s="93"/>
      <c r="E309" s="93"/>
    </row>
    <row r="310" spans="4:5" x14ac:dyDescent="0.2">
      <c r="D310" s="93"/>
      <c r="E310" s="93"/>
    </row>
    <row r="311" spans="4:5" x14ac:dyDescent="0.2">
      <c r="D311" s="93"/>
      <c r="E311" s="93"/>
    </row>
    <row r="312" spans="4:5" x14ac:dyDescent="0.2">
      <c r="D312" s="93"/>
      <c r="E312" s="93"/>
    </row>
    <row r="313" spans="4:5" x14ac:dyDescent="0.2">
      <c r="D313" s="93"/>
      <c r="E313" s="93"/>
    </row>
    <row r="314" spans="4:5" x14ac:dyDescent="0.2">
      <c r="D314" s="93"/>
      <c r="E314" s="93"/>
    </row>
    <row r="315" spans="4:5" x14ac:dyDescent="0.2">
      <c r="D315" s="93"/>
      <c r="E315" s="93"/>
    </row>
    <row r="316" spans="4:5" x14ac:dyDescent="0.2">
      <c r="D316" s="93"/>
      <c r="E316" s="93"/>
    </row>
    <row r="317" spans="4:5" x14ac:dyDescent="0.2">
      <c r="D317" s="93"/>
      <c r="E317" s="93"/>
    </row>
    <row r="318" spans="4:5" x14ac:dyDescent="0.2">
      <c r="D318" s="93"/>
      <c r="E318" s="93"/>
    </row>
    <row r="319" spans="4:5" x14ac:dyDescent="0.2">
      <c r="D319" s="93"/>
      <c r="E319" s="93"/>
    </row>
    <row r="320" spans="4:5" x14ac:dyDescent="0.2">
      <c r="D320" s="93"/>
      <c r="E320" s="93"/>
    </row>
    <row r="321" spans="4:5" x14ac:dyDescent="0.2">
      <c r="D321" s="93"/>
      <c r="E321" s="93"/>
    </row>
    <row r="322" spans="4:5" x14ac:dyDescent="0.2">
      <c r="D322" s="93"/>
      <c r="E322" s="93"/>
    </row>
    <row r="323" spans="4:5" x14ac:dyDescent="0.2">
      <c r="D323" s="93"/>
      <c r="E323" s="93"/>
    </row>
    <row r="324" spans="4:5" x14ac:dyDescent="0.2">
      <c r="D324" s="93"/>
      <c r="E324" s="93"/>
    </row>
    <row r="325" spans="4:5" x14ac:dyDescent="0.2">
      <c r="D325" s="93"/>
      <c r="E325" s="93"/>
    </row>
    <row r="326" spans="4:5" x14ac:dyDescent="0.2">
      <c r="D326" s="93"/>
      <c r="E326" s="93"/>
    </row>
    <row r="327" spans="4:5" x14ac:dyDescent="0.2">
      <c r="D327" s="93"/>
      <c r="E327" s="93"/>
    </row>
    <row r="328" spans="4:5" x14ac:dyDescent="0.2">
      <c r="D328" s="93"/>
      <c r="E328" s="93"/>
    </row>
    <row r="329" spans="4:5" x14ac:dyDescent="0.2">
      <c r="D329" s="93"/>
      <c r="E329" s="93"/>
    </row>
    <row r="330" spans="4:5" x14ac:dyDescent="0.2">
      <c r="D330" s="93"/>
      <c r="E330" s="93"/>
    </row>
    <row r="331" spans="4:5" x14ac:dyDescent="0.2">
      <c r="D331" s="93"/>
      <c r="E331" s="93"/>
    </row>
    <row r="332" spans="4:5" x14ac:dyDescent="0.2">
      <c r="D332" s="93"/>
      <c r="E332" s="93"/>
    </row>
    <row r="333" spans="4:5" x14ac:dyDescent="0.2">
      <c r="D333" s="93"/>
      <c r="E333" s="93"/>
    </row>
    <row r="334" spans="4:5" x14ac:dyDescent="0.2">
      <c r="D334" s="93"/>
      <c r="E334" s="93"/>
    </row>
  </sheetData>
  <mergeCells count="60">
    <mergeCell ref="A16:M16"/>
    <mergeCell ref="B4:E4"/>
    <mergeCell ref="B5:E5"/>
    <mergeCell ref="B6:E6"/>
    <mergeCell ref="B14:M15"/>
    <mergeCell ref="B10:B13"/>
    <mergeCell ref="D10:D13"/>
    <mergeCell ref="F10:F13"/>
    <mergeCell ref="H10:H13"/>
    <mergeCell ref="J10:J13"/>
    <mergeCell ref="L10:L13"/>
    <mergeCell ref="A22:M22"/>
    <mergeCell ref="M23:M24"/>
    <mergeCell ref="B23:B30"/>
    <mergeCell ref="A25:A28"/>
    <mergeCell ref="D23:D30"/>
    <mergeCell ref="C23:C24"/>
    <mergeCell ref="A29:A30"/>
    <mergeCell ref="C29:C30"/>
    <mergeCell ref="E29:Q30"/>
    <mergeCell ref="A23:A24"/>
    <mergeCell ref="K23:K24"/>
    <mergeCell ref="E27:M28"/>
    <mergeCell ref="E23:J24"/>
    <mergeCell ref="E25:M26"/>
    <mergeCell ref="L23:L24"/>
    <mergeCell ref="R1:AR1048576"/>
    <mergeCell ref="A41:Q112"/>
    <mergeCell ref="A2:Q2"/>
    <mergeCell ref="A1:Q1"/>
    <mergeCell ref="A3:Q3"/>
    <mergeCell ref="F4:H6"/>
    <mergeCell ref="A7:Q9"/>
    <mergeCell ref="N10:Q28"/>
    <mergeCell ref="O4:Q6"/>
    <mergeCell ref="A14:A15"/>
    <mergeCell ref="A20:A21"/>
    <mergeCell ref="I17:I18"/>
    <mergeCell ref="G17:G18"/>
    <mergeCell ref="E17:E18"/>
    <mergeCell ref="C17:C18"/>
    <mergeCell ref="C25:C28"/>
    <mergeCell ref="J4:N4"/>
    <mergeCell ref="J6:N6"/>
    <mergeCell ref="J5:N5"/>
    <mergeCell ref="C12:C13"/>
    <mergeCell ref="E12:E13"/>
    <mergeCell ref="G12:G13"/>
    <mergeCell ref="I12:I13"/>
    <mergeCell ref="K12:K13"/>
    <mergeCell ref="M12:M13"/>
    <mergeCell ref="B20:M21"/>
    <mergeCell ref="A19:M19"/>
    <mergeCell ref="D17:D18"/>
    <mergeCell ref="F17:F18"/>
    <mergeCell ref="H17:H18"/>
    <mergeCell ref="J17:J18"/>
    <mergeCell ref="L17:L18"/>
    <mergeCell ref="K17:K18"/>
    <mergeCell ref="M17:M18"/>
  </mergeCells>
  <conditionalFormatting sqref="K17">
    <cfRule type="containsText" dxfId="48" priority="16" operator="containsText" text="LOW">
      <formula>NOT(ISERROR(SEARCH("LOW",K17)))</formula>
    </cfRule>
    <cfRule type="containsText" dxfId="47" priority="17" operator="containsText" text="MEDIUM">
      <formula>NOT(ISERROR(SEARCH("MEDIUM",K17)))</formula>
    </cfRule>
    <cfRule type="containsText" dxfId="46" priority="18" operator="containsText" text="HIGH">
      <formula>NOT(ISERROR(SEARCH("HIGH",K17)))</formula>
    </cfRule>
  </conditionalFormatting>
  <conditionalFormatting sqref="K12">
    <cfRule type="containsText" dxfId="45" priority="13" operator="containsText" text="LOW">
      <formula>NOT(ISERROR(SEARCH("LOW",K12)))</formula>
    </cfRule>
    <cfRule type="containsText" dxfId="44" priority="14" operator="containsText" text="MEDIUM">
      <formula>NOT(ISERROR(SEARCH("MEDIUM",K12)))</formula>
    </cfRule>
    <cfRule type="containsText" dxfId="43" priority="15" operator="containsText" text="HIGH">
      <formula>NOT(ISERROR(SEARCH("HIGH",K12)))</formula>
    </cfRule>
  </conditionalFormatting>
  <conditionalFormatting sqref="C23">
    <cfRule type="containsText" dxfId="42" priority="4" operator="containsText" text="LOW">
      <formula>NOT(ISERROR(SEARCH("LOW",C23)))</formula>
    </cfRule>
    <cfRule type="containsText" dxfId="41" priority="5" operator="containsText" text="MEDIUM">
      <formula>NOT(ISERROR(SEARCH("MEDIUM",C23)))</formula>
    </cfRule>
    <cfRule type="containsText" dxfId="40" priority="6" operator="containsText" text="HIGH">
      <formula>NOT(ISERROR(SEARCH("HIGH",C23)))</formula>
    </cfRule>
  </conditionalFormatting>
  <conditionalFormatting sqref="M23">
    <cfRule type="containsText" dxfId="39" priority="1" operator="containsText" text="LOW">
      <formula>NOT(ISERROR(SEARCH("LOW",M23)))</formula>
    </cfRule>
    <cfRule type="containsText" dxfId="38" priority="2" operator="containsText" text="MEDIUM">
      <formula>NOT(ISERROR(SEARCH("MEDIUM",M23)))</formula>
    </cfRule>
    <cfRule type="containsText" dxfId="37" priority="3" operator="containsText" text="HIGH">
      <formula>NOT(ISERROR(SEARCH("HIGH",M23)))</formula>
    </cfRule>
  </conditionalFormatting>
  <dataValidations count="4">
    <dataValidation type="list" allowBlank="1" showInputMessage="1" showErrorMessage="1" sqref="M12">
      <formula1>"Confidential, Sensitive Information with PII, Sensitive, Private, Public"</formula1>
    </dataValidation>
    <dataValidation type="list" allowBlank="1" showInputMessage="1" showErrorMessage="1" sqref="M17">
      <formula1>"High - Regulatory Reporting, Medium - Tranx Processing &amp; Customer Sensitive Data, Low - Neither Regulatory Nor Tranx Processing Data"</formula1>
    </dataValidation>
    <dataValidation type="list" allowBlank="1" showInputMessage="1" showErrorMessage="1" sqref="C29">
      <formula1>"High,Medium,Low"</formula1>
    </dataValidation>
    <dataValidation type="list" allowBlank="1" showInputMessage="1" showErrorMessage="1" sqref="I17 I12 E12 C17 E17 G12 C12 G17">
      <formula1>"High, Medium, Low, Not Applicable"</formula1>
    </dataValidation>
  </dataValidation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4"/>
  <sheetViews>
    <sheetView workbookViewId="0">
      <selection activeCell="E22" sqref="E22"/>
    </sheetView>
  </sheetViews>
  <sheetFormatPr defaultRowHeight="12.75" x14ac:dyDescent="0.2"/>
  <cols>
    <col min="1" max="1" width="16" customWidth="1"/>
    <col min="2" max="2" width="9.140625" style="192"/>
    <col min="3" max="3" width="14.7109375" customWidth="1"/>
    <col min="4" max="4" width="15.140625" customWidth="1"/>
    <col min="5" max="5" width="20.42578125" customWidth="1"/>
    <col min="6" max="6" width="19.140625" customWidth="1"/>
    <col min="7" max="7" width="15.5703125" customWidth="1"/>
  </cols>
  <sheetData>
    <row r="1" spans="1:17" s="93" customFormat="1" x14ac:dyDescent="0.2">
      <c r="A1" s="192"/>
      <c r="B1" s="192"/>
      <c r="C1" s="192"/>
      <c r="D1" s="192"/>
      <c r="E1" s="192"/>
      <c r="F1" s="192"/>
      <c r="G1" s="192"/>
      <c r="H1" s="192"/>
      <c r="I1" s="192"/>
      <c r="J1" s="192"/>
      <c r="K1" s="192"/>
      <c r="L1" s="192"/>
      <c r="M1" s="192"/>
      <c r="N1" s="192"/>
      <c r="O1" s="192"/>
      <c r="P1" s="192"/>
      <c r="Q1" s="192"/>
    </row>
    <row r="2" spans="1:17" ht="12.75" customHeight="1" x14ac:dyDescent="0.2">
      <c r="A2" s="192"/>
      <c r="C2" s="96" t="s">
        <v>227</v>
      </c>
      <c r="D2" s="96" t="s">
        <v>228</v>
      </c>
      <c r="E2" s="96" t="s">
        <v>229</v>
      </c>
      <c r="F2" s="96" t="s">
        <v>230</v>
      </c>
      <c r="G2" s="231" t="s">
        <v>232</v>
      </c>
    </row>
    <row r="3" spans="1:17" x14ac:dyDescent="0.2">
      <c r="A3" s="207"/>
      <c r="C3" s="97"/>
      <c r="D3" s="97"/>
      <c r="E3" s="97"/>
      <c r="F3" s="97"/>
      <c r="G3" s="232"/>
    </row>
    <row r="4" spans="1:17" x14ac:dyDescent="0.2">
      <c r="A4" s="231" t="s">
        <v>225</v>
      </c>
      <c r="C4" s="233">
        <f>IF(IARV!C12="Low",1,IF(IARV!C12="Medium",2, IF(IARV!C12="High",3,0)))</f>
        <v>1</v>
      </c>
      <c r="D4" s="233">
        <f>IF(IARV!E12="Low",1,IF(IARV!E12="Medium",2, IF(IARV!E12="High",3,0)))</f>
        <v>1</v>
      </c>
      <c r="E4" s="233">
        <f>IF(IARV!G12="Low",1,IF(IARV!G12="Medium",2, IF(IARV!G12="High",3,0)))</f>
        <v>3</v>
      </c>
      <c r="F4" s="233">
        <f>IF(IARV!I12="Low",1,IF(IARV!I12="Medium",2, IF(IARV!I12="High",3,0)))</f>
        <v>3</v>
      </c>
      <c r="G4" s="140">
        <f>SUM(C4:F5)</f>
        <v>8</v>
      </c>
    </row>
    <row r="5" spans="1:17" x14ac:dyDescent="0.2">
      <c r="A5" s="232"/>
      <c r="C5" s="233"/>
      <c r="D5" s="233"/>
      <c r="E5" s="233"/>
      <c r="F5" s="233"/>
      <c r="G5" s="140"/>
    </row>
    <row r="6" spans="1:17" s="93" customFormat="1" x14ac:dyDescent="0.2">
      <c r="A6" s="211"/>
      <c r="B6" s="192"/>
      <c r="C6" s="192"/>
      <c r="D6" s="192"/>
      <c r="E6" s="192"/>
      <c r="F6" s="192"/>
      <c r="G6" s="110">
        <f>G4</f>
        <v>8</v>
      </c>
    </row>
    <row r="7" spans="1:17" s="93" customFormat="1" x14ac:dyDescent="0.2">
      <c r="A7" s="192"/>
      <c r="B7" s="192"/>
      <c r="C7" s="192"/>
      <c r="D7" s="192"/>
      <c r="E7" s="192"/>
      <c r="F7" s="192"/>
    </row>
    <row r="8" spans="1:17" s="93" customFormat="1" x14ac:dyDescent="0.2">
      <c r="A8" s="207"/>
      <c r="B8" s="192"/>
      <c r="C8" s="207"/>
      <c r="D8" s="207"/>
      <c r="E8" s="207"/>
      <c r="F8" s="207"/>
      <c r="G8" s="110">
        <f>G9</f>
        <v>8</v>
      </c>
    </row>
    <row r="9" spans="1:17" x14ac:dyDescent="0.2">
      <c r="A9" s="231" t="s">
        <v>226</v>
      </c>
      <c r="C9" s="233">
        <f>IF(IARV!C17="Low",1,IF(IARV!C17="Medium",2, IF(IARV!C17="High",3,0)))</f>
        <v>1</v>
      </c>
      <c r="D9" s="233">
        <f>IF(IARV!E17="Low",1,IF(IARV!E17="Medium",2, IF(IARV!E17="High",3,0)))</f>
        <v>1</v>
      </c>
      <c r="E9" s="233">
        <f>IF(IARV!G17="Low",1,IF(IARV!G17="Medium",2, IF(IARV!G17="High",3,0)))</f>
        <v>3</v>
      </c>
      <c r="F9" s="233">
        <f>IF(IARV!I17="Low",1,IF(IARV!I17="Medium",2, IF(IARV!I17="High",3,0)))</f>
        <v>3</v>
      </c>
      <c r="G9" s="140">
        <f>SUM(C9:F10)</f>
        <v>8</v>
      </c>
    </row>
    <row r="10" spans="1:17" x14ac:dyDescent="0.2">
      <c r="A10" s="232"/>
      <c r="C10" s="233"/>
      <c r="D10" s="233"/>
      <c r="E10" s="233"/>
      <c r="F10" s="233"/>
      <c r="G10" s="140"/>
    </row>
    <row r="11" spans="1:17" x14ac:dyDescent="0.2">
      <c r="A11" s="94"/>
    </row>
    <row r="12" spans="1:17" x14ac:dyDescent="0.2">
      <c r="A12" s="231" t="s">
        <v>232</v>
      </c>
      <c r="C12" s="140">
        <f>SUM(C4,C9)</f>
        <v>2</v>
      </c>
      <c r="D12" s="140">
        <f>SUM(D4,D9)</f>
        <v>2</v>
      </c>
      <c r="E12" s="140">
        <f>SUM(E4,E9)</f>
        <v>6</v>
      </c>
      <c r="F12" s="140">
        <f>SUM(F4,F9)</f>
        <v>6</v>
      </c>
      <c r="G12" s="140">
        <f>SUM(G4,G9)</f>
        <v>16</v>
      </c>
    </row>
    <row r="13" spans="1:17" x14ac:dyDescent="0.2">
      <c r="A13" s="232"/>
      <c r="C13" s="140"/>
      <c r="D13" s="140"/>
      <c r="E13" s="140"/>
      <c r="F13" s="140"/>
      <c r="G13" s="140"/>
    </row>
    <row r="14" spans="1:17" x14ac:dyDescent="0.2">
      <c r="A14" s="93"/>
      <c r="G14" s="108">
        <f>G12/2</f>
        <v>8</v>
      </c>
    </row>
    <row r="15" spans="1:17" x14ac:dyDescent="0.2">
      <c r="A15" s="93"/>
    </row>
    <row r="16" spans="1:17" x14ac:dyDescent="0.2">
      <c r="A16" s="93"/>
    </row>
    <row r="17" spans="1:11" x14ac:dyDescent="0.2">
      <c r="A17" s="231" t="s">
        <v>231</v>
      </c>
      <c r="C17" s="192">
        <f>IF(IARV!M12="Confidential",4,IF(IARV!M12="Sensitive Information with PII",3,IF(IARV!M12="Sensitive",2,IF(IARV!M12="Private",1,0))))</f>
        <v>4</v>
      </c>
      <c r="D17" s="192">
        <f>IF(IARV!M17="High - Regulatory Reporting",2,IF(IARV!M17="Medium - Tranx Processing  &amp; Customer Sensitive Data",1,0))</f>
        <v>2</v>
      </c>
      <c r="E17" s="231" t="s">
        <v>232</v>
      </c>
      <c r="F17" s="140">
        <f>SUM(C17,D17)</f>
        <v>6</v>
      </c>
      <c r="G17" s="140">
        <f>G12*F17</f>
        <v>96</v>
      </c>
      <c r="I17" s="135" t="s">
        <v>241</v>
      </c>
      <c r="J17" s="135">
        <v>0</v>
      </c>
      <c r="K17" s="135">
        <v>48</v>
      </c>
    </row>
    <row r="18" spans="1:11" ht="23.25" customHeight="1" x14ac:dyDescent="0.2">
      <c r="A18" s="232"/>
      <c r="C18" s="192"/>
      <c r="D18" s="192"/>
      <c r="E18" s="232"/>
      <c r="F18" s="140"/>
      <c r="G18" s="140"/>
      <c r="I18" s="135" t="s">
        <v>242</v>
      </c>
      <c r="J18" s="135">
        <v>49</v>
      </c>
      <c r="K18" s="135">
        <v>96</v>
      </c>
    </row>
    <row r="19" spans="1:11" x14ac:dyDescent="0.2">
      <c r="A19" s="93"/>
      <c r="G19" s="108">
        <f>G17</f>
        <v>96</v>
      </c>
      <c r="I19" s="135" t="s">
        <v>4</v>
      </c>
      <c r="J19" s="135">
        <v>97</v>
      </c>
      <c r="K19" s="135">
        <v>144</v>
      </c>
    </row>
    <row r="20" spans="1:11" x14ac:dyDescent="0.2">
      <c r="A20" s="93"/>
    </row>
    <row r="21" spans="1:11" x14ac:dyDescent="0.2">
      <c r="A21" s="93"/>
    </row>
    <row r="22" spans="1:11" x14ac:dyDescent="0.2">
      <c r="A22" s="93"/>
    </row>
    <row r="23" spans="1:11" x14ac:dyDescent="0.2">
      <c r="A23" s="93"/>
    </row>
    <row r="24" spans="1:11" x14ac:dyDescent="0.2">
      <c r="A24" s="93"/>
    </row>
  </sheetData>
  <mergeCells count="30">
    <mergeCell ref="A1:A3"/>
    <mergeCell ref="C1:Q1"/>
    <mergeCell ref="A4:A5"/>
    <mergeCell ref="A9:A10"/>
    <mergeCell ref="C4:C5"/>
    <mergeCell ref="D4:D5"/>
    <mergeCell ref="E4:E5"/>
    <mergeCell ref="F4:F5"/>
    <mergeCell ref="A17:A18"/>
    <mergeCell ref="C17:C18"/>
    <mergeCell ref="D17:D18"/>
    <mergeCell ref="E17:E18"/>
    <mergeCell ref="A6:A8"/>
    <mergeCell ref="C6:F8"/>
    <mergeCell ref="A12:A13"/>
    <mergeCell ref="C12:C13"/>
    <mergeCell ref="D12:D13"/>
    <mergeCell ref="E12:E13"/>
    <mergeCell ref="F12:F13"/>
    <mergeCell ref="C9:C10"/>
    <mergeCell ref="D9:D10"/>
    <mergeCell ref="E9:E10"/>
    <mergeCell ref="F9:F10"/>
    <mergeCell ref="B1:B1048576"/>
    <mergeCell ref="G17:G18"/>
    <mergeCell ref="F17:F18"/>
    <mergeCell ref="G2:G3"/>
    <mergeCell ref="G4:G5"/>
    <mergeCell ref="G9:G10"/>
    <mergeCell ref="G12:G1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1">
    <tabColor rgb="FF0070C0"/>
    <pageSetUpPr fitToPage="1"/>
  </sheetPr>
  <dimension ref="A1:AI40"/>
  <sheetViews>
    <sheetView showGridLines="0" zoomScale="85" zoomScaleNormal="85" workbookViewId="0">
      <selection activeCell="C32" sqref="C32:O39"/>
    </sheetView>
  </sheetViews>
  <sheetFormatPr defaultColWidth="0" defaultRowHeight="0" customHeight="1" zeroHeight="1" x14ac:dyDescent="0.2"/>
  <cols>
    <col min="1" max="2" width="2" style="4" customWidth="1"/>
    <col min="3" max="3" width="29.7109375" style="4" customWidth="1"/>
    <col min="4" max="4" width="4.140625" style="19" customWidth="1"/>
    <col min="5" max="5" width="31.28515625" style="4" customWidth="1"/>
    <col min="6" max="6" width="3.28515625" style="4" customWidth="1"/>
    <col min="7" max="7" width="12.85546875" style="4" customWidth="1"/>
    <col min="8" max="8" width="5.140625" style="82" customWidth="1"/>
    <col min="9" max="9" width="15.140625" style="82" customWidth="1"/>
    <col min="10" max="10" width="5.5703125" style="82" customWidth="1"/>
    <col min="11" max="11" width="15.42578125" style="82" customWidth="1"/>
    <col min="12" max="12" width="5.28515625" style="82" customWidth="1"/>
    <col min="13" max="13" width="11.42578125" style="82" customWidth="1"/>
    <col min="14" max="14" width="4" style="82" customWidth="1"/>
    <col min="15" max="15" width="17.7109375" style="82" customWidth="1"/>
    <col min="16" max="16" width="2.85546875" style="82" customWidth="1"/>
    <col min="17" max="17" width="15.85546875" style="82" hidden="1" customWidth="1"/>
    <col min="18" max="18" width="2.140625" style="82" customWidth="1"/>
    <col min="19" max="19" width="15.140625" style="82" customWidth="1"/>
    <col min="20" max="20" width="4.140625" style="82" customWidth="1"/>
    <col min="21" max="21" width="23.5703125" style="4" customWidth="1"/>
    <col min="22" max="23" width="23.5703125" style="4" hidden="1" customWidth="1"/>
    <col min="24" max="35" width="0" style="4" hidden="1" customWidth="1"/>
    <col min="36" max="16384" width="13" style="4" hidden="1"/>
  </cols>
  <sheetData>
    <row r="1" spans="1:35" ht="14.25" x14ac:dyDescent="0.2">
      <c r="A1" s="1"/>
      <c r="B1" s="2"/>
      <c r="C1" s="2"/>
      <c r="D1" s="3"/>
      <c r="E1" s="2"/>
      <c r="F1" s="2"/>
      <c r="G1" s="2"/>
      <c r="H1" s="2"/>
      <c r="I1" s="2"/>
      <c r="J1" s="2"/>
      <c r="K1" s="2"/>
      <c r="L1" s="2"/>
      <c r="M1" s="2"/>
      <c r="N1" s="2"/>
      <c r="O1" s="2"/>
      <c r="P1" s="2"/>
      <c r="Q1" s="2"/>
      <c r="R1" s="2"/>
      <c r="S1" s="2"/>
      <c r="T1" s="2"/>
      <c r="U1" s="16"/>
      <c r="V1" s="16"/>
      <c r="W1" s="16"/>
      <c r="X1" s="16"/>
    </row>
    <row r="2" spans="1:35" ht="20.25" x14ac:dyDescent="0.2">
      <c r="A2" s="5"/>
      <c r="B2" s="265" t="s">
        <v>5</v>
      </c>
      <c r="C2" s="266"/>
      <c r="D2" s="266"/>
      <c r="E2" s="266"/>
      <c r="F2" s="266"/>
      <c r="G2" s="266"/>
      <c r="H2" s="266"/>
      <c r="I2" s="266"/>
      <c r="J2" s="266"/>
      <c r="K2" s="266"/>
      <c r="L2" s="266"/>
      <c r="M2" s="266"/>
      <c r="N2" s="266"/>
      <c r="O2" s="266"/>
      <c r="P2" s="266"/>
      <c r="Q2" s="266"/>
      <c r="R2" s="266"/>
      <c r="S2" s="266"/>
      <c r="T2" s="267"/>
      <c r="U2" s="26"/>
      <c r="V2" s="26"/>
      <c r="W2" s="26"/>
      <c r="X2" s="26"/>
    </row>
    <row r="3" spans="1:35" ht="20.25" x14ac:dyDescent="0.2">
      <c r="A3" s="5"/>
      <c r="B3" s="75"/>
      <c r="C3" s="36"/>
      <c r="D3" s="36"/>
      <c r="E3" s="36"/>
      <c r="F3" s="36"/>
      <c r="G3" s="36"/>
      <c r="H3" s="36"/>
      <c r="I3" s="36"/>
      <c r="J3" s="36"/>
      <c r="K3" s="36"/>
      <c r="L3" s="36"/>
      <c r="M3" s="36"/>
      <c r="N3" s="36"/>
      <c r="O3" s="36"/>
      <c r="P3" s="36"/>
      <c r="Q3" s="36"/>
      <c r="R3" s="36"/>
      <c r="S3" s="36"/>
      <c r="T3" s="37"/>
      <c r="U3" s="26"/>
      <c r="V3" s="26"/>
      <c r="W3" s="26"/>
      <c r="X3" s="26"/>
    </row>
    <row r="4" spans="1:35" ht="33.75" customHeight="1" x14ac:dyDescent="0.2">
      <c r="A4" s="5"/>
      <c r="B4" s="75"/>
      <c r="C4" s="38" t="s">
        <v>6</v>
      </c>
      <c r="D4" s="268" t="s">
        <v>199</v>
      </c>
      <c r="E4" s="269"/>
      <c r="F4" s="269"/>
      <c r="G4" s="270"/>
      <c r="H4" s="41"/>
      <c r="I4" s="42"/>
      <c r="J4" s="271" t="s">
        <v>7</v>
      </c>
      <c r="K4" s="272"/>
      <c r="L4" s="268" t="s">
        <v>200</v>
      </c>
      <c r="M4" s="269"/>
      <c r="N4" s="269"/>
      <c r="O4" s="269"/>
      <c r="P4" s="269"/>
      <c r="Q4" s="269"/>
      <c r="R4" s="269"/>
      <c r="S4" s="270"/>
      <c r="T4" s="37"/>
      <c r="U4" s="26"/>
      <c r="V4" s="26"/>
      <c r="W4" s="26"/>
      <c r="X4" s="26"/>
    </row>
    <row r="5" spans="1:35" ht="30.75" customHeight="1" x14ac:dyDescent="0.2">
      <c r="A5" s="5"/>
      <c r="B5" s="75"/>
      <c r="C5" s="38" t="s">
        <v>8</v>
      </c>
      <c r="D5" s="273" t="s">
        <v>196</v>
      </c>
      <c r="E5" s="259"/>
      <c r="F5" s="259"/>
      <c r="G5" s="260"/>
      <c r="H5" s="43"/>
      <c r="I5" s="43"/>
      <c r="J5" s="274" t="s">
        <v>9</v>
      </c>
      <c r="K5" s="275"/>
      <c r="L5" s="268"/>
      <c r="M5" s="269"/>
      <c r="N5" s="269"/>
      <c r="O5" s="269"/>
      <c r="P5" s="269"/>
      <c r="Q5" s="269"/>
      <c r="R5" s="269"/>
      <c r="S5" s="270"/>
      <c r="T5" s="37"/>
      <c r="U5" s="26"/>
      <c r="V5" s="26"/>
      <c r="W5" s="26"/>
      <c r="X5" s="26"/>
    </row>
    <row r="6" spans="1:35" ht="44.25" customHeight="1" x14ac:dyDescent="0.2">
      <c r="A6" s="5"/>
      <c r="B6" s="75"/>
      <c r="C6" s="38" t="s">
        <v>10</v>
      </c>
      <c r="D6" s="259" t="s">
        <v>199</v>
      </c>
      <c r="E6" s="259"/>
      <c r="F6" s="259"/>
      <c r="G6" s="260"/>
      <c r="H6" s="43"/>
      <c r="I6" s="43"/>
      <c r="J6" s="261" t="s">
        <v>55</v>
      </c>
      <c r="K6" s="261"/>
      <c r="L6" s="262"/>
      <c r="M6" s="263"/>
      <c r="N6" s="263"/>
      <c r="O6" s="263"/>
      <c r="P6" s="263"/>
      <c r="Q6" s="263"/>
      <c r="R6" s="263"/>
      <c r="S6" s="264"/>
      <c r="T6" s="37"/>
      <c r="U6" s="26"/>
      <c r="V6" s="26"/>
      <c r="W6" s="26"/>
      <c r="X6" s="26"/>
    </row>
    <row r="7" spans="1:35" ht="14.25" x14ac:dyDescent="0.2">
      <c r="A7" s="1"/>
      <c r="B7" s="76"/>
      <c r="C7" s="39"/>
      <c r="D7" s="51"/>
      <c r="E7" s="39"/>
      <c r="F7" s="39"/>
      <c r="G7" s="39"/>
      <c r="H7" s="39"/>
      <c r="I7" s="39"/>
      <c r="J7" s="39"/>
      <c r="K7" s="39"/>
      <c r="L7" s="39"/>
      <c r="M7" s="39"/>
      <c r="N7" s="39"/>
      <c r="O7" s="39"/>
      <c r="P7" s="39"/>
      <c r="Q7" s="39"/>
      <c r="R7" s="39"/>
      <c r="S7" s="39"/>
      <c r="T7" s="45"/>
      <c r="U7" s="27"/>
      <c r="V7" s="27"/>
      <c r="W7" s="27"/>
      <c r="X7" s="27"/>
    </row>
    <row r="8" spans="1:35" ht="14.25" x14ac:dyDescent="0.2">
      <c r="A8" s="5"/>
      <c r="B8" s="77"/>
      <c r="C8" s="40"/>
      <c r="D8" s="40"/>
      <c r="E8" s="40"/>
      <c r="F8" s="44"/>
      <c r="G8" s="44"/>
      <c r="H8" s="44"/>
      <c r="I8" s="44"/>
      <c r="J8" s="44"/>
      <c r="K8" s="44"/>
      <c r="L8" s="44"/>
      <c r="M8" s="44"/>
      <c r="N8" s="44"/>
      <c r="O8" s="44"/>
      <c r="P8" s="44"/>
      <c r="Q8" s="44"/>
      <c r="R8" s="44"/>
      <c r="S8" s="44"/>
      <c r="T8" s="46"/>
      <c r="U8" s="28"/>
      <c r="V8" s="28"/>
      <c r="W8" s="28"/>
      <c r="X8" s="28"/>
    </row>
    <row r="9" spans="1:35" ht="14.25" x14ac:dyDescent="0.2">
      <c r="A9" s="5"/>
      <c r="B9" s="77"/>
      <c r="C9" s="40"/>
      <c r="D9" s="40"/>
      <c r="E9" s="242" t="s">
        <v>11</v>
      </c>
      <c r="F9" s="50"/>
      <c r="G9" s="242" t="s">
        <v>12</v>
      </c>
      <c r="H9" s="47"/>
      <c r="I9" s="242" t="s">
        <v>0</v>
      </c>
      <c r="J9" s="47"/>
      <c r="K9" s="242" t="s">
        <v>13</v>
      </c>
      <c r="L9" s="47"/>
      <c r="M9" s="242" t="s">
        <v>1</v>
      </c>
      <c r="N9" s="47"/>
      <c r="O9" s="242" t="s">
        <v>14</v>
      </c>
      <c r="P9" s="48"/>
      <c r="Q9" s="244" t="s">
        <v>53</v>
      </c>
      <c r="R9" s="49"/>
      <c r="S9" s="238" t="s">
        <v>15</v>
      </c>
      <c r="T9" s="62"/>
      <c r="U9" s="29"/>
      <c r="V9" s="29"/>
      <c r="W9" s="29"/>
      <c r="X9" s="29"/>
      <c r="Z9" s="9" t="s">
        <v>2</v>
      </c>
      <c r="AA9" s="10">
        <v>3</v>
      </c>
      <c r="AC9" s="9" t="s">
        <v>16</v>
      </c>
      <c r="AD9" s="10">
        <v>5</v>
      </c>
      <c r="AF9" s="9" t="s">
        <v>17</v>
      </c>
      <c r="AG9" s="10">
        <v>5</v>
      </c>
      <c r="AI9" s="4">
        <f>SUM(T11:T16)</f>
        <v>8</v>
      </c>
    </row>
    <row r="10" spans="1:35" ht="14.25" x14ac:dyDescent="0.2">
      <c r="A10" s="5"/>
      <c r="B10" s="77"/>
      <c r="C10" s="39"/>
      <c r="D10" s="51"/>
      <c r="E10" s="243"/>
      <c r="F10" s="50"/>
      <c r="G10" s="243"/>
      <c r="H10" s="47"/>
      <c r="I10" s="243"/>
      <c r="J10" s="47"/>
      <c r="K10" s="243"/>
      <c r="L10" s="47"/>
      <c r="M10" s="243"/>
      <c r="N10" s="47"/>
      <c r="O10" s="243"/>
      <c r="P10" s="48"/>
      <c r="Q10" s="245"/>
      <c r="R10" s="49"/>
      <c r="S10" s="238"/>
      <c r="T10" s="62"/>
      <c r="U10" s="29"/>
      <c r="V10" s="29"/>
      <c r="W10" s="29"/>
      <c r="X10" s="29"/>
      <c r="Z10" s="9" t="s">
        <v>3</v>
      </c>
      <c r="AA10" s="10">
        <v>2</v>
      </c>
      <c r="AC10" s="9" t="s">
        <v>18</v>
      </c>
      <c r="AD10" s="10">
        <v>4</v>
      </c>
      <c r="AF10" s="11" t="s">
        <v>19</v>
      </c>
      <c r="AG10" s="4">
        <v>4</v>
      </c>
      <c r="AI10" s="4" t="str">
        <f>IF(AI9&lt;=4,"LOW",IF(AI9&lt;=6,"MEDIUM","HIGH"))</f>
        <v>HIGH</v>
      </c>
    </row>
    <row r="11" spans="1:35" ht="14.25" x14ac:dyDescent="0.2">
      <c r="A11" s="5"/>
      <c r="B11" s="62"/>
      <c r="C11" s="255" t="s">
        <v>20</v>
      </c>
      <c r="D11" s="52"/>
      <c r="E11" s="225" t="s">
        <v>16</v>
      </c>
      <c r="F11" s="55">
        <f>VLOOKUP(E11,AC:AD,2,FALSE)</f>
        <v>5</v>
      </c>
      <c r="G11" s="253" t="s">
        <v>3</v>
      </c>
      <c r="H11" s="53">
        <f>10*(VLOOKUP(G11,Z:AA,2,FALSE))</f>
        <v>20</v>
      </c>
      <c r="I11" s="200" t="s">
        <v>4</v>
      </c>
      <c r="J11" s="53">
        <f>5*(VLOOKUP(I11,Z:AA,2,FALSE))</f>
        <v>5</v>
      </c>
      <c r="K11" s="200" t="s">
        <v>4</v>
      </c>
      <c r="L11" s="53">
        <f>3*(VLOOKUP(K11,Z:AA,2,FALSE))</f>
        <v>3</v>
      </c>
      <c r="M11" s="200" t="s">
        <v>4</v>
      </c>
      <c r="N11" s="53">
        <f>7*(VLOOKUP(M11,Z:AA,2,FALSE))</f>
        <v>7</v>
      </c>
      <c r="O11" s="200" t="s">
        <v>17</v>
      </c>
      <c r="P11" s="58">
        <f>VLOOKUP(O11,AF:AG,2,FALSE)</f>
        <v>5</v>
      </c>
      <c r="Q11" s="258">
        <f>P11*(F11*(H11+J11+L11+N11))</f>
        <v>875</v>
      </c>
      <c r="R11" s="59"/>
      <c r="S11" s="212" t="str">
        <f>IF(Q11&lt;=251,"LOW",IF(Q11&lt;=431,"MEDIUM","HIGH"))</f>
        <v>HIGH</v>
      </c>
      <c r="T11" s="63">
        <f>VLOOKUP(S11,Z:AA,2,FALSE)</f>
        <v>3</v>
      </c>
      <c r="U11" s="30"/>
      <c r="V11" s="30"/>
      <c r="W11" s="30"/>
      <c r="X11" s="31"/>
      <c r="Z11" s="9" t="s">
        <v>4</v>
      </c>
      <c r="AA11" s="10">
        <v>1</v>
      </c>
      <c r="AC11" s="9" t="s">
        <v>21</v>
      </c>
      <c r="AD11" s="10">
        <v>3</v>
      </c>
      <c r="AF11" s="9" t="s">
        <v>22</v>
      </c>
      <c r="AG11" s="10">
        <v>3</v>
      </c>
    </row>
    <row r="12" spans="1:35" ht="14.25" x14ac:dyDescent="0.2">
      <c r="A12" s="5"/>
      <c r="B12" s="62"/>
      <c r="C12" s="256"/>
      <c r="D12" s="52"/>
      <c r="E12" s="226"/>
      <c r="F12" s="55"/>
      <c r="G12" s="254"/>
      <c r="H12" s="53"/>
      <c r="I12" s="201"/>
      <c r="J12" s="53"/>
      <c r="K12" s="201"/>
      <c r="L12" s="53"/>
      <c r="M12" s="201"/>
      <c r="N12" s="53"/>
      <c r="O12" s="257"/>
      <c r="P12" s="60"/>
      <c r="Q12" s="258"/>
      <c r="R12" s="59"/>
      <c r="S12" s="213"/>
      <c r="T12" s="63"/>
      <c r="U12" s="32"/>
      <c r="V12" s="32"/>
      <c r="W12" s="32"/>
      <c r="X12" s="33"/>
      <c r="AC12" s="9" t="s">
        <v>23</v>
      </c>
      <c r="AD12" s="10">
        <v>2</v>
      </c>
      <c r="AF12" s="9" t="s">
        <v>24</v>
      </c>
      <c r="AG12" s="10">
        <v>2</v>
      </c>
    </row>
    <row r="13" spans="1:35" ht="15" x14ac:dyDescent="0.2">
      <c r="A13" s="5"/>
      <c r="B13" s="62"/>
      <c r="C13" s="242" t="s">
        <v>25</v>
      </c>
      <c r="D13" s="52"/>
      <c r="E13" s="225" t="s">
        <v>30</v>
      </c>
      <c r="F13" s="53">
        <f>VLOOKUP(E13,Z:AA,2,FALSE)</f>
        <v>2</v>
      </c>
      <c r="G13" s="253" t="s">
        <v>4</v>
      </c>
      <c r="H13" s="53">
        <f>10*(VLOOKUP(G13,Z:AA,2,FALSE))</f>
        <v>10</v>
      </c>
      <c r="I13" s="200" t="s">
        <v>4</v>
      </c>
      <c r="J13" s="53">
        <f>5*(VLOOKUP(I13,Z:AA,2,FALSE))</f>
        <v>5</v>
      </c>
      <c r="K13" s="200" t="s">
        <v>4</v>
      </c>
      <c r="L13" s="53">
        <f>3*(VLOOKUP(K13,Z:AA,2,FALSE))</f>
        <v>3</v>
      </c>
      <c r="M13" s="200" t="s">
        <v>4</v>
      </c>
      <c r="N13" s="53">
        <f>7*(VLOOKUP(M13,Z:AA,2,FALSE))</f>
        <v>7</v>
      </c>
      <c r="O13" s="257"/>
      <c r="P13" s="60"/>
      <c r="Q13" s="241">
        <f>P11*(F13*(H13+J13+L13+N13))</f>
        <v>250</v>
      </c>
      <c r="R13" s="61"/>
      <c r="S13" s="239" t="str">
        <f>IF(Q13&lt;=192,"LOW",IF(Q13&lt;=404,"MEDIUM","HIGH"))</f>
        <v>MEDIUM</v>
      </c>
      <c r="T13" s="63">
        <f>VLOOKUP(S13,Z:AA,2,FALSE)</f>
        <v>2</v>
      </c>
      <c r="U13" s="32"/>
      <c r="V13" s="32"/>
      <c r="W13" s="32"/>
      <c r="X13" s="33"/>
      <c r="Z13" s="11" t="s">
        <v>27</v>
      </c>
      <c r="AA13" s="4">
        <v>3</v>
      </c>
      <c r="AC13" s="9" t="s">
        <v>28</v>
      </c>
      <c r="AD13" s="10">
        <v>1</v>
      </c>
      <c r="AF13" s="9" t="s">
        <v>29</v>
      </c>
      <c r="AG13" s="10">
        <v>1</v>
      </c>
    </row>
    <row r="14" spans="1:35" ht="15" x14ac:dyDescent="0.2">
      <c r="A14" s="5"/>
      <c r="B14" s="62"/>
      <c r="C14" s="243"/>
      <c r="D14" s="52"/>
      <c r="E14" s="226"/>
      <c r="F14" s="53"/>
      <c r="G14" s="254"/>
      <c r="H14" s="53"/>
      <c r="I14" s="201"/>
      <c r="J14" s="53"/>
      <c r="K14" s="201"/>
      <c r="L14" s="53"/>
      <c r="M14" s="201"/>
      <c r="N14" s="53"/>
      <c r="O14" s="257"/>
      <c r="P14" s="60"/>
      <c r="Q14" s="241"/>
      <c r="R14" s="61"/>
      <c r="S14" s="239"/>
      <c r="T14" s="63"/>
      <c r="U14" s="87"/>
      <c r="V14" s="32"/>
      <c r="W14" s="32"/>
      <c r="X14" s="33"/>
      <c r="Z14" s="11" t="s">
        <v>30</v>
      </c>
      <c r="AA14" s="4">
        <v>2</v>
      </c>
    </row>
    <row r="15" spans="1:35" ht="15" x14ac:dyDescent="0.2">
      <c r="A15" s="5"/>
      <c r="B15" s="62"/>
      <c r="C15" s="242" t="s">
        <v>31</v>
      </c>
      <c r="D15" s="52"/>
      <c r="E15" s="225" t="s">
        <v>2</v>
      </c>
      <c r="F15" s="53">
        <f>VLOOKUP(E15,Z:AA,2,FALSE)</f>
        <v>3</v>
      </c>
      <c r="G15" s="253" t="s">
        <v>4</v>
      </c>
      <c r="H15" s="53">
        <f>10*(VLOOKUP(G15,Z:AA,2,FALSE))</f>
        <v>10</v>
      </c>
      <c r="I15" s="200" t="s">
        <v>4</v>
      </c>
      <c r="J15" s="53">
        <f>5*(VLOOKUP(I15,Z:AA,2,FALSE))</f>
        <v>5</v>
      </c>
      <c r="K15" s="200" t="s">
        <v>4</v>
      </c>
      <c r="L15" s="53">
        <f>3*(VLOOKUP(K15,Z:AA,2,FALSE))</f>
        <v>3</v>
      </c>
      <c r="M15" s="200" t="s">
        <v>4</v>
      </c>
      <c r="N15" s="53">
        <f>7*(VLOOKUP(M15,Z:AA,2,FALSE))</f>
        <v>7</v>
      </c>
      <c r="O15" s="257"/>
      <c r="P15" s="60"/>
      <c r="Q15" s="241">
        <f>P11*(F15*(H15+J15+L15+N15))</f>
        <v>375</v>
      </c>
      <c r="R15" s="61"/>
      <c r="S15" s="240" t="str">
        <f>IF(Q15&lt;=192,"LOW",IF(Q15&lt;=315,"MEDIUM","HIGH"))</f>
        <v>HIGH</v>
      </c>
      <c r="T15" s="63">
        <f>VLOOKUP(S15,Z:AA,2,FALSE)</f>
        <v>3</v>
      </c>
      <c r="U15" s="32"/>
      <c r="V15" s="32"/>
      <c r="W15" s="32"/>
      <c r="X15" s="33"/>
      <c r="Z15" s="11" t="s">
        <v>26</v>
      </c>
      <c r="AA15" s="4">
        <v>1</v>
      </c>
    </row>
    <row r="16" spans="1:35" ht="15" x14ac:dyDescent="0.2">
      <c r="A16" s="5"/>
      <c r="B16" s="62"/>
      <c r="C16" s="243"/>
      <c r="D16" s="52"/>
      <c r="E16" s="226"/>
      <c r="F16" s="53"/>
      <c r="G16" s="254"/>
      <c r="H16" s="53"/>
      <c r="I16" s="201"/>
      <c r="J16" s="53"/>
      <c r="K16" s="201"/>
      <c r="L16" s="53"/>
      <c r="M16" s="201"/>
      <c r="N16" s="57"/>
      <c r="O16" s="201"/>
      <c r="P16" s="60"/>
      <c r="Q16" s="241"/>
      <c r="R16" s="61"/>
      <c r="S16" s="240"/>
      <c r="T16" s="63"/>
      <c r="U16" s="33"/>
      <c r="V16" s="33"/>
      <c r="W16" s="33"/>
      <c r="X16" s="33"/>
    </row>
    <row r="17" spans="1:24" ht="5.0999999999999996" customHeight="1" x14ac:dyDescent="0.2">
      <c r="A17" s="8"/>
      <c r="B17" s="78"/>
      <c r="C17" s="53"/>
      <c r="D17" s="52"/>
      <c r="E17" s="13"/>
      <c r="F17" s="53"/>
      <c r="G17" s="13"/>
      <c r="H17" s="53"/>
      <c r="I17" s="13"/>
      <c r="J17" s="12"/>
      <c r="K17" s="13"/>
      <c r="L17" s="12"/>
      <c r="M17" s="13"/>
      <c r="N17" s="53"/>
      <c r="O17" s="13"/>
      <c r="P17" s="53"/>
      <c r="Q17" s="53"/>
      <c r="R17" s="53"/>
      <c r="S17" s="13"/>
      <c r="T17" s="14"/>
      <c r="U17" s="34"/>
      <c r="V17" s="34"/>
      <c r="W17" s="34"/>
      <c r="X17" s="34"/>
    </row>
    <row r="18" spans="1:24" ht="15" customHeight="1" x14ac:dyDescent="0.25">
      <c r="A18" s="5"/>
      <c r="B18" s="62"/>
      <c r="C18" s="222" t="s">
        <v>32</v>
      </c>
      <c r="D18" s="54"/>
      <c r="E18" s="246" t="str">
        <f>AI10</f>
        <v>HIGH</v>
      </c>
      <c r="F18" s="56"/>
      <c r="G18" s="40"/>
      <c r="H18" s="52"/>
      <c r="I18" s="64"/>
      <c r="J18" s="65"/>
      <c r="K18" s="64"/>
      <c r="L18" s="64"/>
      <c r="M18" s="64"/>
      <c r="N18" s="40"/>
      <c r="O18" s="40"/>
      <c r="P18" s="40"/>
      <c r="Q18" s="40"/>
      <c r="R18" s="40"/>
      <c r="S18" s="40"/>
      <c r="T18" s="66"/>
      <c r="U18" s="35"/>
      <c r="V18" s="35"/>
      <c r="W18" s="35"/>
      <c r="X18" s="35"/>
    </row>
    <row r="19" spans="1:24" ht="15" customHeight="1" x14ac:dyDescent="0.2">
      <c r="A19" s="5"/>
      <c r="B19" s="62"/>
      <c r="C19" s="222"/>
      <c r="D19" s="52"/>
      <c r="E19" s="246"/>
      <c r="F19" s="53"/>
      <c r="G19" s="40"/>
      <c r="H19" s="39"/>
      <c r="I19" s="65"/>
      <c r="J19" s="65"/>
      <c r="K19" s="65"/>
      <c r="L19" s="65"/>
      <c r="M19" s="65"/>
      <c r="N19" s="40"/>
      <c r="O19" s="40"/>
      <c r="P19" s="40"/>
      <c r="Q19" s="40"/>
      <c r="R19" s="40"/>
      <c r="S19" s="40"/>
      <c r="T19" s="66"/>
      <c r="U19" s="35"/>
      <c r="V19" s="35"/>
      <c r="W19" s="35"/>
      <c r="X19" s="35"/>
    </row>
    <row r="20" spans="1:24" ht="14.25" x14ac:dyDescent="0.2">
      <c r="A20" s="5"/>
      <c r="B20" s="77"/>
      <c r="C20" s="73"/>
      <c r="D20" s="51"/>
      <c r="E20" s="74"/>
      <c r="F20" s="53"/>
      <c r="G20" s="40"/>
      <c r="H20" s="1"/>
      <c r="I20" s="40"/>
      <c r="J20" s="39"/>
      <c r="K20" s="39"/>
      <c r="L20" s="39"/>
      <c r="M20" s="67"/>
      <c r="N20" s="39"/>
      <c r="O20" s="68"/>
      <c r="P20" s="68"/>
      <c r="Q20" s="68"/>
      <c r="R20" s="68"/>
      <c r="S20" s="68"/>
      <c r="T20" s="69"/>
      <c r="U20" s="35"/>
      <c r="V20" s="35"/>
      <c r="W20" s="35"/>
      <c r="X20" s="35"/>
    </row>
    <row r="21" spans="1:24" ht="15" x14ac:dyDescent="0.25">
      <c r="A21" s="7"/>
      <c r="B21" s="77"/>
      <c r="C21" s="70"/>
      <c r="D21" s="51"/>
      <c r="E21" s="70"/>
      <c r="F21" s="70"/>
      <c r="G21" s="72" t="s">
        <v>33</v>
      </c>
      <c r="H21" s="15"/>
      <c r="I21" s="70"/>
      <c r="J21" s="70"/>
      <c r="K21" s="70"/>
      <c r="L21" s="70"/>
      <c r="M21" s="70"/>
      <c r="N21" s="70"/>
      <c r="O21" s="70"/>
      <c r="P21" s="70"/>
      <c r="Q21" s="70"/>
      <c r="R21" s="70"/>
      <c r="S21" s="70"/>
      <c r="T21" s="71"/>
      <c r="U21" s="17"/>
      <c r="V21" s="17"/>
      <c r="W21" s="17"/>
      <c r="X21" s="17"/>
    </row>
    <row r="22" spans="1:24" ht="14.25" x14ac:dyDescent="0.2">
      <c r="A22" s="16"/>
      <c r="B22" s="76"/>
      <c r="C22" s="214" t="s">
        <v>34</v>
      </c>
      <c r="D22" s="51"/>
      <c r="E22" s="215" t="s">
        <v>2</v>
      </c>
      <c r="F22" s="70"/>
      <c r="G22" s="247"/>
      <c r="H22" s="248"/>
      <c r="I22" s="248"/>
      <c r="J22" s="248"/>
      <c r="K22" s="248"/>
      <c r="L22" s="248"/>
      <c r="M22" s="248"/>
      <c r="N22" s="248"/>
      <c r="O22" s="248"/>
      <c r="P22" s="248"/>
      <c r="Q22" s="248"/>
      <c r="R22" s="248"/>
      <c r="S22" s="249"/>
      <c r="T22" s="80"/>
      <c r="U22" s="17"/>
      <c r="V22" s="17"/>
      <c r="W22" s="17"/>
      <c r="X22" s="17"/>
    </row>
    <row r="23" spans="1:24" ht="14.25" x14ac:dyDescent="0.2">
      <c r="A23" s="7"/>
      <c r="B23" s="77"/>
      <c r="C23" s="214"/>
      <c r="D23" s="79"/>
      <c r="E23" s="215"/>
      <c r="F23" s="40"/>
      <c r="G23" s="250"/>
      <c r="H23" s="251"/>
      <c r="I23" s="251"/>
      <c r="J23" s="251"/>
      <c r="K23" s="251"/>
      <c r="L23" s="251"/>
      <c r="M23" s="251"/>
      <c r="N23" s="251"/>
      <c r="O23" s="251"/>
      <c r="P23" s="251"/>
      <c r="Q23" s="251"/>
      <c r="R23" s="251"/>
      <c r="S23" s="252"/>
      <c r="T23" s="80"/>
    </row>
    <row r="24" spans="1:24" ht="14.25" x14ac:dyDescent="0.2">
      <c r="A24" s="7"/>
      <c r="B24" s="77"/>
      <c r="C24" s="40"/>
      <c r="D24" s="79"/>
      <c r="E24" s="40"/>
      <c r="F24" s="40"/>
      <c r="G24" s="40"/>
      <c r="H24" s="40"/>
      <c r="I24" s="40"/>
      <c r="J24" s="40"/>
      <c r="K24" s="40"/>
      <c r="L24" s="40"/>
      <c r="M24" s="40"/>
      <c r="N24" s="40"/>
      <c r="O24" s="40"/>
      <c r="P24" s="40"/>
      <c r="Q24" s="40"/>
      <c r="R24" s="40"/>
      <c r="S24" s="40"/>
      <c r="T24" s="66"/>
    </row>
    <row r="25" spans="1:24" ht="15" hidden="1" customHeight="1" x14ac:dyDescent="0.2">
      <c r="B25" s="77"/>
      <c r="C25" s="40"/>
      <c r="D25" s="79"/>
      <c r="E25" s="40"/>
      <c r="F25" s="40"/>
      <c r="G25" s="40"/>
      <c r="H25" s="40"/>
      <c r="I25" s="40"/>
      <c r="J25" s="40"/>
      <c r="K25" s="40"/>
      <c r="L25" s="40"/>
      <c r="M25" s="40"/>
      <c r="N25" s="40"/>
      <c r="O25" s="40"/>
      <c r="P25" s="40"/>
      <c r="Q25" s="40"/>
      <c r="R25" s="40"/>
      <c r="S25" s="40"/>
      <c r="T25" s="66"/>
    </row>
    <row r="26" spans="1:24" ht="15" hidden="1" customHeight="1" x14ac:dyDescent="0.2">
      <c r="B26" s="77"/>
      <c r="C26" s="40"/>
      <c r="D26" s="79"/>
      <c r="E26" s="40"/>
      <c r="F26" s="40"/>
      <c r="G26" s="40"/>
      <c r="H26" s="40"/>
      <c r="I26" s="40"/>
      <c r="J26" s="40"/>
      <c r="K26" s="40"/>
      <c r="L26" s="40"/>
      <c r="M26" s="40"/>
      <c r="N26" s="40"/>
      <c r="O26" s="40"/>
      <c r="P26" s="40"/>
      <c r="Q26" s="40"/>
      <c r="R26" s="40"/>
      <c r="S26" s="40"/>
      <c r="T26" s="66"/>
    </row>
    <row r="27" spans="1:24" ht="15" hidden="1" customHeight="1" x14ac:dyDescent="0.2">
      <c r="B27" s="77"/>
      <c r="C27" s="40"/>
      <c r="D27" s="79"/>
      <c r="E27" s="40"/>
      <c r="F27" s="40"/>
      <c r="G27" s="40"/>
      <c r="H27" s="40"/>
      <c r="I27" s="40"/>
      <c r="J27" s="40"/>
      <c r="K27" s="40"/>
      <c r="L27" s="40"/>
      <c r="M27" s="40"/>
      <c r="N27" s="40"/>
      <c r="O27" s="40"/>
      <c r="P27" s="40"/>
      <c r="Q27" s="40"/>
      <c r="R27" s="40"/>
      <c r="S27" s="40"/>
      <c r="T27" s="66"/>
    </row>
    <row r="28" spans="1:24" ht="15" hidden="1" customHeight="1" x14ac:dyDescent="0.2">
      <c r="B28" s="77"/>
      <c r="C28" s="40"/>
      <c r="D28" s="79"/>
      <c r="E28" s="40"/>
      <c r="F28" s="40"/>
      <c r="G28" s="40"/>
      <c r="H28" s="40"/>
      <c r="I28" s="40"/>
      <c r="J28" s="40"/>
      <c r="K28" s="40"/>
      <c r="L28" s="40"/>
      <c r="M28" s="40"/>
      <c r="N28" s="40"/>
      <c r="O28" s="40"/>
      <c r="P28" s="40"/>
      <c r="Q28" s="40"/>
      <c r="R28" s="40"/>
      <c r="S28" s="40"/>
      <c r="T28" s="66"/>
    </row>
    <row r="29" spans="1:24" ht="15" hidden="1" customHeight="1" x14ac:dyDescent="0.2">
      <c r="B29" s="77"/>
      <c r="C29" s="40"/>
      <c r="D29" s="79"/>
      <c r="E29" s="40"/>
      <c r="F29" s="40"/>
      <c r="G29" s="40"/>
      <c r="H29" s="40"/>
      <c r="I29" s="40"/>
      <c r="J29" s="40"/>
      <c r="K29" s="40"/>
      <c r="L29" s="40"/>
      <c r="M29" s="40"/>
      <c r="N29" s="40"/>
      <c r="O29" s="40"/>
      <c r="P29" s="40"/>
      <c r="Q29" s="40"/>
      <c r="R29" s="40"/>
      <c r="S29" s="40"/>
      <c r="T29" s="66"/>
    </row>
    <row r="30" spans="1:24" ht="15" hidden="1" customHeight="1" x14ac:dyDescent="0.2">
      <c r="B30" s="77"/>
      <c r="C30" s="40"/>
      <c r="D30" s="79"/>
      <c r="E30" s="40"/>
      <c r="F30" s="40"/>
      <c r="G30" s="40"/>
      <c r="H30" s="40"/>
      <c r="I30" s="40"/>
      <c r="J30" s="40"/>
      <c r="K30" s="40"/>
      <c r="L30" s="40"/>
      <c r="M30" s="40"/>
      <c r="N30" s="40"/>
      <c r="O30" s="40"/>
      <c r="P30" s="40"/>
      <c r="Q30" s="40"/>
      <c r="R30" s="40"/>
      <c r="S30" s="40"/>
      <c r="T30" s="66"/>
    </row>
    <row r="31" spans="1:24" ht="15" customHeight="1" x14ac:dyDescent="0.2">
      <c r="B31" s="77"/>
      <c r="C31" s="40"/>
      <c r="D31" s="79"/>
      <c r="E31" s="40"/>
      <c r="F31" s="40"/>
      <c r="G31" s="40"/>
      <c r="H31" s="40"/>
      <c r="I31" s="40"/>
      <c r="J31" s="40"/>
      <c r="K31" s="40"/>
      <c r="L31" s="40"/>
      <c r="M31" s="40"/>
      <c r="N31" s="40"/>
      <c r="O31" s="40"/>
      <c r="P31" s="40"/>
      <c r="Q31" s="40"/>
      <c r="R31" s="40"/>
      <c r="S31" s="40"/>
      <c r="T31" s="66"/>
    </row>
    <row r="32" spans="1:24" ht="15" customHeight="1" x14ac:dyDescent="0.2">
      <c r="B32" s="77"/>
      <c r="C32" s="81" t="s">
        <v>35</v>
      </c>
      <c r="D32" s="79"/>
      <c r="E32" s="40"/>
      <c r="F32" s="40"/>
      <c r="G32" s="40"/>
      <c r="H32" s="18"/>
      <c r="I32" s="18"/>
      <c r="J32" s="18"/>
      <c r="K32" s="18"/>
      <c r="L32" s="40"/>
      <c r="M32" s="40"/>
      <c r="N32" s="18"/>
      <c r="O32" s="18"/>
      <c r="P32" s="40"/>
      <c r="Q32" s="40"/>
      <c r="R32" s="40"/>
      <c r="S32" s="40"/>
      <c r="T32" s="66"/>
    </row>
    <row r="33" spans="2:20" ht="15" customHeight="1" x14ac:dyDescent="0.2">
      <c r="B33" s="77"/>
      <c r="C33" s="40"/>
      <c r="D33" s="79"/>
      <c r="E33" s="40"/>
      <c r="F33" s="40"/>
      <c r="G33" s="40"/>
      <c r="H33" s="234"/>
      <c r="I33" s="235"/>
      <c r="J33" s="235"/>
      <c r="K33" s="40"/>
      <c r="L33" s="236"/>
      <c r="M33" s="237"/>
      <c r="N33" s="235"/>
      <c r="O33" s="40"/>
      <c r="P33" s="40"/>
      <c r="Q33" s="40"/>
      <c r="R33" s="40"/>
      <c r="S33" s="40"/>
      <c r="T33" s="66"/>
    </row>
    <row r="34" spans="2:20" ht="15" customHeight="1" x14ac:dyDescent="0.2">
      <c r="B34" s="77"/>
      <c r="C34" s="82"/>
      <c r="D34" s="82"/>
      <c r="E34" s="82"/>
      <c r="F34" s="82"/>
      <c r="G34" s="82"/>
      <c r="K34" s="40"/>
      <c r="O34" s="40"/>
      <c r="P34" s="40"/>
      <c r="Q34" s="40"/>
      <c r="R34" s="40"/>
      <c r="S34" s="40"/>
      <c r="T34" s="66"/>
    </row>
    <row r="35" spans="2:20" ht="15" customHeight="1" x14ac:dyDescent="0.2">
      <c r="B35" s="77"/>
      <c r="C35" s="81" t="s">
        <v>36</v>
      </c>
      <c r="D35" s="79"/>
      <c r="E35" s="40"/>
      <c r="F35" s="40"/>
      <c r="G35" s="40"/>
      <c r="H35" s="18"/>
      <c r="I35" s="18"/>
      <c r="J35" s="18"/>
      <c r="K35" s="18"/>
      <c r="L35" s="40"/>
      <c r="M35" s="40"/>
      <c r="N35" s="18"/>
      <c r="O35" s="18"/>
      <c r="P35" s="40"/>
      <c r="Q35" s="40"/>
      <c r="R35" s="40"/>
      <c r="S35" s="40"/>
      <c r="T35" s="66"/>
    </row>
    <row r="36" spans="2:20" ht="15" customHeight="1" x14ac:dyDescent="0.2">
      <c r="B36" s="77"/>
      <c r="C36" s="82"/>
      <c r="D36" s="82"/>
      <c r="E36" s="82"/>
      <c r="F36" s="82"/>
      <c r="G36" s="82"/>
      <c r="H36" s="234"/>
      <c r="I36" s="235"/>
      <c r="J36" s="235"/>
      <c r="L36" s="236"/>
      <c r="M36" s="237"/>
      <c r="N36" s="235"/>
      <c r="T36" s="66"/>
    </row>
    <row r="37" spans="2:20" ht="15" customHeight="1" x14ac:dyDescent="0.2">
      <c r="B37" s="77"/>
      <c r="C37" s="82"/>
      <c r="D37" s="82"/>
      <c r="E37" s="82"/>
      <c r="F37" s="82"/>
      <c r="G37" s="82"/>
      <c r="T37" s="66"/>
    </row>
    <row r="38" spans="2:20" ht="15" customHeight="1" x14ac:dyDescent="0.2">
      <c r="B38" s="77"/>
      <c r="C38" s="81" t="s">
        <v>37</v>
      </c>
      <c r="D38" s="79"/>
      <c r="E38" s="40"/>
      <c r="F38" s="40"/>
      <c r="G38" s="40"/>
      <c r="H38" s="18"/>
      <c r="I38" s="18"/>
      <c r="J38" s="18"/>
      <c r="K38" s="18"/>
      <c r="L38" s="40"/>
      <c r="M38" s="40"/>
      <c r="N38" s="18"/>
      <c r="O38" s="18"/>
      <c r="P38" s="7"/>
      <c r="Q38" s="7"/>
      <c r="R38" s="40"/>
      <c r="S38" s="40"/>
      <c r="T38" s="66"/>
    </row>
    <row r="39" spans="2:20" ht="15" customHeight="1" x14ac:dyDescent="0.2">
      <c r="B39" s="77"/>
      <c r="C39" s="40"/>
      <c r="D39" s="79"/>
      <c r="E39" s="40"/>
      <c r="F39" s="40"/>
      <c r="G39" s="40"/>
      <c r="H39" s="234"/>
      <c r="I39" s="235"/>
      <c r="J39" s="235"/>
      <c r="K39" s="40"/>
      <c r="L39" s="236"/>
      <c r="M39" s="237"/>
      <c r="N39" s="235"/>
      <c r="O39" s="40"/>
      <c r="P39" s="40"/>
      <c r="Q39" s="40"/>
      <c r="R39" s="40"/>
      <c r="S39" s="40"/>
      <c r="T39" s="66"/>
    </row>
    <row r="40" spans="2:20" ht="15" customHeight="1" x14ac:dyDescent="0.2">
      <c r="B40" s="83"/>
      <c r="C40" s="84"/>
      <c r="D40" s="85"/>
      <c r="E40" s="84"/>
      <c r="F40" s="84"/>
      <c r="G40" s="84"/>
      <c r="H40" s="84"/>
      <c r="I40" s="84"/>
      <c r="J40" s="84"/>
      <c r="K40" s="84"/>
      <c r="L40" s="84"/>
      <c r="M40" s="84"/>
      <c r="N40" s="84"/>
      <c r="O40" s="84"/>
      <c r="P40" s="84"/>
      <c r="Q40" s="84"/>
      <c r="R40" s="84"/>
      <c r="S40" s="84"/>
      <c r="T40" s="86"/>
    </row>
  </sheetData>
  <sheetProtection password="9491" sheet="1" objects="1" scenarios="1"/>
  <mergeCells count="54">
    <mergeCell ref="B2:T2"/>
    <mergeCell ref="D4:G4"/>
    <mergeCell ref="J4:K4"/>
    <mergeCell ref="D5:G5"/>
    <mergeCell ref="J5:K5"/>
    <mergeCell ref="L4:S4"/>
    <mergeCell ref="L5:S5"/>
    <mergeCell ref="M11:M12"/>
    <mergeCell ref="O11:O16"/>
    <mergeCell ref="Q11:Q12"/>
    <mergeCell ref="D6:G6"/>
    <mergeCell ref="E9:E10"/>
    <mergeCell ref="G9:G10"/>
    <mergeCell ref="I9:I10"/>
    <mergeCell ref="K9:K10"/>
    <mergeCell ref="M9:M10"/>
    <mergeCell ref="J6:K6"/>
    <mergeCell ref="L6:S6"/>
    <mergeCell ref="C11:C12"/>
    <mergeCell ref="E11:E12"/>
    <mergeCell ref="G11:G12"/>
    <mergeCell ref="I11:I12"/>
    <mergeCell ref="K11:K12"/>
    <mergeCell ref="C13:C14"/>
    <mergeCell ref="E13:E14"/>
    <mergeCell ref="G13:G14"/>
    <mergeCell ref="I13:I14"/>
    <mergeCell ref="K13:K14"/>
    <mergeCell ref="C15:C16"/>
    <mergeCell ref="E15:E16"/>
    <mergeCell ref="G15:G16"/>
    <mergeCell ref="I15:I16"/>
    <mergeCell ref="K15:K16"/>
    <mergeCell ref="C18:C19"/>
    <mergeCell ref="E18:E19"/>
    <mergeCell ref="C22:C23"/>
    <mergeCell ref="E22:E23"/>
    <mergeCell ref="G22:S23"/>
    <mergeCell ref="H36:J36"/>
    <mergeCell ref="L36:N36"/>
    <mergeCell ref="H39:J39"/>
    <mergeCell ref="L39:N39"/>
    <mergeCell ref="S9:S10"/>
    <mergeCell ref="S11:S12"/>
    <mergeCell ref="S13:S14"/>
    <mergeCell ref="S15:S16"/>
    <mergeCell ref="H33:J33"/>
    <mergeCell ref="L33:N33"/>
    <mergeCell ref="Q13:Q14"/>
    <mergeCell ref="M15:M16"/>
    <mergeCell ref="Q15:Q16"/>
    <mergeCell ref="M13:M14"/>
    <mergeCell ref="O9:O10"/>
    <mergeCell ref="Q9:Q10"/>
  </mergeCells>
  <conditionalFormatting sqref="E20">
    <cfRule type="cellIs" dxfId="36" priority="11" operator="between">
      <formula>993</formula>
      <formula>3300</formula>
    </cfRule>
    <cfRule type="cellIs" dxfId="35" priority="12" operator="between">
      <formula>351</formula>
      <formula>992</formula>
    </cfRule>
    <cfRule type="cellIs" dxfId="34" priority="13" operator="between">
      <formula>75</formula>
      <formula>350</formula>
    </cfRule>
  </conditionalFormatting>
  <conditionalFormatting sqref="I18:M19">
    <cfRule type="containsText" dxfId="33" priority="10" operator="containsText" text="low">
      <formula>NOT(ISERROR(SEARCH("low",I18)))</formula>
    </cfRule>
  </conditionalFormatting>
  <conditionalFormatting sqref="E18:E19">
    <cfRule type="containsText" dxfId="32" priority="7" operator="containsText" text="HIGH">
      <formula>NOT(ISERROR(SEARCH("HIGH",E18)))</formula>
    </cfRule>
    <cfRule type="containsText" dxfId="31" priority="8" operator="containsText" text="MEDIUM">
      <formula>NOT(ISERROR(SEARCH("MEDIUM",E18)))</formula>
    </cfRule>
    <cfRule type="containsText" dxfId="30" priority="9" operator="containsText" text="LOW">
      <formula>NOT(ISERROR(SEARCH("LOW",E18)))</formula>
    </cfRule>
  </conditionalFormatting>
  <conditionalFormatting sqref="S11 S15">
    <cfRule type="containsText" dxfId="29" priority="4" operator="containsText" text="LOW">
      <formula>NOT(ISERROR(SEARCH("LOW",S11)))</formula>
    </cfRule>
    <cfRule type="containsText" dxfId="28" priority="5" operator="containsText" text="MEDIUM">
      <formula>NOT(ISERROR(SEARCH("MEDIUM",S11)))</formula>
    </cfRule>
    <cfRule type="containsText" dxfId="27" priority="6" operator="containsText" text="HIGH">
      <formula>NOT(ISERROR(SEARCH("HIGH",S11)))</formula>
    </cfRule>
  </conditionalFormatting>
  <conditionalFormatting sqref="S13:S14">
    <cfRule type="containsText" dxfId="26" priority="1" operator="containsText" text="LOW">
      <formula>NOT(ISERROR(SEARCH("LOW",S13)))</formula>
    </cfRule>
    <cfRule type="containsText" dxfId="25" priority="2" operator="containsText" text="MEDIUM">
      <formula>NOT(ISERROR(SEARCH("MEDIUM",S13)))</formula>
    </cfRule>
    <cfRule type="containsText" dxfId="24" priority="3" operator="containsText" text="HIGH">
      <formula>NOT(ISERROR(SEARCH("HIGH",S13)))</formula>
    </cfRule>
  </conditionalFormatting>
  <dataValidations count="6">
    <dataValidation type="list" allowBlank="1" showInputMessage="1" showErrorMessage="1" sqref="O11:O16">
      <formula1>"Internet,Extranet,Intranet,Segmented,Separate"</formula1>
    </dataValidation>
    <dataValidation type="list" allowBlank="1" showInputMessage="1" showErrorMessage="1" sqref="E13:E14">
      <formula1>"High - Regulatory Reporting, Medium - Tranx Processing &amp; Customer Sensitive Data, Low - Neither Regulatory Nor Tranx Processing Data"</formula1>
    </dataValidation>
    <dataValidation type="list" allowBlank="1" showInputMessage="1" showErrorMessage="1" sqref="M11:M16 K11:K16 I11:I16 G11:G16 E15:E16">
      <formula1>"High, Medium, Low"</formula1>
    </dataValidation>
    <dataValidation type="list" allowBlank="1" showInputMessage="1" showErrorMessage="1" sqref="E11:E12">
      <formula1>"Confidential, Sensitive Information with PII, Sensitive, Private, Public"</formula1>
    </dataValidation>
    <dataValidation allowBlank="1" showInputMessage="1" showErrorMessage="1" sqref="N11:N16 L11:L16 J11:J16 H11:H16"/>
    <dataValidation type="list" allowBlank="1" showInputMessage="1" showErrorMessage="1" sqref="E22:E23">
      <formula1>"High,Medium,Low"</formula1>
    </dataValidation>
  </dataValidations>
  <pageMargins left="0.7" right="0.7" top="0.75" bottom="0.75" header="0.3" footer="0.3"/>
  <pageSetup scale="66" orientation="landscape" r:id="rId1"/>
  <headerFooter>
    <oddHeader>&amp;LUBL Information Security
Inherent Risk Model&amp;RPrivate</oddHeader>
    <oddFooter>Page &amp;P</oddFooter>
  </headerFooter>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S84"/>
  <sheetViews>
    <sheetView zoomScale="80" zoomScaleNormal="80" workbookViewId="0"/>
  </sheetViews>
  <sheetFormatPr defaultRowHeight="14.25" x14ac:dyDescent="0.2"/>
  <cols>
    <col min="1" max="1" width="9.28515625" style="111" customWidth="1"/>
    <col min="2" max="2" width="32.7109375" style="111" customWidth="1"/>
    <col min="3" max="3" width="48.140625" style="111" customWidth="1"/>
    <col min="4" max="4" width="28.5703125" style="111" customWidth="1"/>
    <col min="5" max="5" width="54.28515625" style="111" customWidth="1"/>
    <col min="6" max="6" width="24.5703125" style="111" customWidth="1"/>
    <col min="7" max="7" width="18.140625" style="111" customWidth="1"/>
    <col min="8" max="8" width="35.42578125" style="111" customWidth="1"/>
    <col min="9" max="9" width="50.7109375" style="111" customWidth="1"/>
    <col min="10" max="10" width="9.140625" style="111"/>
    <col min="11" max="11" width="11.28515625" style="111" customWidth="1"/>
    <col min="12" max="13" width="9.140625" style="111"/>
    <col min="14" max="14" width="12.7109375" style="111" customWidth="1"/>
    <col min="15" max="15" width="12.140625" style="111" customWidth="1"/>
    <col min="16" max="16" width="14" style="111" customWidth="1"/>
    <col min="17" max="16384" width="9.140625" style="111"/>
  </cols>
  <sheetData>
    <row r="1" spans="1:19" ht="15" x14ac:dyDescent="0.2">
      <c r="A1" s="134" t="s">
        <v>174</v>
      </c>
      <c r="B1" s="133"/>
      <c r="C1" s="120"/>
      <c r="D1" s="134" t="s">
        <v>208</v>
      </c>
      <c r="E1" s="133"/>
      <c r="F1" s="120"/>
      <c r="G1" s="134" t="s">
        <v>209</v>
      </c>
      <c r="H1" s="133" t="s">
        <v>202</v>
      </c>
      <c r="J1" s="134" t="s">
        <v>246</v>
      </c>
      <c r="K1" s="138">
        <v>0</v>
      </c>
      <c r="L1" s="134" t="s">
        <v>202</v>
      </c>
      <c r="M1" s="136">
        <v>2.5000000000000001E-2</v>
      </c>
      <c r="N1" s="134" t="s">
        <v>247</v>
      </c>
      <c r="O1" s="137">
        <v>0.05</v>
      </c>
      <c r="P1" s="139" t="s">
        <v>243</v>
      </c>
      <c r="Q1" s="137">
        <v>7.0000000000000007E-2</v>
      </c>
      <c r="R1" s="134" t="s">
        <v>244</v>
      </c>
      <c r="S1" s="137">
        <v>0.1</v>
      </c>
    </row>
    <row r="2" spans="1:19" ht="15" x14ac:dyDescent="0.2">
      <c r="A2" s="120"/>
      <c r="B2" s="120"/>
      <c r="C2" s="120"/>
      <c r="D2" s="132"/>
      <c r="E2" s="120"/>
      <c r="F2" s="120"/>
      <c r="G2" s="120"/>
      <c r="H2" s="120"/>
      <c r="L2" s="276" t="s">
        <v>248</v>
      </c>
      <c r="M2" s="276"/>
      <c r="N2" s="276"/>
      <c r="O2" s="276"/>
      <c r="P2" s="276"/>
      <c r="Q2" s="276"/>
      <c r="R2" s="276"/>
      <c r="S2" s="276"/>
    </row>
    <row r="3" spans="1:19" ht="15" thickBot="1" x14ac:dyDescent="0.25">
      <c r="A3" s="120"/>
      <c r="B3" s="120"/>
      <c r="C3" s="120"/>
      <c r="D3" s="120"/>
      <c r="E3" s="120"/>
      <c r="F3" s="120"/>
      <c r="G3" s="120"/>
      <c r="H3" s="120"/>
    </row>
    <row r="4" spans="1:19" ht="36.75" customHeight="1" thickBot="1" x14ac:dyDescent="0.25">
      <c r="A4" s="131" t="s">
        <v>56</v>
      </c>
      <c r="B4" s="130" t="s">
        <v>57</v>
      </c>
      <c r="C4" s="130" t="s">
        <v>195</v>
      </c>
      <c r="D4" s="130" t="s">
        <v>58</v>
      </c>
      <c r="E4" s="130" t="s">
        <v>59</v>
      </c>
      <c r="F4" s="130" t="s">
        <v>60</v>
      </c>
      <c r="G4" s="130" t="s">
        <v>61</v>
      </c>
      <c r="H4" s="130" t="s">
        <v>245</v>
      </c>
      <c r="I4" s="129" t="s">
        <v>62</v>
      </c>
    </row>
    <row r="5" spans="1:19" ht="31.5" customHeight="1" x14ac:dyDescent="0.2">
      <c r="A5" s="128">
        <v>1</v>
      </c>
      <c r="B5" s="112" t="s">
        <v>63</v>
      </c>
      <c r="C5" s="112" t="s">
        <v>64</v>
      </c>
      <c r="D5" s="112" t="s">
        <v>65</v>
      </c>
      <c r="E5" s="127" t="s">
        <v>66</v>
      </c>
      <c r="F5" s="127" t="s">
        <v>67</v>
      </c>
      <c r="G5" s="112" t="s">
        <v>68</v>
      </c>
      <c r="H5" s="112" t="s">
        <v>202</v>
      </c>
      <c r="I5" s="112"/>
    </row>
    <row r="6" spans="1:19" ht="33.75" customHeight="1" x14ac:dyDescent="0.2">
      <c r="A6" s="117">
        <f t="shared" ref="A6:A37" si="0">A5+1</f>
        <v>2</v>
      </c>
      <c r="B6" s="125" t="s">
        <v>63</v>
      </c>
      <c r="C6" s="125" t="s">
        <v>210</v>
      </c>
      <c r="D6" s="125" t="s">
        <v>65</v>
      </c>
      <c r="E6" s="126" t="s">
        <v>69</v>
      </c>
      <c r="F6" s="126" t="s">
        <v>67</v>
      </c>
      <c r="G6" s="125" t="s">
        <v>68</v>
      </c>
      <c r="H6" s="112" t="s">
        <v>202</v>
      </c>
      <c r="I6" s="125"/>
    </row>
    <row r="7" spans="1:19" ht="24" x14ac:dyDescent="0.2">
      <c r="A7" s="117">
        <f t="shared" si="0"/>
        <v>3</v>
      </c>
      <c r="B7" s="118" t="s">
        <v>70</v>
      </c>
      <c r="C7" s="125" t="s">
        <v>210</v>
      </c>
      <c r="D7" s="118" t="s">
        <v>71</v>
      </c>
      <c r="E7" s="119" t="s">
        <v>72</v>
      </c>
      <c r="F7" s="119" t="s">
        <v>73</v>
      </c>
      <c r="G7" s="118" t="s">
        <v>68</v>
      </c>
      <c r="H7" s="112" t="s">
        <v>202</v>
      </c>
      <c r="I7" s="118"/>
    </row>
    <row r="8" spans="1:19" ht="36" customHeight="1" x14ac:dyDescent="0.2">
      <c r="A8" s="117">
        <f t="shared" si="0"/>
        <v>4</v>
      </c>
      <c r="B8" s="118" t="s">
        <v>70</v>
      </c>
      <c r="C8" s="125" t="s">
        <v>210</v>
      </c>
      <c r="D8" s="118" t="s">
        <v>71</v>
      </c>
      <c r="E8" s="119" t="s">
        <v>74</v>
      </c>
      <c r="F8" s="119" t="s">
        <v>75</v>
      </c>
      <c r="G8" s="118" t="s">
        <v>76</v>
      </c>
      <c r="H8" s="112" t="s">
        <v>202</v>
      </c>
      <c r="I8" s="118"/>
    </row>
    <row r="9" spans="1:19" ht="37.5" customHeight="1" x14ac:dyDescent="0.2">
      <c r="A9" s="117">
        <f t="shared" si="0"/>
        <v>5</v>
      </c>
      <c r="B9" s="118" t="s">
        <v>70</v>
      </c>
      <c r="C9" s="125" t="s">
        <v>210</v>
      </c>
      <c r="D9" s="118" t="s">
        <v>71</v>
      </c>
      <c r="E9" s="119" t="s">
        <v>77</v>
      </c>
      <c r="F9" s="119" t="s">
        <v>78</v>
      </c>
      <c r="G9" s="118" t="s">
        <v>76</v>
      </c>
      <c r="H9" s="112" t="s">
        <v>202</v>
      </c>
      <c r="I9" s="118"/>
    </row>
    <row r="10" spans="1:19" ht="24" x14ac:dyDescent="0.2">
      <c r="A10" s="117">
        <f t="shared" si="0"/>
        <v>6</v>
      </c>
      <c r="B10" s="118" t="s">
        <v>70</v>
      </c>
      <c r="C10" s="125" t="s">
        <v>210</v>
      </c>
      <c r="D10" s="118" t="s">
        <v>71</v>
      </c>
      <c r="E10" s="119" t="s">
        <v>79</v>
      </c>
      <c r="F10" s="119" t="s">
        <v>78</v>
      </c>
      <c r="G10" s="118" t="s">
        <v>76</v>
      </c>
      <c r="H10" s="112" t="s">
        <v>202</v>
      </c>
      <c r="I10" s="118"/>
    </row>
    <row r="11" spans="1:19" ht="36" x14ac:dyDescent="0.2">
      <c r="A11" s="117">
        <f t="shared" si="0"/>
        <v>7</v>
      </c>
      <c r="B11" s="118" t="s">
        <v>70</v>
      </c>
      <c r="C11" s="125" t="s">
        <v>210</v>
      </c>
      <c r="D11" s="118" t="s">
        <v>71</v>
      </c>
      <c r="E11" s="119" t="s">
        <v>80</v>
      </c>
      <c r="F11" s="119" t="s">
        <v>78</v>
      </c>
      <c r="G11" s="118" t="s">
        <v>76</v>
      </c>
      <c r="H11" s="112" t="s">
        <v>202</v>
      </c>
      <c r="I11" s="118"/>
    </row>
    <row r="12" spans="1:19" ht="36" x14ac:dyDescent="0.2">
      <c r="A12" s="117">
        <f t="shared" si="0"/>
        <v>8</v>
      </c>
      <c r="B12" s="118" t="s">
        <v>70</v>
      </c>
      <c r="C12" s="118" t="s">
        <v>81</v>
      </c>
      <c r="D12" s="118" t="s">
        <v>71</v>
      </c>
      <c r="E12" s="119" t="s">
        <v>82</v>
      </c>
      <c r="F12" s="119" t="s">
        <v>83</v>
      </c>
      <c r="G12" s="118" t="s">
        <v>76</v>
      </c>
      <c r="H12" s="112" t="s">
        <v>202</v>
      </c>
      <c r="I12" s="118"/>
    </row>
    <row r="13" spans="1:19" ht="36" x14ac:dyDescent="0.2">
      <c r="A13" s="117">
        <f t="shared" si="0"/>
        <v>9</v>
      </c>
      <c r="B13" s="118" t="s">
        <v>70</v>
      </c>
      <c r="C13" s="118" t="s">
        <v>81</v>
      </c>
      <c r="D13" s="118" t="s">
        <v>71</v>
      </c>
      <c r="E13" s="119" t="s">
        <v>84</v>
      </c>
      <c r="F13" s="119" t="s">
        <v>83</v>
      </c>
      <c r="G13" s="118" t="s">
        <v>76</v>
      </c>
      <c r="H13" s="112" t="s">
        <v>202</v>
      </c>
      <c r="I13" s="118"/>
    </row>
    <row r="14" spans="1:19" ht="24" x14ac:dyDescent="0.2">
      <c r="A14" s="117">
        <f t="shared" si="0"/>
        <v>10</v>
      </c>
      <c r="B14" s="118" t="s">
        <v>70</v>
      </c>
      <c r="C14" s="118" t="s">
        <v>81</v>
      </c>
      <c r="D14" s="118" t="s">
        <v>71</v>
      </c>
      <c r="E14" s="119" t="s">
        <v>85</v>
      </c>
      <c r="F14" s="119" t="s">
        <v>83</v>
      </c>
      <c r="G14" s="118" t="s">
        <v>76</v>
      </c>
      <c r="H14" s="112" t="s">
        <v>202</v>
      </c>
      <c r="I14" s="113"/>
    </row>
    <row r="15" spans="1:19" ht="36" x14ac:dyDescent="0.2">
      <c r="A15" s="117">
        <f t="shared" si="0"/>
        <v>11</v>
      </c>
      <c r="B15" s="118" t="s">
        <v>70</v>
      </c>
      <c r="C15" s="118" t="s">
        <v>211</v>
      </c>
      <c r="D15" s="118" t="s">
        <v>71</v>
      </c>
      <c r="E15" s="124" t="s">
        <v>86</v>
      </c>
      <c r="F15" s="124" t="s">
        <v>75</v>
      </c>
      <c r="G15" s="123" t="s">
        <v>76</v>
      </c>
      <c r="H15" s="112" t="s">
        <v>202</v>
      </c>
      <c r="I15" s="118"/>
    </row>
    <row r="16" spans="1:19" ht="36" x14ac:dyDescent="0.2">
      <c r="A16" s="117">
        <f t="shared" si="0"/>
        <v>12</v>
      </c>
      <c r="B16" s="118" t="s">
        <v>70</v>
      </c>
      <c r="C16" s="118" t="s">
        <v>211</v>
      </c>
      <c r="D16" s="118" t="s">
        <v>71</v>
      </c>
      <c r="E16" s="119" t="s">
        <v>87</v>
      </c>
      <c r="F16" s="119" t="s">
        <v>88</v>
      </c>
      <c r="G16" s="118" t="s">
        <v>76</v>
      </c>
      <c r="H16" s="112" t="s">
        <v>202</v>
      </c>
      <c r="I16" s="118"/>
    </row>
    <row r="17" spans="1:9" ht="60" x14ac:dyDescent="0.2">
      <c r="A17" s="117">
        <f t="shared" si="0"/>
        <v>13</v>
      </c>
      <c r="B17" s="118" t="s">
        <v>70</v>
      </c>
      <c r="C17" s="118" t="s">
        <v>211</v>
      </c>
      <c r="D17" s="118" t="s">
        <v>71</v>
      </c>
      <c r="E17" s="119" t="s">
        <v>89</v>
      </c>
      <c r="F17" s="119" t="s">
        <v>75</v>
      </c>
      <c r="G17" s="118" t="s">
        <v>76</v>
      </c>
      <c r="H17" s="112" t="s">
        <v>202</v>
      </c>
      <c r="I17" s="118"/>
    </row>
    <row r="18" spans="1:9" ht="96.75" customHeight="1" x14ac:dyDescent="0.2">
      <c r="A18" s="117">
        <f t="shared" si="0"/>
        <v>14</v>
      </c>
      <c r="B18" s="118" t="s">
        <v>70</v>
      </c>
      <c r="C18" s="118" t="s">
        <v>210</v>
      </c>
      <c r="D18" s="118" t="s">
        <v>71</v>
      </c>
      <c r="E18" s="119" t="s">
        <v>90</v>
      </c>
      <c r="F18" s="119" t="s">
        <v>88</v>
      </c>
      <c r="G18" s="118" t="s">
        <v>76</v>
      </c>
      <c r="H18" s="112" t="s">
        <v>202</v>
      </c>
      <c r="I18" s="118"/>
    </row>
    <row r="19" spans="1:9" ht="48" x14ac:dyDescent="0.2">
      <c r="A19" s="117">
        <f t="shared" si="0"/>
        <v>15</v>
      </c>
      <c r="B19" s="118" t="s">
        <v>70</v>
      </c>
      <c r="C19" s="118" t="s">
        <v>210</v>
      </c>
      <c r="D19" s="118" t="s">
        <v>71</v>
      </c>
      <c r="E19" s="119" t="s">
        <v>91</v>
      </c>
      <c r="F19" s="119" t="s">
        <v>67</v>
      </c>
      <c r="G19" s="118" t="s">
        <v>92</v>
      </c>
      <c r="H19" s="112" t="s">
        <v>202</v>
      </c>
      <c r="I19" s="118"/>
    </row>
    <row r="20" spans="1:9" ht="228" x14ac:dyDescent="0.2">
      <c r="A20" s="117">
        <f t="shared" si="0"/>
        <v>16</v>
      </c>
      <c r="B20" s="118" t="s">
        <v>70</v>
      </c>
      <c r="C20" s="118" t="s">
        <v>210</v>
      </c>
      <c r="D20" s="118" t="s">
        <v>71</v>
      </c>
      <c r="E20" s="119" t="s">
        <v>93</v>
      </c>
      <c r="F20" s="119" t="s">
        <v>88</v>
      </c>
      <c r="G20" s="118" t="s">
        <v>92</v>
      </c>
      <c r="H20" s="112" t="s">
        <v>202</v>
      </c>
      <c r="I20" s="118"/>
    </row>
    <row r="21" spans="1:9" ht="72" x14ac:dyDescent="0.2">
      <c r="A21" s="117">
        <f t="shared" si="0"/>
        <v>17</v>
      </c>
      <c r="B21" s="118" t="s">
        <v>70</v>
      </c>
      <c r="C21" s="118" t="s">
        <v>212</v>
      </c>
      <c r="D21" s="118" t="s">
        <v>71</v>
      </c>
      <c r="E21" s="119" t="s">
        <v>94</v>
      </c>
      <c r="F21" s="119" t="s">
        <v>88</v>
      </c>
      <c r="G21" s="118" t="s">
        <v>92</v>
      </c>
      <c r="H21" s="112" t="s">
        <v>202</v>
      </c>
      <c r="I21" s="118"/>
    </row>
    <row r="22" spans="1:9" ht="84" x14ac:dyDescent="0.2">
      <c r="A22" s="117">
        <f t="shared" si="0"/>
        <v>18</v>
      </c>
      <c r="B22" s="118" t="s">
        <v>63</v>
      </c>
      <c r="C22" s="118" t="s">
        <v>213</v>
      </c>
      <c r="D22" s="118" t="s">
        <v>71</v>
      </c>
      <c r="E22" s="119" t="s">
        <v>95</v>
      </c>
      <c r="F22" s="119" t="s">
        <v>75</v>
      </c>
      <c r="G22" s="118" t="s">
        <v>68</v>
      </c>
      <c r="H22" s="112" t="s">
        <v>202</v>
      </c>
      <c r="I22" s="118"/>
    </row>
    <row r="23" spans="1:9" ht="48" x14ac:dyDescent="0.2">
      <c r="A23" s="117">
        <f t="shared" si="0"/>
        <v>19</v>
      </c>
      <c r="B23" s="118" t="s">
        <v>70</v>
      </c>
      <c r="C23" s="118" t="s">
        <v>96</v>
      </c>
      <c r="D23" s="118" t="s">
        <v>71</v>
      </c>
      <c r="E23" s="119" t="s">
        <v>97</v>
      </c>
      <c r="F23" s="119" t="s">
        <v>98</v>
      </c>
      <c r="G23" s="118" t="s">
        <v>99</v>
      </c>
      <c r="H23" s="112" t="s">
        <v>202</v>
      </c>
      <c r="I23" s="118"/>
    </row>
    <row r="24" spans="1:9" ht="48" x14ac:dyDescent="0.2">
      <c r="A24" s="117">
        <f t="shared" si="0"/>
        <v>20</v>
      </c>
      <c r="B24" s="118" t="s">
        <v>63</v>
      </c>
      <c r="C24" s="118" t="s">
        <v>211</v>
      </c>
      <c r="D24" s="118" t="s">
        <v>100</v>
      </c>
      <c r="E24" s="119" t="s">
        <v>101</v>
      </c>
      <c r="F24" s="119" t="s">
        <v>75</v>
      </c>
      <c r="G24" s="118" t="s">
        <v>68</v>
      </c>
      <c r="H24" s="112" t="s">
        <v>202</v>
      </c>
      <c r="I24" s="118"/>
    </row>
    <row r="25" spans="1:9" ht="44.25" customHeight="1" x14ac:dyDescent="0.2">
      <c r="A25" s="117">
        <f t="shared" si="0"/>
        <v>21</v>
      </c>
      <c r="B25" s="118" t="s">
        <v>70</v>
      </c>
      <c r="C25" s="118" t="s">
        <v>96</v>
      </c>
      <c r="D25" s="118" t="s">
        <v>100</v>
      </c>
      <c r="E25" s="119" t="s">
        <v>102</v>
      </c>
      <c r="F25" s="119" t="s">
        <v>98</v>
      </c>
      <c r="G25" s="118" t="s">
        <v>68</v>
      </c>
      <c r="H25" s="112" t="s">
        <v>202</v>
      </c>
      <c r="I25" s="118"/>
    </row>
    <row r="26" spans="1:9" ht="48" x14ac:dyDescent="0.2">
      <c r="A26" s="117">
        <f t="shared" si="0"/>
        <v>22</v>
      </c>
      <c r="B26" s="118" t="s">
        <v>70</v>
      </c>
      <c r="C26" s="118" t="s">
        <v>96</v>
      </c>
      <c r="D26" s="118" t="s">
        <v>71</v>
      </c>
      <c r="E26" s="119" t="s">
        <v>103</v>
      </c>
      <c r="F26" s="119" t="s">
        <v>88</v>
      </c>
      <c r="G26" s="118" t="s">
        <v>68</v>
      </c>
      <c r="H26" s="112" t="s">
        <v>202</v>
      </c>
      <c r="I26" s="118"/>
    </row>
    <row r="27" spans="1:9" ht="24" x14ac:dyDescent="0.2">
      <c r="A27" s="117">
        <f t="shared" si="0"/>
        <v>23</v>
      </c>
      <c r="B27" s="118" t="s">
        <v>70</v>
      </c>
      <c r="C27" s="118" t="s">
        <v>96</v>
      </c>
      <c r="D27" s="118" t="s">
        <v>100</v>
      </c>
      <c r="E27" s="119" t="s">
        <v>104</v>
      </c>
      <c r="F27" s="119" t="s">
        <v>98</v>
      </c>
      <c r="G27" s="118"/>
      <c r="H27" s="112" t="s">
        <v>202</v>
      </c>
      <c r="I27" s="118"/>
    </row>
    <row r="28" spans="1:9" ht="24" x14ac:dyDescent="0.2">
      <c r="A28" s="117">
        <f t="shared" si="0"/>
        <v>24</v>
      </c>
      <c r="B28" s="118" t="s">
        <v>70</v>
      </c>
      <c r="C28" s="118" t="s">
        <v>96</v>
      </c>
      <c r="D28" s="118" t="s">
        <v>100</v>
      </c>
      <c r="E28" s="119" t="s">
        <v>105</v>
      </c>
      <c r="F28" s="119" t="s">
        <v>98</v>
      </c>
      <c r="G28" s="118"/>
      <c r="H28" s="112" t="s">
        <v>202</v>
      </c>
      <c r="I28" s="118"/>
    </row>
    <row r="29" spans="1:9" ht="24" x14ac:dyDescent="0.2">
      <c r="A29" s="117">
        <f t="shared" si="0"/>
        <v>25</v>
      </c>
      <c r="B29" s="118" t="s">
        <v>70</v>
      </c>
      <c r="C29" s="118" t="s">
        <v>96</v>
      </c>
      <c r="D29" s="118" t="s">
        <v>71</v>
      </c>
      <c r="E29" s="119" t="s">
        <v>106</v>
      </c>
      <c r="F29" s="119" t="s">
        <v>88</v>
      </c>
      <c r="G29" s="118" t="s">
        <v>68</v>
      </c>
      <c r="H29" s="112" t="s">
        <v>202</v>
      </c>
      <c r="I29" s="118"/>
    </row>
    <row r="30" spans="1:9" ht="36" x14ac:dyDescent="0.2">
      <c r="A30" s="117">
        <f t="shared" si="0"/>
        <v>26</v>
      </c>
      <c r="B30" s="118" t="s">
        <v>70</v>
      </c>
      <c r="C30" s="118" t="s">
        <v>96</v>
      </c>
      <c r="D30" s="118" t="s">
        <v>71</v>
      </c>
      <c r="E30" s="119" t="s">
        <v>107</v>
      </c>
      <c r="F30" s="119" t="s">
        <v>88</v>
      </c>
      <c r="G30" s="118" t="s">
        <v>68</v>
      </c>
      <c r="H30" s="112" t="s">
        <v>202</v>
      </c>
      <c r="I30" s="118"/>
    </row>
    <row r="31" spans="1:9" s="121" customFormat="1" ht="48" x14ac:dyDescent="0.2">
      <c r="A31" s="117">
        <f t="shared" si="0"/>
        <v>27</v>
      </c>
      <c r="B31" s="118" t="s">
        <v>108</v>
      </c>
      <c r="C31" s="118" t="s">
        <v>96</v>
      </c>
      <c r="D31" s="118" t="s">
        <v>100</v>
      </c>
      <c r="E31" s="119" t="s">
        <v>109</v>
      </c>
      <c r="F31" s="119" t="s">
        <v>88</v>
      </c>
      <c r="G31" s="118"/>
      <c r="H31" s="112" t="s">
        <v>202</v>
      </c>
      <c r="I31" s="122"/>
    </row>
    <row r="32" spans="1:9" ht="24" x14ac:dyDescent="0.2">
      <c r="A32" s="117">
        <f t="shared" si="0"/>
        <v>28</v>
      </c>
      <c r="B32" s="118" t="s">
        <v>108</v>
      </c>
      <c r="C32" s="118" t="s">
        <v>96</v>
      </c>
      <c r="D32" s="118" t="s">
        <v>100</v>
      </c>
      <c r="E32" s="119" t="s">
        <v>110</v>
      </c>
      <c r="F32" s="119" t="s">
        <v>88</v>
      </c>
      <c r="G32" s="118"/>
      <c r="H32" s="112" t="s">
        <v>202</v>
      </c>
      <c r="I32" s="118"/>
    </row>
    <row r="33" spans="1:9" s="121" customFormat="1" x14ac:dyDescent="0.2">
      <c r="A33" s="117">
        <f t="shared" si="0"/>
        <v>29</v>
      </c>
      <c r="B33" s="118" t="s">
        <v>108</v>
      </c>
      <c r="C33" s="118" t="s">
        <v>96</v>
      </c>
      <c r="D33" s="118" t="s">
        <v>100</v>
      </c>
      <c r="E33" s="119" t="s">
        <v>111</v>
      </c>
      <c r="F33" s="119" t="s">
        <v>88</v>
      </c>
      <c r="G33" s="118" t="s">
        <v>68</v>
      </c>
      <c r="H33" s="112" t="s">
        <v>202</v>
      </c>
      <c r="I33" s="122"/>
    </row>
    <row r="34" spans="1:9" x14ac:dyDescent="0.2">
      <c r="A34" s="117">
        <f t="shared" si="0"/>
        <v>30</v>
      </c>
      <c r="B34" s="118" t="s">
        <v>108</v>
      </c>
      <c r="C34" s="118" t="s">
        <v>96</v>
      </c>
      <c r="D34" s="118" t="s">
        <v>100</v>
      </c>
      <c r="E34" s="119" t="s">
        <v>112</v>
      </c>
      <c r="F34" s="119" t="s">
        <v>88</v>
      </c>
      <c r="G34" s="118"/>
      <c r="H34" s="112" t="s">
        <v>202</v>
      </c>
      <c r="I34" s="118"/>
    </row>
    <row r="35" spans="1:9" ht="24" x14ac:dyDescent="0.2">
      <c r="A35" s="117">
        <f t="shared" si="0"/>
        <v>31</v>
      </c>
      <c r="B35" s="118" t="s">
        <v>108</v>
      </c>
      <c r="C35" s="118" t="s">
        <v>96</v>
      </c>
      <c r="D35" s="118" t="s">
        <v>100</v>
      </c>
      <c r="E35" s="119" t="s">
        <v>113</v>
      </c>
      <c r="F35" s="119" t="s">
        <v>73</v>
      </c>
      <c r="G35" s="118" t="s">
        <v>68</v>
      </c>
      <c r="H35" s="112" t="s">
        <v>202</v>
      </c>
      <c r="I35" s="118"/>
    </row>
    <row r="36" spans="1:9" ht="36" x14ac:dyDescent="0.2">
      <c r="A36" s="117">
        <f t="shared" si="0"/>
        <v>32</v>
      </c>
      <c r="B36" s="118" t="s">
        <v>70</v>
      </c>
      <c r="C36" s="118" t="s">
        <v>96</v>
      </c>
      <c r="D36" s="118" t="s">
        <v>71</v>
      </c>
      <c r="E36" s="119" t="s">
        <v>114</v>
      </c>
      <c r="F36" s="119" t="s">
        <v>88</v>
      </c>
      <c r="G36" s="118"/>
      <c r="H36" s="112" t="s">
        <v>202</v>
      </c>
      <c r="I36" s="118"/>
    </row>
    <row r="37" spans="1:9" ht="36" x14ac:dyDescent="0.2">
      <c r="A37" s="117">
        <f t="shared" si="0"/>
        <v>33</v>
      </c>
      <c r="B37" s="118" t="s">
        <v>70</v>
      </c>
      <c r="C37" s="118" t="s">
        <v>212</v>
      </c>
      <c r="D37" s="118" t="s">
        <v>71</v>
      </c>
      <c r="E37" s="119" t="s">
        <v>115</v>
      </c>
      <c r="F37" s="119" t="s">
        <v>73</v>
      </c>
      <c r="G37" s="118" t="s">
        <v>116</v>
      </c>
      <c r="H37" s="112" t="s">
        <v>202</v>
      </c>
      <c r="I37" s="118"/>
    </row>
    <row r="38" spans="1:9" ht="36" x14ac:dyDescent="0.2">
      <c r="A38" s="117">
        <f t="shared" ref="A38:A69" si="1">A37+1</f>
        <v>34</v>
      </c>
      <c r="B38" s="118" t="s">
        <v>108</v>
      </c>
      <c r="C38" s="118" t="s">
        <v>212</v>
      </c>
      <c r="D38" s="118" t="s">
        <v>100</v>
      </c>
      <c r="E38" s="119" t="s">
        <v>117</v>
      </c>
      <c r="F38" s="119" t="s">
        <v>88</v>
      </c>
      <c r="G38" s="118" t="s">
        <v>116</v>
      </c>
      <c r="H38" s="112" t="s">
        <v>202</v>
      </c>
      <c r="I38" s="118"/>
    </row>
    <row r="39" spans="1:9" x14ac:dyDescent="0.2">
      <c r="A39" s="117">
        <f t="shared" si="1"/>
        <v>35</v>
      </c>
      <c r="B39" s="118" t="s">
        <v>70</v>
      </c>
      <c r="C39" s="118" t="s">
        <v>96</v>
      </c>
      <c r="D39" s="118" t="s">
        <v>100</v>
      </c>
      <c r="E39" s="119" t="s">
        <v>118</v>
      </c>
      <c r="F39" s="119" t="s">
        <v>88</v>
      </c>
      <c r="G39" s="118"/>
      <c r="H39" s="112" t="s">
        <v>202</v>
      </c>
      <c r="I39" s="118"/>
    </row>
    <row r="40" spans="1:9" ht="24" x14ac:dyDescent="0.2">
      <c r="A40" s="117">
        <f t="shared" si="1"/>
        <v>36</v>
      </c>
      <c r="B40" s="118" t="s">
        <v>63</v>
      </c>
      <c r="C40" s="118" t="s">
        <v>223</v>
      </c>
      <c r="D40" s="118" t="s">
        <v>100</v>
      </c>
      <c r="E40" s="119" t="s">
        <v>119</v>
      </c>
      <c r="F40" s="119" t="s">
        <v>73</v>
      </c>
      <c r="G40" s="118"/>
      <c r="H40" s="112" t="s">
        <v>202</v>
      </c>
      <c r="I40" s="118"/>
    </row>
    <row r="41" spans="1:9" ht="24" x14ac:dyDescent="0.2">
      <c r="A41" s="117">
        <f t="shared" si="1"/>
        <v>37</v>
      </c>
      <c r="B41" s="118" t="s">
        <v>63</v>
      </c>
      <c r="C41" s="118" t="s">
        <v>96</v>
      </c>
      <c r="D41" s="118" t="s">
        <v>100</v>
      </c>
      <c r="E41" s="119" t="s">
        <v>120</v>
      </c>
      <c r="F41" s="119" t="s">
        <v>88</v>
      </c>
      <c r="G41" s="118"/>
      <c r="H41" s="112" t="s">
        <v>202</v>
      </c>
      <c r="I41" s="118"/>
    </row>
    <row r="42" spans="1:9" ht="36" x14ac:dyDescent="0.2">
      <c r="A42" s="117">
        <f t="shared" si="1"/>
        <v>38</v>
      </c>
      <c r="B42" s="118" t="s">
        <v>63</v>
      </c>
      <c r="C42" s="118" t="s">
        <v>214</v>
      </c>
      <c r="D42" s="118" t="s">
        <v>100</v>
      </c>
      <c r="E42" s="119" t="s">
        <v>121</v>
      </c>
      <c r="F42" s="119" t="s">
        <v>88</v>
      </c>
      <c r="G42" s="118" t="s">
        <v>68</v>
      </c>
      <c r="H42" s="112" t="s">
        <v>202</v>
      </c>
      <c r="I42" s="118"/>
    </row>
    <row r="43" spans="1:9" ht="108" x14ac:dyDescent="0.2">
      <c r="A43" s="117">
        <f t="shared" si="1"/>
        <v>39</v>
      </c>
      <c r="B43" s="118" t="s">
        <v>70</v>
      </c>
      <c r="C43" s="118" t="s">
        <v>211</v>
      </c>
      <c r="D43" s="118" t="s">
        <v>71</v>
      </c>
      <c r="E43" s="119" t="s">
        <v>122</v>
      </c>
      <c r="F43" s="119" t="s">
        <v>73</v>
      </c>
      <c r="G43" s="118" t="s">
        <v>68</v>
      </c>
      <c r="H43" s="112" t="s">
        <v>202</v>
      </c>
      <c r="I43" s="118"/>
    </row>
    <row r="44" spans="1:9" ht="24" x14ac:dyDescent="0.2">
      <c r="A44" s="117">
        <f t="shared" si="1"/>
        <v>40</v>
      </c>
      <c r="B44" s="118" t="s">
        <v>108</v>
      </c>
      <c r="C44" s="118" t="s">
        <v>211</v>
      </c>
      <c r="D44" s="118" t="s">
        <v>71</v>
      </c>
      <c r="E44" s="119" t="s">
        <v>123</v>
      </c>
      <c r="F44" s="119" t="s">
        <v>88</v>
      </c>
      <c r="G44" s="118" t="s">
        <v>68</v>
      </c>
      <c r="H44" s="112" t="s">
        <v>202</v>
      </c>
      <c r="I44" s="118"/>
    </row>
    <row r="45" spans="1:9" ht="36" x14ac:dyDescent="0.2">
      <c r="A45" s="117">
        <f t="shared" si="1"/>
        <v>41</v>
      </c>
      <c r="B45" s="118" t="s">
        <v>63</v>
      </c>
      <c r="C45" s="118" t="s">
        <v>211</v>
      </c>
      <c r="D45" s="118" t="s">
        <v>100</v>
      </c>
      <c r="E45" s="119" t="s">
        <v>124</v>
      </c>
      <c r="F45" s="119" t="s">
        <v>73</v>
      </c>
      <c r="G45" s="118" t="s">
        <v>68</v>
      </c>
      <c r="H45" s="112" t="s">
        <v>202</v>
      </c>
      <c r="I45" s="118"/>
    </row>
    <row r="46" spans="1:9" ht="24" x14ac:dyDescent="0.2">
      <c r="A46" s="117">
        <f t="shared" si="1"/>
        <v>42</v>
      </c>
      <c r="B46" s="118" t="s">
        <v>63</v>
      </c>
      <c r="C46" s="118" t="s">
        <v>64</v>
      </c>
      <c r="D46" s="118" t="s">
        <v>100</v>
      </c>
      <c r="E46" s="119" t="s">
        <v>125</v>
      </c>
      <c r="F46" s="119" t="s">
        <v>73</v>
      </c>
      <c r="G46" s="118" t="s">
        <v>68</v>
      </c>
      <c r="H46" s="112" t="s">
        <v>202</v>
      </c>
      <c r="I46" s="118"/>
    </row>
    <row r="47" spans="1:9" ht="24" x14ac:dyDescent="0.2">
      <c r="A47" s="117">
        <f t="shared" si="1"/>
        <v>43</v>
      </c>
      <c r="B47" s="118" t="s">
        <v>63</v>
      </c>
      <c r="C47" s="118" t="s">
        <v>210</v>
      </c>
      <c r="D47" s="118" t="s">
        <v>71</v>
      </c>
      <c r="E47" s="119" t="s">
        <v>126</v>
      </c>
      <c r="F47" s="119" t="s">
        <v>88</v>
      </c>
      <c r="G47" s="118" t="s">
        <v>68</v>
      </c>
      <c r="H47" s="112" t="s">
        <v>202</v>
      </c>
      <c r="I47" s="118"/>
    </row>
    <row r="48" spans="1:9" ht="48" x14ac:dyDescent="0.2">
      <c r="A48" s="117">
        <f t="shared" si="1"/>
        <v>44</v>
      </c>
      <c r="B48" s="118" t="s">
        <v>63</v>
      </c>
      <c r="C48" s="118" t="s">
        <v>210</v>
      </c>
      <c r="D48" s="118" t="s">
        <v>71</v>
      </c>
      <c r="E48" s="119" t="s">
        <v>127</v>
      </c>
      <c r="F48" s="119" t="s">
        <v>88</v>
      </c>
      <c r="G48" s="118" t="s">
        <v>68</v>
      </c>
      <c r="H48" s="112" t="s">
        <v>202</v>
      </c>
      <c r="I48" s="118"/>
    </row>
    <row r="49" spans="1:9" ht="24" x14ac:dyDescent="0.2">
      <c r="A49" s="117">
        <f t="shared" si="1"/>
        <v>45</v>
      </c>
      <c r="B49" s="118" t="s">
        <v>63</v>
      </c>
      <c r="C49" s="118" t="s">
        <v>210</v>
      </c>
      <c r="D49" s="118" t="s">
        <v>71</v>
      </c>
      <c r="E49" s="119" t="s">
        <v>128</v>
      </c>
      <c r="F49" s="119" t="s">
        <v>88</v>
      </c>
      <c r="G49" s="118" t="s">
        <v>68</v>
      </c>
      <c r="H49" s="112" t="s">
        <v>202</v>
      </c>
      <c r="I49" s="118"/>
    </row>
    <row r="50" spans="1:9" x14ac:dyDescent="0.2">
      <c r="A50" s="117">
        <f t="shared" si="1"/>
        <v>46</v>
      </c>
      <c r="B50" s="118" t="s">
        <v>63</v>
      </c>
      <c r="C50" s="118" t="s">
        <v>96</v>
      </c>
      <c r="D50" s="118" t="s">
        <v>71</v>
      </c>
      <c r="E50" s="119" t="s">
        <v>129</v>
      </c>
      <c r="F50" s="119" t="s">
        <v>88</v>
      </c>
      <c r="G50" s="118" t="s">
        <v>68</v>
      </c>
      <c r="H50" s="112" t="s">
        <v>202</v>
      </c>
      <c r="I50" s="118"/>
    </row>
    <row r="51" spans="1:9" ht="24" x14ac:dyDescent="0.2">
      <c r="A51" s="117">
        <f t="shared" si="1"/>
        <v>47</v>
      </c>
      <c r="B51" s="118" t="s">
        <v>63</v>
      </c>
      <c r="C51" s="118" t="s">
        <v>96</v>
      </c>
      <c r="D51" s="118" t="s">
        <v>71</v>
      </c>
      <c r="E51" s="119" t="s">
        <v>130</v>
      </c>
      <c r="F51" s="119" t="s">
        <v>88</v>
      </c>
      <c r="G51" s="118" t="s">
        <v>131</v>
      </c>
      <c r="H51" s="112" t="s">
        <v>202</v>
      </c>
      <c r="I51" s="118"/>
    </row>
    <row r="52" spans="1:9" ht="24" x14ac:dyDescent="0.2">
      <c r="A52" s="117">
        <f t="shared" si="1"/>
        <v>48</v>
      </c>
      <c r="B52" s="118" t="s">
        <v>63</v>
      </c>
      <c r="C52" s="118" t="s">
        <v>96</v>
      </c>
      <c r="D52" s="118" t="s">
        <v>71</v>
      </c>
      <c r="E52" s="119" t="s">
        <v>132</v>
      </c>
      <c r="F52" s="119" t="s">
        <v>88</v>
      </c>
      <c r="G52" s="118" t="s">
        <v>131</v>
      </c>
      <c r="H52" s="112" t="s">
        <v>202</v>
      </c>
      <c r="I52" s="118"/>
    </row>
    <row r="53" spans="1:9" ht="24" x14ac:dyDescent="0.2">
      <c r="A53" s="117">
        <f t="shared" si="1"/>
        <v>49</v>
      </c>
      <c r="B53" s="118" t="s">
        <v>63</v>
      </c>
      <c r="C53" s="118" t="s">
        <v>96</v>
      </c>
      <c r="D53" s="118" t="s">
        <v>71</v>
      </c>
      <c r="E53" s="119" t="s">
        <v>133</v>
      </c>
      <c r="F53" s="119" t="s">
        <v>78</v>
      </c>
      <c r="G53" s="118" t="s">
        <v>131</v>
      </c>
      <c r="H53" s="112" t="s">
        <v>202</v>
      </c>
      <c r="I53" s="118"/>
    </row>
    <row r="54" spans="1:9" ht="135" customHeight="1" x14ac:dyDescent="0.2">
      <c r="A54" s="117">
        <f t="shared" si="1"/>
        <v>50</v>
      </c>
      <c r="B54" s="118" t="s">
        <v>63</v>
      </c>
      <c r="C54" s="118" t="s">
        <v>96</v>
      </c>
      <c r="D54" s="118" t="s">
        <v>71</v>
      </c>
      <c r="E54" s="119" t="s">
        <v>134</v>
      </c>
      <c r="F54" s="119" t="s">
        <v>88</v>
      </c>
      <c r="G54" s="118" t="s">
        <v>131</v>
      </c>
      <c r="H54" s="112" t="s">
        <v>202</v>
      </c>
      <c r="I54" s="118"/>
    </row>
    <row r="55" spans="1:9" ht="24" x14ac:dyDescent="0.2">
      <c r="A55" s="117">
        <f t="shared" si="1"/>
        <v>51</v>
      </c>
      <c r="B55" s="118" t="s">
        <v>63</v>
      </c>
      <c r="C55" s="118" t="s">
        <v>96</v>
      </c>
      <c r="D55" s="118" t="s">
        <v>71</v>
      </c>
      <c r="E55" s="119" t="s">
        <v>135</v>
      </c>
      <c r="F55" s="119" t="s">
        <v>88</v>
      </c>
      <c r="G55" s="118" t="s">
        <v>131</v>
      </c>
      <c r="H55" s="112" t="s">
        <v>202</v>
      </c>
      <c r="I55" s="118"/>
    </row>
    <row r="56" spans="1:9" ht="36" x14ac:dyDescent="0.2">
      <c r="A56" s="117">
        <f t="shared" si="1"/>
        <v>52</v>
      </c>
      <c r="B56" s="118" t="s">
        <v>70</v>
      </c>
      <c r="C56" s="118" t="s">
        <v>212</v>
      </c>
      <c r="D56" s="118" t="s">
        <v>71</v>
      </c>
      <c r="E56" s="119" t="s">
        <v>136</v>
      </c>
      <c r="F56" s="119" t="s">
        <v>88</v>
      </c>
      <c r="G56" s="118" t="s">
        <v>131</v>
      </c>
      <c r="H56" s="112" t="s">
        <v>202</v>
      </c>
      <c r="I56" s="118"/>
    </row>
    <row r="57" spans="1:9" x14ac:dyDescent="0.2">
      <c r="A57" s="117">
        <f t="shared" si="1"/>
        <v>53</v>
      </c>
      <c r="B57" s="118" t="s">
        <v>63</v>
      </c>
      <c r="C57" s="118" t="s">
        <v>224</v>
      </c>
      <c r="D57" s="118" t="s">
        <v>71</v>
      </c>
      <c r="E57" s="119" t="s">
        <v>215</v>
      </c>
      <c r="F57" s="119" t="s">
        <v>78</v>
      </c>
      <c r="G57" s="118"/>
      <c r="H57" s="112" t="s">
        <v>202</v>
      </c>
      <c r="I57" s="118"/>
    </row>
    <row r="58" spans="1:9" ht="24" x14ac:dyDescent="0.2">
      <c r="A58" s="117">
        <f t="shared" si="1"/>
        <v>54</v>
      </c>
      <c r="B58" s="118" t="s">
        <v>63</v>
      </c>
      <c r="C58" s="118" t="s">
        <v>212</v>
      </c>
      <c r="D58" s="118" t="s">
        <v>71</v>
      </c>
      <c r="E58" s="119" t="s">
        <v>137</v>
      </c>
      <c r="F58" s="119" t="s">
        <v>73</v>
      </c>
      <c r="G58" s="118" t="s">
        <v>68</v>
      </c>
      <c r="H58" s="112" t="s">
        <v>202</v>
      </c>
      <c r="I58" s="118"/>
    </row>
    <row r="59" spans="1:9" ht="36" x14ac:dyDescent="0.2">
      <c r="A59" s="117">
        <f t="shared" si="1"/>
        <v>55</v>
      </c>
      <c r="B59" s="119" t="s">
        <v>138</v>
      </c>
      <c r="C59" s="118" t="s">
        <v>214</v>
      </c>
      <c r="D59" s="118" t="s">
        <v>71</v>
      </c>
      <c r="E59" s="119" t="s">
        <v>139</v>
      </c>
      <c r="F59" s="119" t="s">
        <v>88</v>
      </c>
      <c r="G59" s="118" t="s">
        <v>68</v>
      </c>
      <c r="H59" s="112" t="s">
        <v>202</v>
      </c>
      <c r="I59" s="118"/>
    </row>
    <row r="60" spans="1:9" ht="156" x14ac:dyDescent="0.2">
      <c r="A60" s="117">
        <f t="shared" si="1"/>
        <v>56</v>
      </c>
      <c r="B60" s="118" t="s">
        <v>63</v>
      </c>
      <c r="C60" s="118" t="s">
        <v>216</v>
      </c>
      <c r="D60" s="118" t="s">
        <v>71</v>
      </c>
      <c r="E60" s="119" t="s">
        <v>140</v>
      </c>
      <c r="F60" s="119" t="s">
        <v>78</v>
      </c>
      <c r="G60" s="118" t="s">
        <v>68</v>
      </c>
      <c r="H60" s="112" t="s">
        <v>202</v>
      </c>
      <c r="I60" s="118"/>
    </row>
    <row r="61" spans="1:9" ht="48" x14ac:dyDescent="0.2">
      <c r="A61" s="117">
        <f t="shared" si="1"/>
        <v>57</v>
      </c>
      <c r="B61" s="118" t="s">
        <v>63</v>
      </c>
      <c r="C61" s="118" t="s">
        <v>210</v>
      </c>
      <c r="D61" s="118" t="s">
        <v>71</v>
      </c>
      <c r="E61" s="119" t="s">
        <v>141</v>
      </c>
      <c r="F61" s="119" t="s">
        <v>88</v>
      </c>
      <c r="G61" s="118" t="s">
        <v>68</v>
      </c>
      <c r="H61" s="112" t="s">
        <v>202</v>
      </c>
      <c r="I61" s="118"/>
    </row>
    <row r="62" spans="1:9" ht="60" x14ac:dyDescent="0.2">
      <c r="A62" s="117">
        <f t="shared" si="1"/>
        <v>58</v>
      </c>
      <c r="B62" s="118" t="s">
        <v>63</v>
      </c>
      <c r="C62" s="118" t="s">
        <v>210</v>
      </c>
      <c r="D62" s="118" t="s">
        <v>71</v>
      </c>
      <c r="E62" s="119" t="s">
        <v>142</v>
      </c>
      <c r="F62" s="119" t="s">
        <v>88</v>
      </c>
      <c r="G62" s="118" t="s">
        <v>68</v>
      </c>
      <c r="H62" s="112" t="s">
        <v>202</v>
      </c>
      <c r="I62" s="118"/>
    </row>
    <row r="63" spans="1:9" ht="36" x14ac:dyDescent="0.2">
      <c r="A63" s="117">
        <f t="shared" si="1"/>
        <v>59</v>
      </c>
      <c r="B63" s="118" t="s">
        <v>63</v>
      </c>
      <c r="C63" s="118" t="s">
        <v>214</v>
      </c>
      <c r="D63" s="118" t="s">
        <v>100</v>
      </c>
      <c r="E63" s="119" t="s">
        <v>143</v>
      </c>
      <c r="F63" s="119" t="s">
        <v>88</v>
      </c>
      <c r="G63" s="118" t="s">
        <v>68</v>
      </c>
      <c r="H63" s="112" t="s">
        <v>202</v>
      </c>
      <c r="I63" s="118"/>
    </row>
    <row r="64" spans="1:9" ht="197.25" customHeight="1" x14ac:dyDescent="0.2">
      <c r="A64" s="117">
        <f t="shared" si="1"/>
        <v>60</v>
      </c>
      <c r="B64" s="118" t="s">
        <v>63</v>
      </c>
      <c r="C64" s="118" t="s">
        <v>214</v>
      </c>
      <c r="D64" s="118" t="s">
        <v>100</v>
      </c>
      <c r="E64" s="119" t="s">
        <v>144</v>
      </c>
      <c r="F64" s="119" t="s">
        <v>88</v>
      </c>
      <c r="G64" s="118" t="s">
        <v>68</v>
      </c>
      <c r="H64" s="112" t="s">
        <v>202</v>
      </c>
      <c r="I64" s="118"/>
    </row>
    <row r="65" spans="1:9" x14ac:dyDescent="0.2">
      <c r="A65" s="117">
        <f t="shared" si="1"/>
        <v>61</v>
      </c>
      <c r="B65" s="118" t="s">
        <v>145</v>
      </c>
      <c r="C65" s="118" t="s">
        <v>216</v>
      </c>
      <c r="D65" s="118" t="s">
        <v>71</v>
      </c>
      <c r="E65" s="119" t="s">
        <v>146</v>
      </c>
      <c r="F65" s="119" t="s">
        <v>83</v>
      </c>
      <c r="G65" s="118" t="s">
        <v>68</v>
      </c>
      <c r="H65" s="112" t="s">
        <v>202</v>
      </c>
      <c r="I65" s="118"/>
    </row>
    <row r="66" spans="1:9" x14ac:dyDescent="0.2">
      <c r="A66" s="117">
        <f t="shared" si="1"/>
        <v>62</v>
      </c>
      <c r="B66" s="118" t="s">
        <v>147</v>
      </c>
      <c r="C66" s="118" t="s">
        <v>216</v>
      </c>
      <c r="D66" s="118" t="s">
        <v>100</v>
      </c>
      <c r="E66" s="119" t="s">
        <v>148</v>
      </c>
      <c r="F66" s="119" t="s">
        <v>83</v>
      </c>
      <c r="G66" s="118" t="s">
        <v>68</v>
      </c>
      <c r="H66" s="112" t="s">
        <v>202</v>
      </c>
      <c r="I66" s="118"/>
    </row>
    <row r="67" spans="1:9" ht="54" customHeight="1" x14ac:dyDescent="0.2">
      <c r="A67" s="117">
        <f t="shared" si="1"/>
        <v>63</v>
      </c>
      <c r="B67" s="113" t="s">
        <v>70</v>
      </c>
      <c r="C67" s="113" t="s">
        <v>217</v>
      </c>
      <c r="D67" s="113" t="s">
        <v>71</v>
      </c>
      <c r="E67" s="114" t="s">
        <v>149</v>
      </c>
      <c r="F67" s="119" t="s">
        <v>83</v>
      </c>
      <c r="G67" s="113" t="s">
        <v>76</v>
      </c>
      <c r="H67" s="112" t="s">
        <v>202</v>
      </c>
      <c r="I67" s="118"/>
    </row>
    <row r="68" spans="1:9" ht="36" x14ac:dyDescent="0.2">
      <c r="A68" s="117">
        <f t="shared" si="1"/>
        <v>64</v>
      </c>
      <c r="B68" s="113" t="s">
        <v>70</v>
      </c>
      <c r="C68" s="113" t="s">
        <v>210</v>
      </c>
      <c r="D68" s="113" t="s">
        <v>71</v>
      </c>
      <c r="E68" s="114" t="s">
        <v>150</v>
      </c>
      <c r="F68" s="119" t="s">
        <v>83</v>
      </c>
      <c r="G68" s="113" t="s">
        <v>76</v>
      </c>
      <c r="H68" s="112" t="s">
        <v>202</v>
      </c>
      <c r="I68" s="118"/>
    </row>
    <row r="69" spans="1:9" ht="60" x14ac:dyDescent="0.2">
      <c r="A69" s="117">
        <f t="shared" si="1"/>
        <v>65</v>
      </c>
      <c r="B69" s="113" t="s">
        <v>70</v>
      </c>
      <c r="C69" s="113" t="s">
        <v>81</v>
      </c>
      <c r="D69" s="113" t="s">
        <v>71</v>
      </c>
      <c r="E69" s="114" t="s">
        <v>151</v>
      </c>
      <c r="F69" s="119" t="s">
        <v>83</v>
      </c>
      <c r="G69" s="113" t="s">
        <v>76</v>
      </c>
      <c r="H69" s="112" t="s">
        <v>202</v>
      </c>
      <c r="I69" s="118"/>
    </row>
    <row r="70" spans="1:9" ht="24" x14ac:dyDescent="0.2">
      <c r="A70" s="117">
        <f t="shared" ref="A70:A84" si="2">A69+1</f>
        <v>66</v>
      </c>
      <c r="B70" s="113" t="s">
        <v>152</v>
      </c>
      <c r="C70" s="113" t="s">
        <v>96</v>
      </c>
      <c r="D70" s="113" t="s">
        <v>71</v>
      </c>
      <c r="E70" s="114" t="s">
        <v>153</v>
      </c>
      <c r="F70" s="119" t="s">
        <v>154</v>
      </c>
      <c r="G70" s="113" t="s">
        <v>155</v>
      </c>
      <c r="H70" s="112" t="s">
        <v>202</v>
      </c>
      <c r="I70" s="118"/>
    </row>
    <row r="71" spans="1:9" ht="24" x14ac:dyDescent="0.2">
      <c r="A71" s="117">
        <f t="shared" si="2"/>
        <v>67</v>
      </c>
      <c r="B71" s="118" t="s">
        <v>63</v>
      </c>
      <c r="C71" s="118" t="s">
        <v>211</v>
      </c>
      <c r="D71" s="118" t="s">
        <v>100</v>
      </c>
      <c r="E71" s="119" t="s">
        <v>156</v>
      </c>
      <c r="F71" s="119" t="s">
        <v>88</v>
      </c>
      <c r="G71" s="118" t="s">
        <v>68</v>
      </c>
      <c r="H71" s="112" t="s">
        <v>202</v>
      </c>
      <c r="I71" s="118"/>
    </row>
    <row r="72" spans="1:9" x14ac:dyDescent="0.2">
      <c r="A72" s="117">
        <f t="shared" si="2"/>
        <v>68</v>
      </c>
      <c r="B72" s="118" t="s">
        <v>63</v>
      </c>
      <c r="C72" s="118" t="s">
        <v>218</v>
      </c>
      <c r="D72" s="118" t="s">
        <v>100</v>
      </c>
      <c r="E72" s="119" t="s">
        <v>157</v>
      </c>
      <c r="F72" s="119" t="s">
        <v>78</v>
      </c>
      <c r="G72" s="118" t="s">
        <v>68</v>
      </c>
      <c r="H72" s="112" t="s">
        <v>202</v>
      </c>
      <c r="I72" s="118"/>
    </row>
    <row r="73" spans="1:9" ht="36" x14ac:dyDescent="0.2">
      <c r="A73" s="117">
        <f t="shared" si="2"/>
        <v>69</v>
      </c>
      <c r="B73" s="118" t="s">
        <v>63</v>
      </c>
      <c r="C73" s="118" t="s">
        <v>224</v>
      </c>
      <c r="D73" s="118" t="s">
        <v>71</v>
      </c>
      <c r="E73" s="119" t="s">
        <v>158</v>
      </c>
      <c r="F73" s="119" t="s">
        <v>88</v>
      </c>
      <c r="G73" s="118" t="s">
        <v>159</v>
      </c>
      <c r="H73" s="112" t="s">
        <v>202</v>
      </c>
      <c r="I73" s="118"/>
    </row>
    <row r="74" spans="1:9" ht="36" x14ac:dyDescent="0.2">
      <c r="A74" s="117">
        <f t="shared" si="2"/>
        <v>70</v>
      </c>
      <c r="B74" s="118" t="s">
        <v>63</v>
      </c>
      <c r="C74" s="118" t="s">
        <v>224</v>
      </c>
      <c r="D74" s="118" t="s">
        <v>71</v>
      </c>
      <c r="E74" s="119" t="s">
        <v>160</v>
      </c>
      <c r="F74" s="119" t="s">
        <v>88</v>
      </c>
      <c r="G74" s="118" t="s">
        <v>159</v>
      </c>
      <c r="H74" s="112" t="s">
        <v>202</v>
      </c>
      <c r="I74" s="118"/>
    </row>
    <row r="75" spans="1:9" ht="48" x14ac:dyDescent="0.2">
      <c r="A75" s="117">
        <f t="shared" si="2"/>
        <v>71</v>
      </c>
      <c r="B75" s="118" t="s">
        <v>63</v>
      </c>
      <c r="C75" s="118" t="s">
        <v>224</v>
      </c>
      <c r="D75" s="118" t="s">
        <v>71</v>
      </c>
      <c r="E75" s="119" t="s">
        <v>219</v>
      </c>
      <c r="F75" s="119" t="s">
        <v>88</v>
      </c>
      <c r="G75" s="118" t="s">
        <v>159</v>
      </c>
      <c r="H75" s="112" t="s">
        <v>202</v>
      </c>
      <c r="I75" s="118"/>
    </row>
    <row r="76" spans="1:9" ht="24" x14ac:dyDescent="0.2">
      <c r="A76" s="117">
        <f t="shared" si="2"/>
        <v>72</v>
      </c>
      <c r="B76" s="118" t="s">
        <v>63</v>
      </c>
      <c r="C76" s="118" t="s">
        <v>224</v>
      </c>
      <c r="D76" s="118" t="s">
        <v>71</v>
      </c>
      <c r="E76" s="119" t="s">
        <v>161</v>
      </c>
      <c r="F76" s="119"/>
      <c r="G76" s="118" t="s">
        <v>159</v>
      </c>
      <c r="H76" s="112" t="s">
        <v>202</v>
      </c>
      <c r="I76" s="118"/>
    </row>
    <row r="77" spans="1:9" ht="24" x14ac:dyDescent="0.2">
      <c r="A77" s="117">
        <f t="shared" si="2"/>
        <v>73</v>
      </c>
      <c r="B77" s="118" t="s">
        <v>63</v>
      </c>
      <c r="C77" s="118" t="s">
        <v>214</v>
      </c>
      <c r="D77" s="118" t="s">
        <v>162</v>
      </c>
      <c r="E77" s="119" t="s">
        <v>163</v>
      </c>
      <c r="F77" s="119" t="s">
        <v>88</v>
      </c>
      <c r="G77" s="118" t="s">
        <v>68</v>
      </c>
      <c r="H77" s="112" t="s">
        <v>202</v>
      </c>
      <c r="I77" s="118"/>
    </row>
    <row r="78" spans="1:9" ht="24" x14ac:dyDescent="0.2">
      <c r="A78" s="117">
        <f t="shared" si="2"/>
        <v>74</v>
      </c>
      <c r="B78" s="118" t="s">
        <v>63</v>
      </c>
      <c r="C78" s="118" t="s">
        <v>224</v>
      </c>
      <c r="D78" s="118" t="s">
        <v>71</v>
      </c>
      <c r="E78" s="119" t="s">
        <v>164</v>
      </c>
      <c r="F78" s="119" t="s">
        <v>78</v>
      </c>
      <c r="G78" s="118" t="s">
        <v>159</v>
      </c>
      <c r="H78" s="112" t="s">
        <v>202</v>
      </c>
      <c r="I78" s="118"/>
    </row>
    <row r="79" spans="1:9" x14ac:dyDescent="0.2">
      <c r="A79" s="117">
        <f t="shared" si="2"/>
        <v>75</v>
      </c>
      <c r="B79" s="118" t="s">
        <v>63</v>
      </c>
      <c r="C79" s="118" t="s">
        <v>211</v>
      </c>
      <c r="D79" s="118" t="s">
        <v>71</v>
      </c>
      <c r="E79" s="119" t="s">
        <v>165</v>
      </c>
      <c r="F79" s="119" t="s">
        <v>88</v>
      </c>
      <c r="G79" s="118" t="s">
        <v>68</v>
      </c>
      <c r="H79" s="112" t="s">
        <v>202</v>
      </c>
      <c r="I79" s="120"/>
    </row>
    <row r="80" spans="1:9" ht="24" x14ac:dyDescent="0.2">
      <c r="A80" s="117">
        <f t="shared" si="2"/>
        <v>76</v>
      </c>
      <c r="B80" s="118" t="s">
        <v>70</v>
      </c>
      <c r="C80" s="118" t="s">
        <v>213</v>
      </c>
      <c r="D80" s="118" t="s">
        <v>71</v>
      </c>
      <c r="E80" s="119" t="s">
        <v>166</v>
      </c>
      <c r="F80" s="119" t="s">
        <v>167</v>
      </c>
      <c r="G80" s="118" t="s">
        <v>168</v>
      </c>
      <c r="H80" s="112" t="s">
        <v>202</v>
      </c>
      <c r="I80" s="120"/>
    </row>
    <row r="81" spans="1:8" ht="24" x14ac:dyDescent="0.2">
      <c r="A81" s="117">
        <f t="shared" si="2"/>
        <v>77</v>
      </c>
      <c r="B81" s="118" t="s">
        <v>63</v>
      </c>
      <c r="C81" s="118" t="s">
        <v>220</v>
      </c>
      <c r="D81" s="118" t="s">
        <v>100</v>
      </c>
      <c r="E81" s="119" t="s">
        <v>169</v>
      </c>
      <c r="F81" s="119" t="s">
        <v>167</v>
      </c>
      <c r="G81" s="118" t="s">
        <v>68</v>
      </c>
      <c r="H81" s="112" t="s">
        <v>202</v>
      </c>
    </row>
    <row r="82" spans="1:8" ht="36" x14ac:dyDescent="0.2">
      <c r="A82" s="117">
        <f t="shared" si="2"/>
        <v>78</v>
      </c>
      <c r="B82" s="118" t="s">
        <v>63</v>
      </c>
      <c r="C82" s="118" t="s">
        <v>211</v>
      </c>
      <c r="D82" s="118" t="s">
        <v>100</v>
      </c>
      <c r="E82" s="119" t="s">
        <v>170</v>
      </c>
      <c r="F82" s="119" t="s">
        <v>167</v>
      </c>
      <c r="G82" s="118" t="s">
        <v>171</v>
      </c>
      <c r="H82" s="112" t="s">
        <v>202</v>
      </c>
    </row>
    <row r="83" spans="1:8" ht="36" x14ac:dyDescent="0.2">
      <c r="A83" s="117">
        <f t="shared" si="2"/>
        <v>79</v>
      </c>
      <c r="B83" s="113" t="s">
        <v>63</v>
      </c>
      <c r="C83" s="113" t="s">
        <v>221</v>
      </c>
      <c r="D83" s="113" t="s">
        <v>100</v>
      </c>
      <c r="E83" s="114" t="s">
        <v>172</v>
      </c>
      <c r="F83" s="114" t="s">
        <v>167</v>
      </c>
      <c r="G83" s="113" t="s">
        <v>173</v>
      </c>
      <c r="H83" s="112" t="s">
        <v>202</v>
      </c>
    </row>
    <row r="84" spans="1:8" ht="24" x14ac:dyDescent="0.2">
      <c r="A84" s="117">
        <f t="shared" si="2"/>
        <v>80</v>
      </c>
      <c r="B84" s="116" t="s">
        <v>63</v>
      </c>
      <c r="C84" s="113" t="s">
        <v>221</v>
      </c>
      <c r="D84" s="116" t="s">
        <v>100</v>
      </c>
      <c r="E84" s="115" t="s">
        <v>193</v>
      </c>
      <c r="F84" s="114" t="s">
        <v>167</v>
      </c>
      <c r="G84" s="113" t="s">
        <v>173</v>
      </c>
      <c r="H84" s="112" t="s">
        <v>244</v>
      </c>
    </row>
  </sheetData>
  <autoFilter ref="A4:I84"/>
  <mergeCells count="1">
    <mergeCell ref="L2:S2"/>
  </mergeCells>
  <dataValidations count="2">
    <dataValidation type="list" allowBlank="1" showInputMessage="1" showErrorMessage="1" sqref="H1">
      <formula1>"Yes, No"</formula1>
    </dataValidation>
    <dataValidation type="list" allowBlank="1" showInputMessage="1" showErrorMessage="1" sqref="H5:H84">
      <formula1>"Yes, No, Incomplete, NA, Almost"</formula1>
    </dataValidation>
  </dataValidation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FCAFB"/>
  </sheetPr>
  <dimension ref="A1:O85"/>
  <sheetViews>
    <sheetView zoomScale="70" zoomScaleNormal="70" workbookViewId="0">
      <selection sqref="A1:G1"/>
    </sheetView>
  </sheetViews>
  <sheetFormatPr defaultRowHeight="14.25" x14ac:dyDescent="0.2"/>
  <cols>
    <col min="1" max="1" width="6.42578125" style="316" customWidth="1"/>
    <col min="2" max="2" width="44.85546875" style="317" customWidth="1"/>
    <col min="3" max="3" width="34.7109375" style="316" customWidth="1"/>
    <col min="4" max="4" width="54.42578125" style="279" customWidth="1"/>
    <col min="5" max="5" width="25.28515625" style="279" customWidth="1"/>
    <col min="6" max="6" width="23.7109375" style="279" bestFit="1" customWidth="1"/>
    <col min="7" max="7" width="27.85546875" style="279" bestFit="1" customWidth="1"/>
    <col min="8" max="8" width="24.42578125" style="279" bestFit="1" customWidth="1"/>
    <col min="9" max="9" width="12.140625" style="279" customWidth="1"/>
    <col min="10" max="10" width="13.7109375" style="279" customWidth="1"/>
    <col min="11" max="11" width="13.5703125" style="279" customWidth="1"/>
    <col min="12" max="12" width="19.42578125" style="279" customWidth="1"/>
    <col min="13" max="13" width="17.140625" style="279" customWidth="1"/>
    <col min="14" max="14" width="16.7109375" style="279" customWidth="1"/>
    <col min="15" max="15" width="15.85546875" style="279" customWidth="1"/>
    <col min="16" max="16384" width="9.140625" style="279"/>
  </cols>
  <sheetData>
    <row r="1" spans="1:15" ht="29.25" customHeight="1" x14ac:dyDescent="0.2">
      <c r="A1" s="277" t="s">
        <v>249</v>
      </c>
      <c r="B1" s="277"/>
      <c r="C1" s="277"/>
      <c r="D1" s="277"/>
      <c r="E1" s="277"/>
      <c r="F1" s="277"/>
      <c r="G1" s="277"/>
      <c r="H1" s="278"/>
    </row>
    <row r="2" spans="1:15" ht="23.25" x14ac:dyDescent="0.2">
      <c r="A2" s="280" t="s">
        <v>174</v>
      </c>
      <c r="B2" s="281"/>
      <c r="C2" s="282"/>
      <c r="D2" s="278"/>
      <c r="E2" s="278"/>
      <c r="F2" s="278"/>
      <c r="G2" s="278"/>
      <c r="H2" s="278"/>
    </row>
    <row r="4" spans="1:15" ht="45" customHeight="1" x14ac:dyDescent="0.25">
      <c r="A4" s="283" t="s">
        <v>175</v>
      </c>
      <c r="B4" s="283" t="s">
        <v>57</v>
      </c>
      <c r="C4" s="283" t="s">
        <v>194</v>
      </c>
      <c r="D4" s="283" t="s">
        <v>176</v>
      </c>
      <c r="E4" s="283" t="s">
        <v>177</v>
      </c>
      <c r="F4" s="284" t="s">
        <v>178</v>
      </c>
      <c r="G4" s="285"/>
      <c r="H4" s="286" t="s">
        <v>222</v>
      </c>
      <c r="I4" s="283" t="s">
        <v>250</v>
      </c>
      <c r="J4" s="286" t="s">
        <v>251</v>
      </c>
      <c r="L4" s="287" t="s">
        <v>179</v>
      </c>
      <c r="M4" s="288" t="s">
        <v>180</v>
      </c>
      <c r="N4" s="288" t="s">
        <v>181</v>
      </c>
    </row>
    <row r="5" spans="1:15" ht="27.75" customHeight="1" x14ac:dyDescent="0.2">
      <c r="A5" s="289"/>
      <c r="B5" s="289"/>
      <c r="C5" s="289"/>
      <c r="D5" s="289"/>
      <c r="E5" s="289"/>
      <c r="F5" s="290" t="s">
        <v>252</v>
      </c>
      <c r="G5" s="290" t="s">
        <v>253</v>
      </c>
      <c r="H5" s="286"/>
      <c r="I5" s="289"/>
      <c r="J5" s="286"/>
      <c r="L5" s="291" t="s">
        <v>4</v>
      </c>
      <c r="M5" s="292">
        <v>1</v>
      </c>
      <c r="N5" s="292">
        <v>9</v>
      </c>
    </row>
    <row r="6" spans="1:15" ht="45" customHeight="1" x14ac:dyDescent="0.25">
      <c r="A6" s="293">
        <v>1</v>
      </c>
      <c r="B6" s="294" t="s">
        <v>63</v>
      </c>
      <c r="C6" s="294" t="s">
        <v>64</v>
      </c>
      <c r="D6" s="295"/>
      <c r="E6" s="295"/>
      <c r="F6" s="296" t="s">
        <v>4</v>
      </c>
      <c r="G6" s="296" t="s">
        <v>4</v>
      </c>
      <c r="H6" s="293" t="str">
        <f>IARV!C23</f>
        <v>Medium</v>
      </c>
      <c r="I6" s="297">
        <f t="shared" ref="I6:I69" si="0">IF(F6="Low",1,IF(F6="Medium",2,IF(F6="High",3)))*IF(G6="Low",1,IF(G6="Medium",2,IF(G6="High",3)))*IF(H6="Low",1,IF(H6="Medium",2,IF(H6="High",3)))</f>
        <v>2</v>
      </c>
      <c r="J6" s="298" t="str">
        <f t="shared" ref="J6:J69" si="1">IF(AND(I6&gt;0,I6&lt;10),"Low", IF(AND(I6&gt;9,I6&lt;19),"Medium", IF(AND(I6&gt;19,I6&lt;28),"High")))</f>
        <v>Low</v>
      </c>
      <c r="L6" s="299" t="s">
        <v>3</v>
      </c>
      <c r="M6" s="292">
        <v>10</v>
      </c>
      <c r="N6" s="292">
        <v>18</v>
      </c>
    </row>
    <row r="7" spans="1:15" ht="45" customHeight="1" x14ac:dyDescent="0.25">
      <c r="A7" s="293">
        <v>2</v>
      </c>
      <c r="B7" s="294" t="s">
        <v>63</v>
      </c>
      <c r="C7" s="294" t="s">
        <v>210</v>
      </c>
      <c r="D7" s="295"/>
      <c r="E7" s="295"/>
      <c r="F7" s="296" t="s">
        <v>4</v>
      </c>
      <c r="G7" s="296" t="s">
        <v>4</v>
      </c>
      <c r="H7" s="293" t="str">
        <f t="shared" ref="H7:H70" si="2">H6</f>
        <v>Medium</v>
      </c>
      <c r="I7" s="297">
        <f t="shared" si="0"/>
        <v>2</v>
      </c>
      <c r="J7" s="298" t="str">
        <f t="shared" si="1"/>
        <v>Low</v>
      </c>
      <c r="L7" s="300" t="s">
        <v>2</v>
      </c>
      <c r="M7" s="292">
        <v>19</v>
      </c>
      <c r="N7" s="292">
        <v>27</v>
      </c>
    </row>
    <row r="8" spans="1:15" ht="45" customHeight="1" x14ac:dyDescent="0.2">
      <c r="A8" s="293">
        <v>3</v>
      </c>
      <c r="B8" s="294" t="s">
        <v>70</v>
      </c>
      <c r="C8" s="294" t="s">
        <v>210</v>
      </c>
      <c r="D8" s="295"/>
      <c r="E8" s="88"/>
      <c r="F8" s="296" t="s">
        <v>3</v>
      </c>
      <c r="G8" s="296" t="s">
        <v>2</v>
      </c>
      <c r="H8" s="293" t="str">
        <f t="shared" si="2"/>
        <v>Medium</v>
      </c>
      <c r="I8" s="297">
        <f t="shared" si="0"/>
        <v>12</v>
      </c>
      <c r="J8" s="298" t="str">
        <f t="shared" si="1"/>
        <v>Medium</v>
      </c>
    </row>
    <row r="9" spans="1:15" ht="45" customHeight="1" x14ac:dyDescent="0.25">
      <c r="A9" s="293">
        <v>4</v>
      </c>
      <c r="B9" s="294" t="s">
        <v>70</v>
      </c>
      <c r="C9" s="294" t="s">
        <v>210</v>
      </c>
      <c r="D9" s="295"/>
      <c r="E9" s="88"/>
      <c r="F9" s="296" t="s">
        <v>3</v>
      </c>
      <c r="G9" s="296" t="s">
        <v>2</v>
      </c>
      <c r="H9" s="293" t="str">
        <f t="shared" si="2"/>
        <v>Medium</v>
      </c>
      <c r="I9" s="297">
        <f t="shared" si="0"/>
        <v>12</v>
      </c>
      <c r="J9" s="298" t="str">
        <f t="shared" si="1"/>
        <v>Medium</v>
      </c>
      <c r="L9" s="318" t="s">
        <v>240</v>
      </c>
      <c r="M9" s="319" t="s">
        <v>4</v>
      </c>
      <c r="N9" s="299" t="s">
        <v>3</v>
      </c>
      <c r="O9" s="300" t="s">
        <v>2</v>
      </c>
    </row>
    <row r="10" spans="1:15" ht="45" customHeight="1" x14ac:dyDescent="0.2">
      <c r="A10" s="293">
        <v>5</v>
      </c>
      <c r="B10" s="294" t="s">
        <v>70</v>
      </c>
      <c r="C10" s="294" t="s">
        <v>210</v>
      </c>
      <c r="D10" s="295"/>
      <c r="E10" s="295"/>
      <c r="F10" s="296" t="s">
        <v>2</v>
      </c>
      <c r="G10" s="296" t="s">
        <v>2</v>
      </c>
      <c r="H10" s="293" t="str">
        <f t="shared" si="2"/>
        <v>Medium</v>
      </c>
      <c r="I10" s="297">
        <f t="shared" si="0"/>
        <v>18</v>
      </c>
      <c r="J10" s="298" t="str">
        <f t="shared" si="1"/>
        <v>Medium</v>
      </c>
      <c r="L10" s="320"/>
      <c r="M10" s="321" t="s">
        <v>239</v>
      </c>
      <c r="N10" s="321" t="s">
        <v>238</v>
      </c>
      <c r="O10" s="321" t="s">
        <v>237</v>
      </c>
    </row>
    <row r="11" spans="1:15" ht="45" customHeight="1" x14ac:dyDescent="0.2">
      <c r="A11" s="293">
        <v>6</v>
      </c>
      <c r="B11" s="294" t="s">
        <v>70</v>
      </c>
      <c r="C11" s="294" t="s">
        <v>210</v>
      </c>
      <c r="D11" s="301"/>
      <c r="E11" s="295"/>
      <c r="F11" s="296" t="s">
        <v>2</v>
      </c>
      <c r="G11" s="296" t="s">
        <v>3</v>
      </c>
      <c r="H11" s="293" t="str">
        <f t="shared" si="2"/>
        <v>Medium</v>
      </c>
      <c r="I11" s="297">
        <f t="shared" si="0"/>
        <v>12</v>
      </c>
      <c r="J11" s="298" t="str">
        <f t="shared" si="1"/>
        <v>Medium</v>
      </c>
      <c r="L11" s="320"/>
      <c r="M11" s="292" t="s">
        <v>236</v>
      </c>
      <c r="N11" s="321" t="s">
        <v>235</v>
      </c>
      <c r="O11" s="322" t="s">
        <v>228</v>
      </c>
    </row>
    <row r="12" spans="1:15" ht="45" customHeight="1" x14ac:dyDescent="0.2">
      <c r="A12" s="293">
        <v>7</v>
      </c>
      <c r="B12" s="294" t="s">
        <v>70</v>
      </c>
      <c r="C12" s="294" t="s">
        <v>210</v>
      </c>
      <c r="D12" s="302"/>
      <c r="E12" s="295"/>
      <c r="F12" s="296" t="s">
        <v>3</v>
      </c>
      <c r="G12" s="296" t="s">
        <v>3</v>
      </c>
      <c r="H12" s="293" t="str">
        <f t="shared" si="2"/>
        <v>Medium</v>
      </c>
      <c r="I12" s="297">
        <f t="shared" si="0"/>
        <v>8</v>
      </c>
      <c r="J12" s="297" t="str">
        <f t="shared" si="1"/>
        <v>Low</v>
      </c>
      <c r="L12" s="323"/>
      <c r="M12" s="292" t="s">
        <v>234</v>
      </c>
      <c r="N12" s="315" t="s">
        <v>234</v>
      </c>
      <c r="O12" s="321" t="s">
        <v>233</v>
      </c>
    </row>
    <row r="13" spans="1:15" ht="45" customHeight="1" x14ac:dyDescent="0.2">
      <c r="A13" s="293">
        <v>8</v>
      </c>
      <c r="B13" s="294" t="s">
        <v>70</v>
      </c>
      <c r="C13" s="294" t="s">
        <v>81</v>
      </c>
      <c r="D13" s="303"/>
      <c r="E13" s="304"/>
      <c r="F13" s="305" t="s">
        <v>4</v>
      </c>
      <c r="G13" s="305" t="s">
        <v>3</v>
      </c>
      <c r="H13" s="293" t="str">
        <f t="shared" si="2"/>
        <v>Medium</v>
      </c>
      <c r="I13" s="297">
        <f t="shared" si="0"/>
        <v>4</v>
      </c>
      <c r="J13" s="298" t="str">
        <f t="shared" si="1"/>
        <v>Low</v>
      </c>
    </row>
    <row r="14" spans="1:15" ht="45" customHeight="1" x14ac:dyDescent="0.2">
      <c r="A14" s="293">
        <v>9</v>
      </c>
      <c r="B14" s="294" t="s">
        <v>70</v>
      </c>
      <c r="C14" s="294" t="s">
        <v>81</v>
      </c>
      <c r="D14" s="306"/>
      <c r="E14" s="307"/>
      <c r="F14" s="305" t="s">
        <v>3</v>
      </c>
      <c r="G14" s="305" t="s">
        <v>2</v>
      </c>
      <c r="H14" s="293" t="str">
        <f t="shared" si="2"/>
        <v>Medium</v>
      </c>
      <c r="I14" s="297">
        <f t="shared" si="0"/>
        <v>12</v>
      </c>
      <c r="J14" s="298" t="str">
        <f t="shared" si="1"/>
        <v>Medium</v>
      </c>
    </row>
    <row r="15" spans="1:15" ht="45" customHeight="1" x14ac:dyDescent="0.2">
      <c r="A15" s="293">
        <v>10</v>
      </c>
      <c r="B15" s="294" t="s">
        <v>70</v>
      </c>
      <c r="C15" s="294" t="s">
        <v>81</v>
      </c>
      <c r="D15" s="301"/>
      <c r="E15" s="295"/>
      <c r="F15" s="296" t="s">
        <v>3</v>
      </c>
      <c r="G15" s="296" t="s">
        <v>2</v>
      </c>
      <c r="H15" s="293" t="str">
        <f t="shared" si="2"/>
        <v>Medium</v>
      </c>
      <c r="I15" s="297">
        <f t="shared" si="0"/>
        <v>12</v>
      </c>
      <c r="J15" s="298" t="str">
        <f t="shared" si="1"/>
        <v>Medium</v>
      </c>
    </row>
    <row r="16" spans="1:15" ht="45" customHeight="1" x14ac:dyDescent="0.2">
      <c r="A16" s="293">
        <v>11</v>
      </c>
      <c r="B16" s="294" t="s">
        <v>70</v>
      </c>
      <c r="C16" s="294" t="s">
        <v>211</v>
      </c>
      <c r="D16" s="308"/>
      <c r="E16" s="295"/>
      <c r="F16" s="296" t="s">
        <v>3</v>
      </c>
      <c r="G16" s="296" t="s">
        <v>3</v>
      </c>
      <c r="H16" s="293" t="str">
        <f t="shared" si="2"/>
        <v>Medium</v>
      </c>
      <c r="I16" s="297">
        <f t="shared" si="0"/>
        <v>8</v>
      </c>
      <c r="J16" s="298" t="str">
        <f t="shared" si="1"/>
        <v>Low</v>
      </c>
    </row>
    <row r="17" spans="1:10" s="311" customFormat="1" ht="45" customHeight="1" x14ac:dyDescent="0.2">
      <c r="A17" s="293">
        <v>12</v>
      </c>
      <c r="B17" s="294" t="s">
        <v>70</v>
      </c>
      <c r="C17" s="294" t="s">
        <v>211</v>
      </c>
      <c r="D17" s="309"/>
      <c r="E17" s="308"/>
      <c r="F17" s="305" t="s">
        <v>3</v>
      </c>
      <c r="G17" s="305" t="s">
        <v>2</v>
      </c>
      <c r="H17" s="293" t="str">
        <f t="shared" si="2"/>
        <v>Medium</v>
      </c>
      <c r="I17" s="310">
        <f t="shared" si="0"/>
        <v>12</v>
      </c>
      <c r="J17" s="310" t="str">
        <f t="shared" si="1"/>
        <v>Medium</v>
      </c>
    </row>
    <row r="18" spans="1:10" s="311" customFormat="1" ht="45" customHeight="1" x14ac:dyDescent="0.2">
      <c r="A18" s="293">
        <v>13</v>
      </c>
      <c r="B18" s="294" t="s">
        <v>70</v>
      </c>
      <c r="C18" s="294" t="s">
        <v>211</v>
      </c>
      <c r="D18" s="312"/>
      <c r="E18" s="313"/>
      <c r="F18" s="305" t="s">
        <v>3</v>
      </c>
      <c r="G18" s="305" t="s">
        <v>2</v>
      </c>
      <c r="H18" s="293" t="str">
        <f t="shared" si="2"/>
        <v>Medium</v>
      </c>
      <c r="I18" s="310">
        <f t="shared" si="0"/>
        <v>12</v>
      </c>
      <c r="J18" s="310" t="str">
        <f t="shared" si="1"/>
        <v>Medium</v>
      </c>
    </row>
    <row r="19" spans="1:10" s="311" customFormat="1" ht="45" customHeight="1" x14ac:dyDescent="0.2">
      <c r="A19" s="293">
        <v>14</v>
      </c>
      <c r="B19" s="294" t="s">
        <v>70</v>
      </c>
      <c r="C19" s="294" t="s">
        <v>210</v>
      </c>
      <c r="D19" s="312"/>
      <c r="E19" s="312"/>
      <c r="F19" s="305" t="s">
        <v>3</v>
      </c>
      <c r="G19" s="305" t="s">
        <v>2</v>
      </c>
      <c r="H19" s="293" t="str">
        <f t="shared" si="2"/>
        <v>Medium</v>
      </c>
      <c r="I19" s="310">
        <f t="shared" si="0"/>
        <v>12</v>
      </c>
      <c r="J19" s="310" t="str">
        <f t="shared" si="1"/>
        <v>Medium</v>
      </c>
    </row>
    <row r="20" spans="1:10" ht="45" customHeight="1" x14ac:dyDescent="0.2">
      <c r="A20" s="293">
        <v>15</v>
      </c>
      <c r="B20" s="294" t="s">
        <v>70</v>
      </c>
      <c r="C20" s="294" t="s">
        <v>210</v>
      </c>
      <c r="D20" s="314"/>
      <c r="E20" s="308"/>
      <c r="F20" s="305" t="s">
        <v>4</v>
      </c>
      <c r="G20" s="305" t="s">
        <v>2</v>
      </c>
      <c r="H20" s="293" t="str">
        <f t="shared" si="2"/>
        <v>Medium</v>
      </c>
      <c r="I20" s="310">
        <f t="shared" si="0"/>
        <v>6</v>
      </c>
      <c r="J20" s="310" t="str">
        <f t="shared" si="1"/>
        <v>Low</v>
      </c>
    </row>
    <row r="21" spans="1:10" customFormat="1" ht="45" customHeight="1" x14ac:dyDescent="0.2">
      <c r="A21" s="293">
        <v>16</v>
      </c>
      <c r="B21" s="294" t="s">
        <v>70</v>
      </c>
      <c r="C21" s="294" t="s">
        <v>210</v>
      </c>
      <c r="D21" s="312"/>
      <c r="E21" s="315"/>
      <c r="F21" s="296" t="s">
        <v>3</v>
      </c>
      <c r="G21" s="296" t="s">
        <v>2</v>
      </c>
      <c r="H21" s="293" t="str">
        <f t="shared" si="2"/>
        <v>Medium</v>
      </c>
      <c r="I21" s="297">
        <f t="shared" si="0"/>
        <v>12</v>
      </c>
      <c r="J21" s="298" t="str">
        <f t="shared" si="1"/>
        <v>Medium</v>
      </c>
    </row>
    <row r="22" spans="1:10" ht="45" customHeight="1" x14ac:dyDescent="0.2">
      <c r="A22" s="293">
        <v>17</v>
      </c>
      <c r="B22" s="294" t="s">
        <v>70</v>
      </c>
      <c r="C22" s="294" t="s">
        <v>212</v>
      </c>
      <c r="D22" s="312"/>
      <c r="E22" s="315"/>
      <c r="F22" s="296" t="s">
        <v>3</v>
      </c>
      <c r="G22" s="296" t="s">
        <v>2</v>
      </c>
      <c r="H22" s="293" t="str">
        <f t="shared" si="2"/>
        <v>Medium</v>
      </c>
      <c r="I22" s="297">
        <f t="shared" si="0"/>
        <v>12</v>
      </c>
      <c r="J22" s="298" t="str">
        <f t="shared" si="1"/>
        <v>Medium</v>
      </c>
    </row>
    <row r="23" spans="1:10" ht="45" customHeight="1" x14ac:dyDescent="0.2">
      <c r="A23" s="293">
        <v>18</v>
      </c>
      <c r="B23" s="294" t="s">
        <v>63</v>
      </c>
      <c r="C23" s="294" t="s">
        <v>213</v>
      </c>
      <c r="D23" s="312"/>
      <c r="E23" s="315"/>
      <c r="F23" s="296" t="s">
        <v>3</v>
      </c>
      <c r="G23" s="296" t="s">
        <v>2</v>
      </c>
      <c r="H23" s="293" t="str">
        <f t="shared" si="2"/>
        <v>Medium</v>
      </c>
      <c r="I23" s="297">
        <f t="shared" si="0"/>
        <v>12</v>
      </c>
      <c r="J23" s="298" t="str">
        <f t="shared" si="1"/>
        <v>Medium</v>
      </c>
    </row>
    <row r="24" spans="1:10" ht="45" customHeight="1" x14ac:dyDescent="0.2">
      <c r="A24" s="293">
        <v>19</v>
      </c>
      <c r="B24" s="294" t="s">
        <v>70</v>
      </c>
      <c r="C24" s="294" t="s">
        <v>96</v>
      </c>
      <c r="D24" s="312"/>
      <c r="E24" s="315"/>
      <c r="F24" s="296" t="s">
        <v>3</v>
      </c>
      <c r="G24" s="296" t="s">
        <v>2</v>
      </c>
      <c r="H24" s="293" t="str">
        <f t="shared" si="2"/>
        <v>Medium</v>
      </c>
      <c r="I24" s="297">
        <f t="shared" si="0"/>
        <v>12</v>
      </c>
      <c r="J24" s="298" t="str">
        <f t="shared" si="1"/>
        <v>Medium</v>
      </c>
    </row>
    <row r="25" spans="1:10" ht="45" customHeight="1" x14ac:dyDescent="0.2">
      <c r="A25" s="293">
        <v>20</v>
      </c>
      <c r="B25" s="294" t="s">
        <v>63</v>
      </c>
      <c r="C25" s="294" t="s">
        <v>211</v>
      </c>
      <c r="D25" s="312"/>
      <c r="E25" s="315"/>
      <c r="F25" s="296" t="s">
        <v>3</v>
      </c>
      <c r="G25" s="296" t="s">
        <v>2</v>
      </c>
      <c r="H25" s="293" t="str">
        <f t="shared" si="2"/>
        <v>Medium</v>
      </c>
      <c r="I25" s="297">
        <f t="shared" si="0"/>
        <v>12</v>
      </c>
      <c r="J25" s="298" t="str">
        <f t="shared" si="1"/>
        <v>Medium</v>
      </c>
    </row>
    <row r="26" spans="1:10" ht="45" customHeight="1" x14ac:dyDescent="0.2">
      <c r="A26" s="293">
        <v>21</v>
      </c>
      <c r="B26" s="294" t="s">
        <v>70</v>
      </c>
      <c r="C26" s="294" t="s">
        <v>96</v>
      </c>
      <c r="D26" s="312"/>
      <c r="E26" s="315"/>
      <c r="F26" s="296" t="s">
        <v>3</v>
      </c>
      <c r="G26" s="296" t="s">
        <v>2</v>
      </c>
      <c r="H26" s="293" t="str">
        <f t="shared" si="2"/>
        <v>Medium</v>
      </c>
      <c r="I26" s="297">
        <f t="shared" si="0"/>
        <v>12</v>
      </c>
      <c r="J26" s="298" t="str">
        <f t="shared" si="1"/>
        <v>Medium</v>
      </c>
    </row>
    <row r="27" spans="1:10" ht="45" customHeight="1" x14ac:dyDescent="0.2">
      <c r="A27" s="293">
        <v>22</v>
      </c>
      <c r="B27" s="294" t="s">
        <v>70</v>
      </c>
      <c r="C27" s="294" t="s">
        <v>96</v>
      </c>
      <c r="D27" s="312"/>
      <c r="E27" s="315"/>
      <c r="F27" s="296" t="s">
        <v>3</v>
      </c>
      <c r="G27" s="296" t="s">
        <v>2</v>
      </c>
      <c r="H27" s="293" t="str">
        <f t="shared" si="2"/>
        <v>Medium</v>
      </c>
      <c r="I27" s="297">
        <f t="shared" si="0"/>
        <v>12</v>
      </c>
      <c r="J27" s="298" t="str">
        <f t="shared" si="1"/>
        <v>Medium</v>
      </c>
    </row>
    <row r="28" spans="1:10" ht="45" customHeight="1" x14ac:dyDescent="0.2">
      <c r="A28" s="293">
        <v>23</v>
      </c>
      <c r="B28" s="294" t="s">
        <v>70</v>
      </c>
      <c r="C28" s="294" t="s">
        <v>96</v>
      </c>
      <c r="D28" s="312"/>
      <c r="E28" s="315"/>
      <c r="F28" s="296" t="s">
        <v>3</v>
      </c>
      <c r="G28" s="296" t="s">
        <v>2</v>
      </c>
      <c r="H28" s="293" t="str">
        <f t="shared" si="2"/>
        <v>Medium</v>
      </c>
      <c r="I28" s="297">
        <f t="shared" si="0"/>
        <v>12</v>
      </c>
      <c r="J28" s="298" t="str">
        <f t="shared" si="1"/>
        <v>Medium</v>
      </c>
    </row>
    <row r="29" spans="1:10" ht="45" customHeight="1" x14ac:dyDescent="0.2">
      <c r="A29" s="293">
        <v>24</v>
      </c>
      <c r="B29" s="294" t="s">
        <v>70</v>
      </c>
      <c r="C29" s="294" t="s">
        <v>96</v>
      </c>
      <c r="D29" s="312"/>
      <c r="E29" s="315"/>
      <c r="F29" s="296" t="s">
        <v>3</v>
      </c>
      <c r="G29" s="296" t="s">
        <v>2</v>
      </c>
      <c r="H29" s="293" t="str">
        <f t="shared" si="2"/>
        <v>Medium</v>
      </c>
      <c r="I29" s="297">
        <f t="shared" si="0"/>
        <v>12</v>
      </c>
      <c r="J29" s="298" t="str">
        <f t="shared" si="1"/>
        <v>Medium</v>
      </c>
    </row>
    <row r="30" spans="1:10" ht="45" customHeight="1" x14ac:dyDescent="0.2">
      <c r="A30" s="293">
        <v>25</v>
      </c>
      <c r="B30" s="294" t="s">
        <v>70</v>
      </c>
      <c r="C30" s="294" t="s">
        <v>96</v>
      </c>
      <c r="D30" s="312"/>
      <c r="E30" s="315"/>
      <c r="F30" s="296" t="s">
        <v>3</v>
      </c>
      <c r="G30" s="296" t="s">
        <v>2</v>
      </c>
      <c r="H30" s="293" t="str">
        <f t="shared" si="2"/>
        <v>Medium</v>
      </c>
      <c r="I30" s="297">
        <f t="shared" si="0"/>
        <v>12</v>
      </c>
      <c r="J30" s="298" t="str">
        <f t="shared" si="1"/>
        <v>Medium</v>
      </c>
    </row>
    <row r="31" spans="1:10" ht="45" customHeight="1" x14ac:dyDescent="0.2">
      <c r="A31" s="293">
        <v>26</v>
      </c>
      <c r="B31" s="294" t="s">
        <v>70</v>
      </c>
      <c r="C31" s="294" t="s">
        <v>96</v>
      </c>
      <c r="D31" s="312"/>
      <c r="E31" s="315"/>
      <c r="F31" s="296" t="s">
        <v>3</v>
      </c>
      <c r="G31" s="296" t="s">
        <v>2</v>
      </c>
      <c r="H31" s="293" t="str">
        <f t="shared" si="2"/>
        <v>Medium</v>
      </c>
      <c r="I31" s="297">
        <f t="shared" si="0"/>
        <v>12</v>
      </c>
      <c r="J31" s="298" t="str">
        <f t="shared" si="1"/>
        <v>Medium</v>
      </c>
    </row>
    <row r="32" spans="1:10" ht="45" customHeight="1" x14ac:dyDescent="0.2">
      <c r="A32" s="293">
        <v>27</v>
      </c>
      <c r="B32" s="294" t="s">
        <v>108</v>
      </c>
      <c r="C32" s="294" t="s">
        <v>96</v>
      </c>
      <c r="D32" s="312"/>
      <c r="E32" s="315"/>
      <c r="F32" s="296" t="s">
        <v>3</v>
      </c>
      <c r="G32" s="296" t="s">
        <v>2</v>
      </c>
      <c r="H32" s="293" t="str">
        <f t="shared" si="2"/>
        <v>Medium</v>
      </c>
      <c r="I32" s="297">
        <f t="shared" si="0"/>
        <v>12</v>
      </c>
      <c r="J32" s="298" t="str">
        <f t="shared" si="1"/>
        <v>Medium</v>
      </c>
    </row>
    <row r="33" spans="1:10" ht="45" customHeight="1" x14ac:dyDescent="0.2">
      <c r="A33" s="293">
        <v>28</v>
      </c>
      <c r="B33" s="294" t="s">
        <v>108</v>
      </c>
      <c r="C33" s="294" t="s">
        <v>96</v>
      </c>
      <c r="D33" s="312"/>
      <c r="E33" s="315"/>
      <c r="F33" s="296" t="s">
        <v>3</v>
      </c>
      <c r="G33" s="296" t="s">
        <v>2</v>
      </c>
      <c r="H33" s="293" t="str">
        <f t="shared" si="2"/>
        <v>Medium</v>
      </c>
      <c r="I33" s="297">
        <f t="shared" si="0"/>
        <v>12</v>
      </c>
      <c r="J33" s="298" t="str">
        <f t="shared" si="1"/>
        <v>Medium</v>
      </c>
    </row>
    <row r="34" spans="1:10" ht="45" customHeight="1" x14ac:dyDescent="0.2">
      <c r="A34" s="293">
        <v>29</v>
      </c>
      <c r="B34" s="294" t="s">
        <v>108</v>
      </c>
      <c r="C34" s="294" t="s">
        <v>96</v>
      </c>
      <c r="D34" s="312"/>
      <c r="E34" s="315"/>
      <c r="F34" s="296" t="s">
        <v>3</v>
      </c>
      <c r="G34" s="296" t="s">
        <v>2</v>
      </c>
      <c r="H34" s="293" t="str">
        <f t="shared" si="2"/>
        <v>Medium</v>
      </c>
      <c r="I34" s="297">
        <f t="shared" si="0"/>
        <v>12</v>
      </c>
      <c r="J34" s="298" t="str">
        <f t="shared" si="1"/>
        <v>Medium</v>
      </c>
    </row>
    <row r="35" spans="1:10" ht="45" customHeight="1" x14ac:dyDescent="0.2">
      <c r="A35" s="293">
        <v>30</v>
      </c>
      <c r="B35" s="294" t="s">
        <v>108</v>
      </c>
      <c r="C35" s="294" t="s">
        <v>96</v>
      </c>
      <c r="D35" s="312"/>
      <c r="E35" s="315"/>
      <c r="F35" s="296" t="s">
        <v>3</v>
      </c>
      <c r="G35" s="296" t="s">
        <v>2</v>
      </c>
      <c r="H35" s="293" t="str">
        <f t="shared" si="2"/>
        <v>Medium</v>
      </c>
      <c r="I35" s="297">
        <f t="shared" si="0"/>
        <v>12</v>
      </c>
      <c r="J35" s="298" t="str">
        <f t="shared" si="1"/>
        <v>Medium</v>
      </c>
    </row>
    <row r="36" spans="1:10" ht="45" customHeight="1" x14ac:dyDescent="0.2">
      <c r="A36" s="293">
        <v>31</v>
      </c>
      <c r="B36" s="294" t="s">
        <v>108</v>
      </c>
      <c r="C36" s="294" t="s">
        <v>96</v>
      </c>
      <c r="D36" s="312"/>
      <c r="E36" s="315"/>
      <c r="F36" s="296" t="s">
        <v>3</v>
      </c>
      <c r="G36" s="296" t="s">
        <v>2</v>
      </c>
      <c r="H36" s="293" t="str">
        <f t="shared" si="2"/>
        <v>Medium</v>
      </c>
      <c r="I36" s="297">
        <f t="shared" si="0"/>
        <v>12</v>
      </c>
      <c r="J36" s="298" t="str">
        <f t="shared" si="1"/>
        <v>Medium</v>
      </c>
    </row>
    <row r="37" spans="1:10" ht="45" customHeight="1" x14ac:dyDescent="0.2">
      <c r="A37" s="293">
        <v>32</v>
      </c>
      <c r="B37" s="294" t="s">
        <v>70</v>
      </c>
      <c r="C37" s="294" t="s">
        <v>96</v>
      </c>
      <c r="D37" s="312"/>
      <c r="E37" s="315"/>
      <c r="F37" s="296" t="s">
        <v>3</v>
      </c>
      <c r="G37" s="296" t="s">
        <v>2</v>
      </c>
      <c r="H37" s="293" t="str">
        <f t="shared" si="2"/>
        <v>Medium</v>
      </c>
      <c r="I37" s="297">
        <f t="shared" si="0"/>
        <v>12</v>
      </c>
      <c r="J37" s="298" t="str">
        <f t="shared" si="1"/>
        <v>Medium</v>
      </c>
    </row>
    <row r="38" spans="1:10" ht="45" customHeight="1" x14ac:dyDescent="0.2">
      <c r="A38" s="293">
        <v>33</v>
      </c>
      <c r="B38" s="294" t="s">
        <v>70</v>
      </c>
      <c r="C38" s="294" t="s">
        <v>212</v>
      </c>
      <c r="D38" s="312"/>
      <c r="E38" s="315"/>
      <c r="F38" s="296" t="s">
        <v>3</v>
      </c>
      <c r="G38" s="296" t="s">
        <v>2</v>
      </c>
      <c r="H38" s="293" t="str">
        <f t="shared" si="2"/>
        <v>Medium</v>
      </c>
      <c r="I38" s="297">
        <f t="shared" si="0"/>
        <v>12</v>
      </c>
      <c r="J38" s="298" t="str">
        <f t="shared" si="1"/>
        <v>Medium</v>
      </c>
    </row>
    <row r="39" spans="1:10" ht="45" customHeight="1" x14ac:dyDescent="0.2">
      <c r="A39" s="293">
        <v>34</v>
      </c>
      <c r="B39" s="294" t="s">
        <v>108</v>
      </c>
      <c r="C39" s="294" t="s">
        <v>212</v>
      </c>
      <c r="D39" s="312"/>
      <c r="E39" s="315"/>
      <c r="F39" s="296" t="s">
        <v>3</v>
      </c>
      <c r="G39" s="296" t="s">
        <v>2</v>
      </c>
      <c r="H39" s="293" t="str">
        <f t="shared" si="2"/>
        <v>Medium</v>
      </c>
      <c r="I39" s="297">
        <f t="shared" si="0"/>
        <v>12</v>
      </c>
      <c r="J39" s="298" t="str">
        <f t="shared" si="1"/>
        <v>Medium</v>
      </c>
    </row>
    <row r="40" spans="1:10" ht="45" customHeight="1" x14ac:dyDescent="0.2">
      <c r="A40" s="293">
        <v>35</v>
      </c>
      <c r="B40" s="294" t="s">
        <v>70</v>
      </c>
      <c r="C40" s="294" t="s">
        <v>96</v>
      </c>
      <c r="D40" s="312"/>
      <c r="E40" s="315"/>
      <c r="F40" s="296" t="s">
        <v>3</v>
      </c>
      <c r="G40" s="296" t="s">
        <v>2</v>
      </c>
      <c r="H40" s="293" t="str">
        <f t="shared" si="2"/>
        <v>Medium</v>
      </c>
      <c r="I40" s="297">
        <f t="shared" si="0"/>
        <v>12</v>
      </c>
      <c r="J40" s="298" t="str">
        <f t="shared" si="1"/>
        <v>Medium</v>
      </c>
    </row>
    <row r="41" spans="1:10" ht="45" customHeight="1" x14ac:dyDescent="0.2">
      <c r="A41" s="293">
        <v>36</v>
      </c>
      <c r="B41" s="294" t="s">
        <v>63</v>
      </c>
      <c r="C41" s="294" t="s">
        <v>223</v>
      </c>
      <c r="D41" s="312"/>
      <c r="E41" s="315"/>
      <c r="F41" s="296" t="s">
        <v>3</v>
      </c>
      <c r="G41" s="296" t="s">
        <v>2</v>
      </c>
      <c r="H41" s="293" t="str">
        <f t="shared" si="2"/>
        <v>Medium</v>
      </c>
      <c r="I41" s="297">
        <f t="shared" si="0"/>
        <v>12</v>
      </c>
      <c r="J41" s="298" t="str">
        <f t="shared" si="1"/>
        <v>Medium</v>
      </c>
    </row>
    <row r="42" spans="1:10" ht="45" customHeight="1" x14ac:dyDescent="0.2">
      <c r="A42" s="293">
        <v>37</v>
      </c>
      <c r="B42" s="294" t="s">
        <v>63</v>
      </c>
      <c r="C42" s="294" t="s">
        <v>96</v>
      </c>
      <c r="D42" s="312"/>
      <c r="E42" s="315"/>
      <c r="F42" s="296" t="s">
        <v>3</v>
      </c>
      <c r="G42" s="296" t="s">
        <v>2</v>
      </c>
      <c r="H42" s="293" t="str">
        <f t="shared" si="2"/>
        <v>Medium</v>
      </c>
      <c r="I42" s="297">
        <f t="shared" si="0"/>
        <v>12</v>
      </c>
      <c r="J42" s="298" t="str">
        <f t="shared" si="1"/>
        <v>Medium</v>
      </c>
    </row>
    <row r="43" spans="1:10" ht="45" customHeight="1" x14ac:dyDescent="0.2">
      <c r="A43" s="293">
        <v>38</v>
      </c>
      <c r="B43" s="294" t="s">
        <v>63</v>
      </c>
      <c r="C43" s="294" t="s">
        <v>214</v>
      </c>
      <c r="D43" s="312"/>
      <c r="E43" s="315"/>
      <c r="F43" s="296" t="s">
        <v>3</v>
      </c>
      <c r="G43" s="296" t="s">
        <v>2</v>
      </c>
      <c r="H43" s="293" t="str">
        <f t="shared" si="2"/>
        <v>Medium</v>
      </c>
      <c r="I43" s="297">
        <f t="shared" si="0"/>
        <v>12</v>
      </c>
      <c r="J43" s="298" t="str">
        <f t="shared" si="1"/>
        <v>Medium</v>
      </c>
    </row>
    <row r="44" spans="1:10" ht="45" customHeight="1" x14ac:dyDescent="0.2">
      <c r="A44" s="293">
        <v>39</v>
      </c>
      <c r="B44" s="294" t="s">
        <v>70</v>
      </c>
      <c r="C44" s="294" t="s">
        <v>211</v>
      </c>
      <c r="D44" s="312"/>
      <c r="E44" s="315"/>
      <c r="F44" s="296" t="s">
        <v>3</v>
      </c>
      <c r="G44" s="296" t="s">
        <v>2</v>
      </c>
      <c r="H44" s="293" t="str">
        <f t="shared" si="2"/>
        <v>Medium</v>
      </c>
      <c r="I44" s="297">
        <f t="shared" si="0"/>
        <v>12</v>
      </c>
      <c r="J44" s="298" t="str">
        <f t="shared" si="1"/>
        <v>Medium</v>
      </c>
    </row>
    <row r="45" spans="1:10" ht="45" customHeight="1" x14ac:dyDescent="0.2">
      <c r="A45" s="293">
        <v>40</v>
      </c>
      <c r="B45" s="294" t="s">
        <v>108</v>
      </c>
      <c r="C45" s="294" t="s">
        <v>211</v>
      </c>
      <c r="D45" s="312"/>
      <c r="E45" s="315"/>
      <c r="F45" s="296" t="s">
        <v>3</v>
      </c>
      <c r="G45" s="296" t="s">
        <v>2</v>
      </c>
      <c r="H45" s="293" t="str">
        <f t="shared" si="2"/>
        <v>Medium</v>
      </c>
      <c r="I45" s="297">
        <f t="shared" si="0"/>
        <v>12</v>
      </c>
      <c r="J45" s="298" t="str">
        <f t="shared" si="1"/>
        <v>Medium</v>
      </c>
    </row>
    <row r="46" spans="1:10" ht="45" customHeight="1" x14ac:dyDescent="0.2">
      <c r="A46" s="293">
        <v>41</v>
      </c>
      <c r="B46" s="294" t="s">
        <v>63</v>
      </c>
      <c r="C46" s="294" t="s">
        <v>211</v>
      </c>
      <c r="D46" s="312"/>
      <c r="E46" s="315"/>
      <c r="F46" s="296" t="s">
        <v>3</v>
      </c>
      <c r="G46" s="296" t="s">
        <v>2</v>
      </c>
      <c r="H46" s="293" t="str">
        <f t="shared" si="2"/>
        <v>Medium</v>
      </c>
      <c r="I46" s="297">
        <f t="shared" si="0"/>
        <v>12</v>
      </c>
      <c r="J46" s="298" t="str">
        <f t="shared" si="1"/>
        <v>Medium</v>
      </c>
    </row>
    <row r="47" spans="1:10" ht="45" customHeight="1" x14ac:dyDescent="0.2">
      <c r="A47" s="293">
        <v>42</v>
      </c>
      <c r="B47" s="294" t="s">
        <v>63</v>
      </c>
      <c r="C47" s="294" t="s">
        <v>64</v>
      </c>
      <c r="D47" s="312"/>
      <c r="E47" s="315"/>
      <c r="F47" s="296" t="s">
        <v>3</v>
      </c>
      <c r="G47" s="296" t="s">
        <v>2</v>
      </c>
      <c r="H47" s="293" t="str">
        <f t="shared" si="2"/>
        <v>Medium</v>
      </c>
      <c r="I47" s="297">
        <f t="shared" si="0"/>
        <v>12</v>
      </c>
      <c r="J47" s="298" t="str">
        <f t="shared" si="1"/>
        <v>Medium</v>
      </c>
    </row>
    <row r="48" spans="1:10" ht="45" customHeight="1" x14ac:dyDescent="0.2">
      <c r="A48" s="293">
        <v>43</v>
      </c>
      <c r="B48" s="294" t="s">
        <v>63</v>
      </c>
      <c r="C48" s="294" t="s">
        <v>210</v>
      </c>
      <c r="D48" s="312"/>
      <c r="E48" s="315"/>
      <c r="F48" s="296" t="s">
        <v>3</v>
      </c>
      <c r="G48" s="296" t="s">
        <v>2</v>
      </c>
      <c r="H48" s="293" t="str">
        <f t="shared" si="2"/>
        <v>Medium</v>
      </c>
      <c r="I48" s="297">
        <f t="shared" si="0"/>
        <v>12</v>
      </c>
      <c r="J48" s="298" t="str">
        <f t="shared" si="1"/>
        <v>Medium</v>
      </c>
    </row>
    <row r="49" spans="1:10" ht="45" customHeight="1" x14ac:dyDescent="0.2">
      <c r="A49" s="293">
        <v>44</v>
      </c>
      <c r="B49" s="294" t="s">
        <v>63</v>
      </c>
      <c r="C49" s="294" t="s">
        <v>210</v>
      </c>
      <c r="D49" s="312"/>
      <c r="E49" s="315"/>
      <c r="F49" s="296" t="s">
        <v>3</v>
      </c>
      <c r="G49" s="296" t="s">
        <v>2</v>
      </c>
      <c r="H49" s="293" t="str">
        <f t="shared" si="2"/>
        <v>Medium</v>
      </c>
      <c r="I49" s="297">
        <f t="shared" si="0"/>
        <v>12</v>
      </c>
      <c r="J49" s="298" t="str">
        <f t="shared" si="1"/>
        <v>Medium</v>
      </c>
    </row>
    <row r="50" spans="1:10" ht="45" customHeight="1" x14ac:dyDescent="0.2">
      <c r="A50" s="293">
        <v>45</v>
      </c>
      <c r="B50" s="294" t="s">
        <v>63</v>
      </c>
      <c r="C50" s="294" t="s">
        <v>210</v>
      </c>
      <c r="D50" s="312"/>
      <c r="E50" s="315"/>
      <c r="F50" s="296" t="s">
        <v>3</v>
      </c>
      <c r="G50" s="296" t="s">
        <v>2</v>
      </c>
      <c r="H50" s="293" t="str">
        <f t="shared" si="2"/>
        <v>Medium</v>
      </c>
      <c r="I50" s="297">
        <f t="shared" si="0"/>
        <v>12</v>
      </c>
      <c r="J50" s="298" t="str">
        <f t="shared" si="1"/>
        <v>Medium</v>
      </c>
    </row>
    <row r="51" spans="1:10" ht="45" customHeight="1" x14ac:dyDescent="0.2">
      <c r="A51" s="293">
        <v>46</v>
      </c>
      <c r="B51" s="294" t="s">
        <v>63</v>
      </c>
      <c r="C51" s="294" t="s">
        <v>96</v>
      </c>
      <c r="D51" s="312"/>
      <c r="E51" s="315"/>
      <c r="F51" s="296" t="s">
        <v>3</v>
      </c>
      <c r="G51" s="296" t="s">
        <v>2</v>
      </c>
      <c r="H51" s="293" t="str">
        <f t="shared" si="2"/>
        <v>Medium</v>
      </c>
      <c r="I51" s="297">
        <f t="shared" si="0"/>
        <v>12</v>
      </c>
      <c r="J51" s="298" t="str">
        <f t="shared" si="1"/>
        <v>Medium</v>
      </c>
    </row>
    <row r="52" spans="1:10" ht="45" customHeight="1" x14ac:dyDescent="0.2">
      <c r="A52" s="293">
        <v>47</v>
      </c>
      <c r="B52" s="294" t="s">
        <v>63</v>
      </c>
      <c r="C52" s="294" t="s">
        <v>96</v>
      </c>
      <c r="D52" s="312"/>
      <c r="E52" s="315"/>
      <c r="F52" s="296" t="s">
        <v>3</v>
      </c>
      <c r="G52" s="296" t="s">
        <v>2</v>
      </c>
      <c r="H52" s="293" t="str">
        <f t="shared" si="2"/>
        <v>Medium</v>
      </c>
      <c r="I52" s="297">
        <f t="shared" si="0"/>
        <v>12</v>
      </c>
      <c r="J52" s="298" t="str">
        <f t="shared" si="1"/>
        <v>Medium</v>
      </c>
    </row>
    <row r="53" spans="1:10" ht="45" customHeight="1" x14ac:dyDescent="0.2">
      <c r="A53" s="293">
        <v>48</v>
      </c>
      <c r="B53" s="294" t="s">
        <v>63</v>
      </c>
      <c r="C53" s="294" t="s">
        <v>96</v>
      </c>
      <c r="D53" s="312"/>
      <c r="E53" s="315"/>
      <c r="F53" s="296" t="s">
        <v>3</v>
      </c>
      <c r="G53" s="296" t="s">
        <v>2</v>
      </c>
      <c r="H53" s="293" t="str">
        <f t="shared" si="2"/>
        <v>Medium</v>
      </c>
      <c r="I53" s="297">
        <f t="shared" si="0"/>
        <v>12</v>
      </c>
      <c r="J53" s="298" t="str">
        <f t="shared" si="1"/>
        <v>Medium</v>
      </c>
    </row>
    <row r="54" spans="1:10" ht="45" customHeight="1" x14ac:dyDescent="0.2">
      <c r="A54" s="293">
        <v>49</v>
      </c>
      <c r="B54" s="294" t="s">
        <v>63</v>
      </c>
      <c r="C54" s="294" t="s">
        <v>96</v>
      </c>
      <c r="D54" s="312"/>
      <c r="E54" s="315"/>
      <c r="F54" s="296" t="s">
        <v>3</v>
      </c>
      <c r="G54" s="296" t="s">
        <v>2</v>
      </c>
      <c r="H54" s="293" t="str">
        <f t="shared" si="2"/>
        <v>Medium</v>
      </c>
      <c r="I54" s="297">
        <f t="shared" si="0"/>
        <v>12</v>
      </c>
      <c r="J54" s="298" t="str">
        <f t="shared" si="1"/>
        <v>Medium</v>
      </c>
    </row>
    <row r="55" spans="1:10" ht="45" customHeight="1" x14ac:dyDescent="0.2">
      <c r="A55" s="293">
        <v>50</v>
      </c>
      <c r="B55" s="294" t="s">
        <v>63</v>
      </c>
      <c r="C55" s="294" t="s">
        <v>96</v>
      </c>
      <c r="D55" s="312"/>
      <c r="E55" s="315"/>
      <c r="F55" s="296" t="s">
        <v>3</v>
      </c>
      <c r="G55" s="296" t="s">
        <v>2</v>
      </c>
      <c r="H55" s="293" t="str">
        <f t="shared" si="2"/>
        <v>Medium</v>
      </c>
      <c r="I55" s="297">
        <f t="shared" si="0"/>
        <v>12</v>
      </c>
      <c r="J55" s="298" t="str">
        <f t="shared" si="1"/>
        <v>Medium</v>
      </c>
    </row>
    <row r="56" spans="1:10" ht="45" customHeight="1" x14ac:dyDescent="0.2">
      <c r="A56" s="293">
        <v>51</v>
      </c>
      <c r="B56" s="294" t="s">
        <v>63</v>
      </c>
      <c r="C56" s="294" t="s">
        <v>96</v>
      </c>
      <c r="D56" s="312"/>
      <c r="E56" s="315"/>
      <c r="F56" s="296" t="s">
        <v>3</v>
      </c>
      <c r="G56" s="296" t="s">
        <v>2</v>
      </c>
      <c r="H56" s="293" t="str">
        <f t="shared" si="2"/>
        <v>Medium</v>
      </c>
      <c r="I56" s="297">
        <f t="shared" si="0"/>
        <v>12</v>
      </c>
      <c r="J56" s="298" t="str">
        <f t="shared" si="1"/>
        <v>Medium</v>
      </c>
    </row>
    <row r="57" spans="1:10" ht="45" customHeight="1" x14ac:dyDescent="0.2">
      <c r="A57" s="293">
        <v>52</v>
      </c>
      <c r="B57" s="294" t="s">
        <v>70</v>
      </c>
      <c r="C57" s="294" t="s">
        <v>212</v>
      </c>
      <c r="D57" s="312"/>
      <c r="E57" s="315"/>
      <c r="F57" s="296" t="s">
        <v>3</v>
      </c>
      <c r="G57" s="296" t="s">
        <v>2</v>
      </c>
      <c r="H57" s="293" t="str">
        <f t="shared" si="2"/>
        <v>Medium</v>
      </c>
      <c r="I57" s="297">
        <f t="shared" si="0"/>
        <v>12</v>
      </c>
      <c r="J57" s="298" t="str">
        <f t="shared" si="1"/>
        <v>Medium</v>
      </c>
    </row>
    <row r="58" spans="1:10" ht="45" customHeight="1" x14ac:dyDescent="0.2">
      <c r="A58" s="293">
        <v>53</v>
      </c>
      <c r="B58" s="294" t="s">
        <v>63</v>
      </c>
      <c r="C58" s="294" t="s">
        <v>224</v>
      </c>
      <c r="D58" s="312"/>
      <c r="E58" s="315"/>
      <c r="F58" s="296" t="s">
        <v>3</v>
      </c>
      <c r="G58" s="296" t="s">
        <v>2</v>
      </c>
      <c r="H58" s="293" t="str">
        <f t="shared" si="2"/>
        <v>Medium</v>
      </c>
      <c r="I58" s="297">
        <f t="shared" si="0"/>
        <v>12</v>
      </c>
      <c r="J58" s="298" t="str">
        <f t="shared" si="1"/>
        <v>Medium</v>
      </c>
    </row>
    <row r="59" spans="1:10" ht="45" customHeight="1" x14ac:dyDescent="0.2">
      <c r="A59" s="293">
        <v>54</v>
      </c>
      <c r="B59" s="294" t="s">
        <v>63</v>
      </c>
      <c r="C59" s="294" t="s">
        <v>212</v>
      </c>
      <c r="D59" s="312"/>
      <c r="E59" s="315"/>
      <c r="F59" s="296" t="s">
        <v>3</v>
      </c>
      <c r="G59" s="296" t="s">
        <v>2</v>
      </c>
      <c r="H59" s="293" t="str">
        <f t="shared" si="2"/>
        <v>Medium</v>
      </c>
      <c r="I59" s="297">
        <f t="shared" si="0"/>
        <v>12</v>
      </c>
      <c r="J59" s="298" t="str">
        <f t="shared" si="1"/>
        <v>Medium</v>
      </c>
    </row>
    <row r="60" spans="1:10" ht="45" customHeight="1" x14ac:dyDescent="0.2">
      <c r="A60" s="293">
        <v>55</v>
      </c>
      <c r="B60" s="294" t="s">
        <v>138</v>
      </c>
      <c r="C60" s="294" t="s">
        <v>214</v>
      </c>
      <c r="D60" s="312"/>
      <c r="E60" s="315"/>
      <c r="F60" s="296" t="s">
        <v>3</v>
      </c>
      <c r="G60" s="296" t="s">
        <v>2</v>
      </c>
      <c r="H60" s="293" t="str">
        <f t="shared" si="2"/>
        <v>Medium</v>
      </c>
      <c r="I60" s="297">
        <f t="shared" si="0"/>
        <v>12</v>
      </c>
      <c r="J60" s="298" t="str">
        <f t="shared" si="1"/>
        <v>Medium</v>
      </c>
    </row>
    <row r="61" spans="1:10" ht="45" customHeight="1" x14ac:dyDescent="0.2">
      <c r="A61" s="293">
        <v>56</v>
      </c>
      <c r="B61" s="294" t="s">
        <v>63</v>
      </c>
      <c r="C61" s="294" t="s">
        <v>216</v>
      </c>
      <c r="D61" s="312"/>
      <c r="E61" s="315"/>
      <c r="F61" s="296" t="s">
        <v>3</v>
      </c>
      <c r="G61" s="296" t="s">
        <v>2</v>
      </c>
      <c r="H61" s="293" t="str">
        <f t="shared" si="2"/>
        <v>Medium</v>
      </c>
      <c r="I61" s="297">
        <f t="shared" si="0"/>
        <v>12</v>
      </c>
      <c r="J61" s="298" t="str">
        <f t="shared" si="1"/>
        <v>Medium</v>
      </c>
    </row>
    <row r="62" spans="1:10" ht="45" customHeight="1" x14ac:dyDescent="0.2">
      <c r="A62" s="293">
        <v>57</v>
      </c>
      <c r="B62" s="294" t="s">
        <v>63</v>
      </c>
      <c r="C62" s="294" t="s">
        <v>210</v>
      </c>
      <c r="D62" s="312"/>
      <c r="E62" s="315"/>
      <c r="F62" s="296" t="s">
        <v>3</v>
      </c>
      <c r="G62" s="296" t="s">
        <v>2</v>
      </c>
      <c r="H62" s="293" t="str">
        <f t="shared" si="2"/>
        <v>Medium</v>
      </c>
      <c r="I62" s="297">
        <f t="shared" si="0"/>
        <v>12</v>
      </c>
      <c r="J62" s="298" t="str">
        <f t="shared" si="1"/>
        <v>Medium</v>
      </c>
    </row>
    <row r="63" spans="1:10" ht="45" customHeight="1" x14ac:dyDescent="0.2">
      <c r="A63" s="293">
        <v>58</v>
      </c>
      <c r="B63" s="294" t="s">
        <v>63</v>
      </c>
      <c r="C63" s="294" t="s">
        <v>210</v>
      </c>
      <c r="D63" s="312"/>
      <c r="E63" s="315"/>
      <c r="F63" s="296" t="s">
        <v>3</v>
      </c>
      <c r="G63" s="296" t="s">
        <v>2</v>
      </c>
      <c r="H63" s="293" t="str">
        <f t="shared" si="2"/>
        <v>Medium</v>
      </c>
      <c r="I63" s="297">
        <f t="shared" si="0"/>
        <v>12</v>
      </c>
      <c r="J63" s="298" t="str">
        <f t="shared" si="1"/>
        <v>Medium</v>
      </c>
    </row>
    <row r="64" spans="1:10" ht="45" customHeight="1" x14ac:dyDescent="0.2">
      <c r="A64" s="293">
        <v>59</v>
      </c>
      <c r="B64" s="294" t="s">
        <v>63</v>
      </c>
      <c r="C64" s="294" t="s">
        <v>214</v>
      </c>
      <c r="D64" s="312"/>
      <c r="E64" s="315"/>
      <c r="F64" s="296" t="s">
        <v>3</v>
      </c>
      <c r="G64" s="296" t="s">
        <v>2</v>
      </c>
      <c r="H64" s="293" t="str">
        <f t="shared" si="2"/>
        <v>Medium</v>
      </c>
      <c r="I64" s="297">
        <f t="shared" si="0"/>
        <v>12</v>
      </c>
      <c r="J64" s="298" t="str">
        <f t="shared" si="1"/>
        <v>Medium</v>
      </c>
    </row>
    <row r="65" spans="1:10" ht="45" customHeight="1" x14ac:dyDescent="0.2">
      <c r="A65" s="293">
        <v>60</v>
      </c>
      <c r="B65" s="294" t="s">
        <v>63</v>
      </c>
      <c r="C65" s="294" t="s">
        <v>214</v>
      </c>
      <c r="D65" s="312"/>
      <c r="E65" s="315"/>
      <c r="F65" s="296" t="s">
        <v>3</v>
      </c>
      <c r="G65" s="296" t="s">
        <v>2</v>
      </c>
      <c r="H65" s="293" t="str">
        <f t="shared" si="2"/>
        <v>Medium</v>
      </c>
      <c r="I65" s="297">
        <f t="shared" si="0"/>
        <v>12</v>
      </c>
      <c r="J65" s="298" t="str">
        <f t="shared" si="1"/>
        <v>Medium</v>
      </c>
    </row>
    <row r="66" spans="1:10" ht="45" customHeight="1" x14ac:dyDescent="0.2">
      <c r="A66" s="293">
        <v>61</v>
      </c>
      <c r="B66" s="294" t="s">
        <v>145</v>
      </c>
      <c r="C66" s="294" t="s">
        <v>216</v>
      </c>
      <c r="D66" s="312"/>
      <c r="E66" s="315"/>
      <c r="F66" s="296" t="s">
        <v>3</v>
      </c>
      <c r="G66" s="296" t="s">
        <v>2</v>
      </c>
      <c r="H66" s="293" t="str">
        <f t="shared" si="2"/>
        <v>Medium</v>
      </c>
      <c r="I66" s="297">
        <f t="shared" si="0"/>
        <v>12</v>
      </c>
      <c r="J66" s="298" t="str">
        <f t="shared" si="1"/>
        <v>Medium</v>
      </c>
    </row>
    <row r="67" spans="1:10" ht="45" customHeight="1" x14ac:dyDescent="0.2">
      <c r="A67" s="293">
        <v>62</v>
      </c>
      <c r="B67" s="294" t="s">
        <v>147</v>
      </c>
      <c r="C67" s="294" t="s">
        <v>216</v>
      </c>
      <c r="D67" s="312"/>
      <c r="E67" s="315"/>
      <c r="F67" s="296" t="s">
        <v>3</v>
      </c>
      <c r="G67" s="296" t="s">
        <v>2</v>
      </c>
      <c r="H67" s="293" t="str">
        <f t="shared" si="2"/>
        <v>Medium</v>
      </c>
      <c r="I67" s="297">
        <f t="shared" si="0"/>
        <v>12</v>
      </c>
      <c r="J67" s="298" t="str">
        <f t="shared" si="1"/>
        <v>Medium</v>
      </c>
    </row>
    <row r="68" spans="1:10" ht="45" customHeight="1" x14ac:dyDescent="0.2">
      <c r="A68" s="293">
        <v>63</v>
      </c>
      <c r="B68" s="294" t="s">
        <v>70</v>
      </c>
      <c r="C68" s="294" t="s">
        <v>217</v>
      </c>
      <c r="D68" s="312"/>
      <c r="E68" s="315"/>
      <c r="F68" s="296" t="s">
        <v>3</v>
      </c>
      <c r="G68" s="296" t="s">
        <v>2</v>
      </c>
      <c r="H68" s="293" t="str">
        <f t="shared" si="2"/>
        <v>Medium</v>
      </c>
      <c r="I68" s="297">
        <f t="shared" si="0"/>
        <v>12</v>
      </c>
      <c r="J68" s="298" t="str">
        <f t="shared" si="1"/>
        <v>Medium</v>
      </c>
    </row>
    <row r="69" spans="1:10" ht="45" customHeight="1" x14ac:dyDescent="0.2">
      <c r="A69" s="293">
        <v>64</v>
      </c>
      <c r="B69" s="294" t="s">
        <v>70</v>
      </c>
      <c r="C69" s="294" t="s">
        <v>210</v>
      </c>
      <c r="D69" s="312"/>
      <c r="E69" s="315"/>
      <c r="F69" s="296" t="s">
        <v>3</v>
      </c>
      <c r="G69" s="296" t="s">
        <v>2</v>
      </c>
      <c r="H69" s="293" t="str">
        <f t="shared" si="2"/>
        <v>Medium</v>
      </c>
      <c r="I69" s="297">
        <f t="shared" si="0"/>
        <v>12</v>
      </c>
      <c r="J69" s="298" t="str">
        <f t="shared" si="1"/>
        <v>Medium</v>
      </c>
    </row>
    <row r="70" spans="1:10" ht="45" customHeight="1" x14ac:dyDescent="0.2">
      <c r="A70" s="293">
        <v>65</v>
      </c>
      <c r="B70" s="294" t="s">
        <v>70</v>
      </c>
      <c r="C70" s="294" t="s">
        <v>81</v>
      </c>
      <c r="D70" s="312"/>
      <c r="E70" s="315"/>
      <c r="F70" s="296" t="s">
        <v>3</v>
      </c>
      <c r="G70" s="296" t="s">
        <v>2</v>
      </c>
      <c r="H70" s="293" t="str">
        <f t="shared" si="2"/>
        <v>Medium</v>
      </c>
      <c r="I70" s="297">
        <f t="shared" ref="I70:I85" si="3">IF(F70="Low",1,IF(F70="Medium",2,IF(F70="High",3)))*IF(G70="Low",1,IF(G70="Medium",2,IF(G70="High",3)))*IF(H70="Low",1,IF(H70="Medium",2,IF(H70="High",3)))</f>
        <v>12</v>
      </c>
      <c r="J70" s="298" t="str">
        <f t="shared" ref="J70:J85" si="4">IF(AND(I70&gt;0,I70&lt;10),"Low", IF(AND(I70&gt;9,I70&lt;19),"Medium", IF(AND(I70&gt;19,I70&lt;28),"High")))</f>
        <v>Medium</v>
      </c>
    </row>
    <row r="71" spans="1:10" ht="45" customHeight="1" x14ac:dyDescent="0.2">
      <c r="A71" s="293">
        <v>66</v>
      </c>
      <c r="B71" s="294" t="s">
        <v>152</v>
      </c>
      <c r="C71" s="294" t="s">
        <v>96</v>
      </c>
      <c r="D71" s="312"/>
      <c r="E71" s="315"/>
      <c r="F71" s="296" t="s">
        <v>3</v>
      </c>
      <c r="G71" s="296" t="s">
        <v>2</v>
      </c>
      <c r="H71" s="293" t="str">
        <f t="shared" ref="H71:H85" si="5">H70</f>
        <v>Medium</v>
      </c>
      <c r="I71" s="297">
        <f t="shared" si="3"/>
        <v>12</v>
      </c>
      <c r="J71" s="298" t="str">
        <f t="shared" si="4"/>
        <v>Medium</v>
      </c>
    </row>
    <row r="72" spans="1:10" ht="45" customHeight="1" x14ac:dyDescent="0.2">
      <c r="A72" s="293">
        <v>67</v>
      </c>
      <c r="B72" s="294" t="s">
        <v>63</v>
      </c>
      <c r="C72" s="294" t="s">
        <v>211</v>
      </c>
      <c r="D72" s="312"/>
      <c r="E72" s="315"/>
      <c r="F72" s="296" t="s">
        <v>3</v>
      </c>
      <c r="G72" s="296" t="s">
        <v>2</v>
      </c>
      <c r="H72" s="293" t="str">
        <f t="shared" si="5"/>
        <v>Medium</v>
      </c>
      <c r="I72" s="297">
        <f t="shared" si="3"/>
        <v>12</v>
      </c>
      <c r="J72" s="298" t="str">
        <f t="shared" si="4"/>
        <v>Medium</v>
      </c>
    </row>
    <row r="73" spans="1:10" ht="45" customHeight="1" x14ac:dyDescent="0.2">
      <c r="A73" s="293">
        <v>68</v>
      </c>
      <c r="B73" s="294" t="s">
        <v>63</v>
      </c>
      <c r="C73" s="294" t="s">
        <v>218</v>
      </c>
      <c r="D73" s="312"/>
      <c r="E73" s="315"/>
      <c r="F73" s="296" t="s">
        <v>3</v>
      </c>
      <c r="G73" s="296" t="s">
        <v>2</v>
      </c>
      <c r="H73" s="293" t="str">
        <f t="shared" si="5"/>
        <v>Medium</v>
      </c>
      <c r="I73" s="297">
        <f t="shared" si="3"/>
        <v>12</v>
      </c>
      <c r="J73" s="298" t="str">
        <f t="shared" si="4"/>
        <v>Medium</v>
      </c>
    </row>
    <row r="74" spans="1:10" ht="45" customHeight="1" x14ac:dyDescent="0.2">
      <c r="A74" s="293">
        <v>69</v>
      </c>
      <c r="B74" s="294" t="s">
        <v>63</v>
      </c>
      <c r="C74" s="294" t="s">
        <v>224</v>
      </c>
      <c r="D74" s="312"/>
      <c r="E74" s="315"/>
      <c r="F74" s="296" t="s">
        <v>3</v>
      </c>
      <c r="G74" s="296" t="s">
        <v>2</v>
      </c>
      <c r="H74" s="293" t="str">
        <f t="shared" si="5"/>
        <v>Medium</v>
      </c>
      <c r="I74" s="297">
        <f t="shared" si="3"/>
        <v>12</v>
      </c>
      <c r="J74" s="298" t="str">
        <f t="shared" si="4"/>
        <v>Medium</v>
      </c>
    </row>
    <row r="75" spans="1:10" ht="45" customHeight="1" x14ac:dyDescent="0.2">
      <c r="A75" s="293">
        <v>70</v>
      </c>
      <c r="B75" s="294" t="s">
        <v>63</v>
      </c>
      <c r="C75" s="294" t="s">
        <v>224</v>
      </c>
      <c r="D75" s="312"/>
      <c r="E75" s="315"/>
      <c r="F75" s="296" t="s">
        <v>3</v>
      </c>
      <c r="G75" s="296" t="s">
        <v>2</v>
      </c>
      <c r="H75" s="293" t="str">
        <f t="shared" si="5"/>
        <v>Medium</v>
      </c>
      <c r="I75" s="297">
        <f t="shared" si="3"/>
        <v>12</v>
      </c>
      <c r="J75" s="298" t="str">
        <f t="shared" si="4"/>
        <v>Medium</v>
      </c>
    </row>
    <row r="76" spans="1:10" ht="45" customHeight="1" x14ac:dyDescent="0.2">
      <c r="A76" s="293">
        <v>71</v>
      </c>
      <c r="B76" s="294" t="s">
        <v>63</v>
      </c>
      <c r="C76" s="294" t="s">
        <v>224</v>
      </c>
      <c r="D76" s="312"/>
      <c r="E76" s="315"/>
      <c r="F76" s="296" t="s">
        <v>3</v>
      </c>
      <c r="G76" s="296" t="s">
        <v>2</v>
      </c>
      <c r="H76" s="293" t="str">
        <f t="shared" si="5"/>
        <v>Medium</v>
      </c>
      <c r="I76" s="297">
        <f t="shared" si="3"/>
        <v>12</v>
      </c>
      <c r="J76" s="298" t="str">
        <f t="shared" si="4"/>
        <v>Medium</v>
      </c>
    </row>
    <row r="77" spans="1:10" ht="45" customHeight="1" x14ac:dyDescent="0.2">
      <c r="A77" s="293">
        <v>72</v>
      </c>
      <c r="B77" s="294" t="s">
        <v>63</v>
      </c>
      <c r="C77" s="294" t="s">
        <v>224</v>
      </c>
      <c r="D77" s="312"/>
      <c r="E77" s="315"/>
      <c r="F77" s="296" t="s">
        <v>3</v>
      </c>
      <c r="G77" s="296" t="s">
        <v>2</v>
      </c>
      <c r="H77" s="293" t="str">
        <f t="shared" si="5"/>
        <v>Medium</v>
      </c>
      <c r="I77" s="297">
        <f t="shared" si="3"/>
        <v>12</v>
      </c>
      <c r="J77" s="298" t="str">
        <f t="shared" si="4"/>
        <v>Medium</v>
      </c>
    </row>
    <row r="78" spans="1:10" ht="45" customHeight="1" x14ac:dyDescent="0.2">
      <c r="A78" s="293">
        <v>73</v>
      </c>
      <c r="B78" s="294" t="s">
        <v>63</v>
      </c>
      <c r="C78" s="294" t="s">
        <v>214</v>
      </c>
      <c r="D78" s="312"/>
      <c r="E78" s="315"/>
      <c r="F78" s="296" t="s">
        <v>3</v>
      </c>
      <c r="G78" s="296" t="s">
        <v>2</v>
      </c>
      <c r="H78" s="293" t="str">
        <f t="shared" si="5"/>
        <v>Medium</v>
      </c>
      <c r="I78" s="297">
        <f t="shared" si="3"/>
        <v>12</v>
      </c>
      <c r="J78" s="298" t="str">
        <f t="shared" si="4"/>
        <v>Medium</v>
      </c>
    </row>
    <row r="79" spans="1:10" ht="45" customHeight="1" x14ac:dyDescent="0.2">
      <c r="A79" s="293">
        <v>74</v>
      </c>
      <c r="B79" s="294" t="s">
        <v>63</v>
      </c>
      <c r="C79" s="294" t="s">
        <v>224</v>
      </c>
      <c r="D79" s="312"/>
      <c r="E79" s="315"/>
      <c r="F79" s="296" t="s">
        <v>3</v>
      </c>
      <c r="G79" s="296" t="s">
        <v>2</v>
      </c>
      <c r="H79" s="293" t="str">
        <f t="shared" si="5"/>
        <v>Medium</v>
      </c>
      <c r="I79" s="297">
        <f t="shared" si="3"/>
        <v>12</v>
      </c>
      <c r="J79" s="298" t="str">
        <f t="shared" si="4"/>
        <v>Medium</v>
      </c>
    </row>
    <row r="80" spans="1:10" ht="45" customHeight="1" x14ac:dyDescent="0.2">
      <c r="A80" s="293">
        <v>75</v>
      </c>
      <c r="B80" s="294" t="s">
        <v>63</v>
      </c>
      <c r="C80" s="294" t="s">
        <v>211</v>
      </c>
      <c r="D80" s="312"/>
      <c r="E80" s="315"/>
      <c r="F80" s="296" t="s">
        <v>3</v>
      </c>
      <c r="G80" s="296" t="s">
        <v>2</v>
      </c>
      <c r="H80" s="293" t="str">
        <f t="shared" si="5"/>
        <v>Medium</v>
      </c>
      <c r="I80" s="297">
        <f t="shared" si="3"/>
        <v>12</v>
      </c>
      <c r="J80" s="298" t="str">
        <f t="shared" si="4"/>
        <v>Medium</v>
      </c>
    </row>
    <row r="81" spans="1:10" ht="45" customHeight="1" x14ac:dyDescent="0.2">
      <c r="A81" s="293">
        <v>76</v>
      </c>
      <c r="B81" s="294" t="s">
        <v>70</v>
      </c>
      <c r="C81" s="294" t="s">
        <v>213</v>
      </c>
      <c r="D81" s="312"/>
      <c r="E81" s="315"/>
      <c r="F81" s="296" t="s">
        <v>3</v>
      </c>
      <c r="G81" s="296" t="s">
        <v>2</v>
      </c>
      <c r="H81" s="293" t="str">
        <f t="shared" si="5"/>
        <v>Medium</v>
      </c>
      <c r="I81" s="297">
        <f t="shared" si="3"/>
        <v>12</v>
      </c>
      <c r="J81" s="298" t="str">
        <f t="shared" si="4"/>
        <v>Medium</v>
      </c>
    </row>
    <row r="82" spans="1:10" ht="45" customHeight="1" x14ac:dyDescent="0.2">
      <c r="A82" s="293">
        <v>77</v>
      </c>
      <c r="B82" s="294" t="s">
        <v>63</v>
      </c>
      <c r="C82" s="294" t="s">
        <v>220</v>
      </c>
      <c r="D82" s="312"/>
      <c r="E82" s="315"/>
      <c r="F82" s="296" t="s">
        <v>3</v>
      </c>
      <c r="G82" s="296" t="s">
        <v>2</v>
      </c>
      <c r="H82" s="293" t="str">
        <f t="shared" si="5"/>
        <v>Medium</v>
      </c>
      <c r="I82" s="297">
        <f t="shared" si="3"/>
        <v>12</v>
      </c>
      <c r="J82" s="298" t="str">
        <f t="shared" si="4"/>
        <v>Medium</v>
      </c>
    </row>
    <row r="83" spans="1:10" ht="45" customHeight="1" x14ac:dyDescent="0.2">
      <c r="A83" s="293">
        <v>78</v>
      </c>
      <c r="B83" s="294" t="s">
        <v>63</v>
      </c>
      <c r="C83" s="294" t="s">
        <v>211</v>
      </c>
      <c r="D83" s="312"/>
      <c r="E83" s="315"/>
      <c r="F83" s="296" t="s">
        <v>3</v>
      </c>
      <c r="G83" s="296" t="s">
        <v>2</v>
      </c>
      <c r="H83" s="293" t="str">
        <f t="shared" si="5"/>
        <v>Medium</v>
      </c>
      <c r="I83" s="297">
        <f t="shared" si="3"/>
        <v>12</v>
      </c>
      <c r="J83" s="298" t="str">
        <f t="shared" si="4"/>
        <v>Medium</v>
      </c>
    </row>
    <row r="84" spans="1:10" ht="45" customHeight="1" x14ac:dyDescent="0.2">
      <c r="A84" s="293">
        <v>79</v>
      </c>
      <c r="B84" s="294" t="s">
        <v>63</v>
      </c>
      <c r="C84" s="294" t="s">
        <v>221</v>
      </c>
      <c r="D84" s="312"/>
      <c r="E84" s="315"/>
      <c r="F84" s="296" t="s">
        <v>3</v>
      </c>
      <c r="G84" s="296" t="s">
        <v>2</v>
      </c>
      <c r="H84" s="293" t="str">
        <f t="shared" si="5"/>
        <v>Medium</v>
      </c>
      <c r="I84" s="297">
        <f t="shared" si="3"/>
        <v>12</v>
      </c>
      <c r="J84" s="298" t="str">
        <f t="shared" si="4"/>
        <v>Medium</v>
      </c>
    </row>
    <row r="85" spans="1:10" ht="45" customHeight="1" x14ac:dyDescent="0.2">
      <c r="A85" s="293">
        <v>80</v>
      </c>
      <c r="B85" s="294" t="s">
        <v>63</v>
      </c>
      <c r="C85" s="294" t="s">
        <v>221</v>
      </c>
      <c r="D85" s="312"/>
      <c r="E85" s="315"/>
      <c r="F85" s="296" t="s">
        <v>3</v>
      </c>
      <c r="G85" s="296" t="s">
        <v>2</v>
      </c>
      <c r="H85" s="293" t="str">
        <f t="shared" si="5"/>
        <v>Medium</v>
      </c>
      <c r="I85" s="297">
        <f t="shared" si="3"/>
        <v>12</v>
      </c>
      <c r="J85" s="298" t="str">
        <f t="shared" si="4"/>
        <v>Medium</v>
      </c>
    </row>
  </sheetData>
  <mergeCells count="11">
    <mergeCell ref="H4:H5"/>
    <mergeCell ref="I4:I5"/>
    <mergeCell ref="J4:J5"/>
    <mergeCell ref="L9:L12"/>
    <mergeCell ref="A1:G1"/>
    <mergeCell ref="A4:A5"/>
    <mergeCell ref="B4:B5"/>
    <mergeCell ref="C4:C5"/>
    <mergeCell ref="D4:D5"/>
    <mergeCell ref="E4:E5"/>
    <mergeCell ref="F4:G4"/>
  </mergeCells>
  <conditionalFormatting sqref="I13 I16">
    <cfRule type="expression" dxfId="23" priority="22">
      <formula>AND(I13 &gt; MIN(18),I13 &lt; MAX(28))</formula>
    </cfRule>
    <cfRule type="expression" dxfId="22" priority="23">
      <formula>AND(I13 &gt; MIN(9),I13 &lt; MAX(19))</formula>
    </cfRule>
    <cfRule type="expression" dxfId="21" priority="24">
      <formula>AND(I13 &gt; MIN(0),I13 &lt; MAX(10))</formula>
    </cfRule>
  </conditionalFormatting>
  <conditionalFormatting sqref="J11:J16 J6:J9 J21:J85">
    <cfRule type="expression" dxfId="20" priority="19">
      <formula>AND(I6 &gt; MIN(18),I6 &lt; MAX(28))</formula>
    </cfRule>
    <cfRule type="expression" dxfId="19" priority="20">
      <formula>AND(I6 &gt; MIN(9),I6 &lt; MAX(19))</formula>
    </cfRule>
    <cfRule type="expression" dxfId="18" priority="21">
      <formula>AND(I6 &gt; MIN(0),I6 &lt; MAX(10))</formula>
    </cfRule>
  </conditionalFormatting>
  <conditionalFormatting sqref="I14:I15 I17:I85 I6:I12">
    <cfRule type="expression" dxfId="17" priority="16">
      <formula>AND(I6 &gt; MIN(18),I6 &lt; MAX(28))</formula>
    </cfRule>
    <cfRule type="expression" dxfId="16" priority="17">
      <formula>AND(I6 &gt; MIN(9),I6 &lt; MAX(19))</formula>
    </cfRule>
    <cfRule type="expression" dxfId="15" priority="18">
      <formula>AND(I6 &gt; MIN(0),I6 &lt; MAX(10))</formula>
    </cfRule>
  </conditionalFormatting>
  <conditionalFormatting sqref="J17">
    <cfRule type="expression" dxfId="14" priority="13">
      <formula>AND(I17 &gt; MIN(18),I17 &lt; MAX(28))</formula>
    </cfRule>
    <cfRule type="expression" dxfId="13" priority="14">
      <formula>AND(I17 &gt; MIN(9),I17 &lt; MAX(19))</formula>
    </cfRule>
    <cfRule type="expression" dxfId="12" priority="15">
      <formula>AND(I17 &gt; MIN(0),I17 &lt; MAX(10))</formula>
    </cfRule>
  </conditionalFormatting>
  <conditionalFormatting sqref="J18">
    <cfRule type="expression" dxfId="11" priority="10">
      <formula>AND(I18 &gt; MIN(18),I18 &lt; MAX(28))</formula>
    </cfRule>
    <cfRule type="expression" dxfId="10" priority="11">
      <formula>AND(I18 &gt; MIN(9),I18 &lt; MAX(19))</formula>
    </cfRule>
    <cfRule type="expression" dxfId="9" priority="12">
      <formula>AND(I18 &gt; MIN(0),I18 &lt; MAX(10))</formula>
    </cfRule>
  </conditionalFormatting>
  <conditionalFormatting sqref="J19">
    <cfRule type="expression" dxfId="8" priority="7">
      <formula>AND(I19 &gt; MIN(18),I19 &lt; MAX(28))</formula>
    </cfRule>
    <cfRule type="expression" dxfId="7" priority="8">
      <formula>AND(I19 &gt; MIN(9),I19 &lt; MAX(19))</formula>
    </cfRule>
    <cfRule type="expression" dxfId="6" priority="9">
      <formula>AND(I19 &gt; MIN(0),I19 &lt; MAX(10))</formula>
    </cfRule>
  </conditionalFormatting>
  <conditionalFormatting sqref="J10">
    <cfRule type="expression" dxfId="5" priority="4">
      <formula>AND(I10 &gt; MIN(18),I10 &lt; MAX(28))</formula>
    </cfRule>
    <cfRule type="expression" dxfId="4" priority="5">
      <formula>AND(I10 &gt; MIN(9),I10 &lt; MAX(19))</formula>
    </cfRule>
    <cfRule type="expression" dxfId="3" priority="6">
      <formula>AND(I10 &gt; MIN(0),I10 &lt; MAX(10))</formula>
    </cfRule>
  </conditionalFormatting>
  <conditionalFormatting sqref="J20">
    <cfRule type="expression" dxfId="2" priority="1">
      <formula>AND(I20 &gt; MIN(18),I20 &lt; MAX(28))</formula>
    </cfRule>
    <cfRule type="expression" dxfId="1" priority="2">
      <formula>AND(I20 &gt; MIN(9),I20 &lt; MAX(19))</formula>
    </cfRule>
    <cfRule type="expression" dxfId="0" priority="3">
      <formula>AND(I20 &gt; MIN(0),I20 &lt; MAX(10))</formula>
    </cfRule>
  </conditionalFormatting>
  <dataValidations count="2">
    <dataValidation type="list" allowBlank="1" showInputMessage="1" showErrorMessage="1" sqref="C2:C3 C86:C1048576">
      <formula1>"Asset Management, Access Management, Change Management, Vulnerability Management, Backup Management,Operation Management, Incident Management, Cryptographic Controls, Security Requirements, Service Level Agreements"</formula1>
    </dataValidation>
    <dataValidation type="list" allowBlank="1" showInputMessage="1" showErrorMessage="1" sqref="F6:G85">
      <formula1>"Low,Medium,High"</formula1>
    </dataValidation>
  </dataValidation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36699"/>
  </sheetPr>
  <dimension ref="A1:S372"/>
  <sheetViews>
    <sheetView topLeftCell="I1" workbookViewId="0">
      <selection activeCell="O2" sqref="O2"/>
    </sheetView>
  </sheetViews>
  <sheetFormatPr defaultRowHeight="12.75" x14ac:dyDescent="0.2"/>
  <cols>
    <col min="2" max="2" width="12.140625" customWidth="1"/>
    <col min="3" max="5" width="22.140625" customWidth="1"/>
    <col min="6" max="6" width="16.140625" customWidth="1"/>
    <col min="7" max="7" width="27.42578125" customWidth="1"/>
    <col min="8" max="8" width="24.140625" customWidth="1"/>
    <col min="9" max="9" width="19.140625" customWidth="1"/>
    <col min="10" max="11" width="24.140625" customWidth="1"/>
    <col min="12" max="12" width="19.140625" customWidth="1"/>
    <col min="13" max="13" width="24.140625" customWidth="1"/>
    <col min="14" max="14" width="18.5703125" customWidth="1"/>
    <col min="15" max="15" width="21.140625" customWidth="1"/>
    <col min="16" max="16" width="22.140625" customWidth="1"/>
    <col min="17" max="17" width="21.28515625" customWidth="1"/>
    <col min="18" max="18" width="11.7109375" customWidth="1"/>
    <col min="19" max="19" width="14.28515625" customWidth="1"/>
  </cols>
  <sheetData>
    <row r="1" spans="1:19" s="91" customFormat="1" ht="48" customHeight="1" x14ac:dyDescent="0.2">
      <c r="A1" s="90" t="s">
        <v>182</v>
      </c>
      <c r="B1" s="90" t="s">
        <v>192</v>
      </c>
      <c r="C1" s="90" t="s">
        <v>183</v>
      </c>
      <c r="D1" s="90" t="s">
        <v>197</v>
      </c>
      <c r="E1" s="90" t="s">
        <v>198</v>
      </c>
      <c r="F1" s="89" t="s">
        <v>188</v>
      </c>
      <c r="G1" s="89" t="s">
        <v>190</v>
      </c>
      <c r="H1" s="89" t="s">
        <v>184</v>
      </c>
      <c r="I1" s="89" t="s">
        <v>203</v>
      </c>
      <c r="J1" s="89" t="s">
        <v>204</v>
      </c>
      <c r="K1" s="89" t="s">
        <v>205</v>
      </c>
      <c r="L1" s="89" t="s">
        <v>206</v>
      </c>
      <c r="M1" s="89" t="s">
        <v>189</v>
      </c>
      <c r="N1" s="89" t="s">
        <v>207</v>
      </c>
      <c r="O1" s="89" t="s">
        <v>185</v>
      </c>
      <c r="P1" s="89" t="s">
        <v>201</v>
      </c>
      <c r="Q1" s="89" t="s">
        <v>191</v>
      </c>
      <c r="R1" s="89" t="s">
        <v>186</v>
      </c>
      <c r="S1" s="89" t="s">
        <v>187</v>
      </c>
    </row>
    <row r="2" spans="1:19" x14ac:dyDescent="0.2">
      <c r="B2" t="str">
        <f>IARV!B5</f>
        <v>10.1.2.1</v>
      </c>
      <c r="C2" t="str">
        <f>IARV!B6</f>
        <v>ITSM</v>
      </c>
      <c r="D2" t="str">
        <f>IARV!B4</f>
        <v>ITSM</v>
      </c>
      <c r="E2" t="str">
        <f>IARV!J4</f>
        <v>IT/Infra</v>
      </c>
      <c r="F2" t="str">
        <f>IARV!C23</f>
        <v>Medium</v>
      </c>
      <c r="G2" t="str">
        <f>TRF!C6</f>
        <v>Asset management</v>
      </c>
      <c r="H2">
        <f>TRF!E6</f>
        <v>0</v>
      </c>
    </row>
    <row r="101" spans="2:8" x14ac:dyDescent="0.2">
      <c r="B101">
        <f t="shared" ref="B101:F115" si="0">B100</f>
        <v>0</v>
      </c>
      <c r="C101">
        <f t="shared" si="0"/>
        <v>0</v>
      </c>
      <c r="D101">
        <f t="shared" si="0"/>
        <v>0</v>
      </c>
      <c r="E101">
        <f t="shared" si="0"/>
        <v>0</v>
      </c>
      <c r="F101">
        <f t="shared" si="0"/>
        <v>0</v>
      </c>
      <c r="G101">
        <f>[4]TRF!C105</f>
        <v>0</v>
      </c>
      <c r="H101">
        <f>[4]TRF!E105</f>
        <v>0</v>
      </c>
    </row>
    <row r="102" spans="2:8" x14ac:dyDescent="0.2">
      <c r="B102">
        <f t="shared" si="0"/>
        <v>0</v>
      </c>
      <c r="C102">
        <f t="shared" si="0"/>
        <v>0</v>
      </c>
      <c r="D102">
        <f t="shared" si="0"/>
        <v>0</v>
      </c>
      <c r="E102">
        <f t="shared" si="0"/>
        <v>0</v>
      </c>
      <c r="F102">
        <f t="shared" si="0"/>
        <v>0</v>
      </c>
      <c r="G102">
        <f>[4]TRF!C106</f>
        <v>0</v>
      </c>
      <c r="H102">
        <f>[4]TRF!E106</f>
        <v>0</v>
      </c>
    </row>
    <row r="103" spans="2:8" x14ac:dyDescent="0.2">
      <c r="B103">
        <f t="shared" si="0"/>
        <v>0</v>
      </c>
      <c r="C103">
        <f t="shared" si="0"/>
        <v>0</v>
      </c>
      <c r="D103">
        <f t="shared" si="0"/>
        <v>0</v>
      </c>
      <c r="E103">
        <f t="shared" si="0"/>
        <v>0</v>
      </c>
      <c r="F103">
        <f t="shared" si="0"/>
        <v>0</v>
      </c>
      <c r="G103">
        <f>[4]TRF!C107</f>
        <v>0</v>
      </c>
      <c r="H103">
        <f>[4]TRF!E107</f>
        <v>0</v>
      </c>
    </row>
    <row r="104" spans="2:8" x14ac:dyDescent="0.2">
      <c r="B104">
        <f t="shared" si="0"/>
        <v>0</v>
      </c>
      <c r="C104">
        <f t="shared" si="0"/>
        <v>0</v>
      </c>
      <c r="D104">
        <f t="shared" si="0"/>
        <v>0</v>
      </c>
      <c r="E104">
        <f t="shared" si="0"/>
        <v>0</v>
      </c>
      <c r="F104">
        <f t="shared" si="0"/>
        <v>0</v>
      </c>
      <c r="G104">
        <f>[4]TRF!C108</f>
        <v>0</v>
      </c>
      <c r="H104">
        <f>[4]TRF!E108</f>
        <v>0</v>
      </c>
    </row>
    <row r="105" spans="2:8" x14ac:dyDescent="0.2">
      <c r="B105">
        <f t="shared" si="0"/>
        <v>0</v>
      </c>
      <c r="C105">
        <f t="shared" si="0"/>
        <v>0</v>
      </c>
      <c r="D105">
        <f t="shared" si="0"/>
        <v>0</v>
      </c>
      <c r="E105">
        <f t="shared" si="0"/>
        <v>0</v>
      </c>
      <c r="F105">
        <f t="shared" si="0"/>
        <v>0</v>
      </c>
      <c r="G105">
        <f>[4]TRF!C109</f>
        <v>0</v>
      </c>
      <c r="H105">
        <f>[4]TRF!E109</f>
        <v>0</v>
      </c>
    </row>
    <row r="106" spans="2:8" x14ac:dyDescent="0.2">
      <c r="B106">
        <f t="shared" si="0"/>
        <v>0</v>
      </c>
      <c r="C106">
        <f t="shared" si="0"/>
        <v>0</v>
      </c>
      <c r="D106">
        <f t="shared" si="0"/>
        <v>0</v>
      </c>
      <c r="E106">
        <f t="shared" si="0"/>
        <v>0</v>
      </c>
      <c r="F106">
        <f t="shared" si="0"/>
        <v>0</v>
      </c>
      <c r="G106">
        <f>[4]TRF!C110</f>
        <v>0</v>
      </c>
      <c r="H106">
        <f>[4]TRF!E110</f>
        <v>0</v>
      </c>
    </row>
    <row r="107" spans="2:8" x14ac:dyDescent="0.2">
      <c r="B107">
        <f t="shared" si="0"/>
        <v>0</v>
      </c>
      <c r="C107">
        <f t="shared" si="0"/>
        <v>0</v>
      </c>
      <c r="D107">
        <f t="shared" si="0"/>
        <v>0</v>
      </c>
      <c r="E107">
        <f t="shared" si="0"/>
        <v>0</v>
      </c>
      <c r="F107">
        <f t="shared" si="0"/>
        <v>0</v>
      </c>
      <c r="G107">
        <f>[4]TRF!C111</f>
        <v>0</v>
      </c>
      <c r="H107">
        <f>[4]TRF!E111</f>
        <v>0</v>
      </c>
    </row>
    <row r="108" spans="2:8" x14ac:dyDescent="0.2">
      <c r="B108">
        <f t="shared" si="0"/>
        <v>0</v>
      </c>
      <c r="C108">
        <f t="shared" si="0"/>
        <v>0</v>
      </c>
      <c r="D108">
        <f t="shared" si="0"/>
        <v>0</v>
      </c>
      <c r="E108">
        <f t="shared" si="0"/>
        <v>0</v>
      </c>
      <c r="F108">
        <f t="shared" si="0"/>
        <v>0</v>
      </c>
      <c r="G108">
        <f>[4]TRF!C112</f>
        <v>0</v>
      </c>
      <c r="H108">
        <f>[4]TRF!E112</f>
        <v>0</v>
      </c>
    </row>
    <row r="109" spans="2:8" x14ac:dyDescent="0.2">
      <c r="B109">
        <f t="shared" si="0"/>
        <v>0</v>
      </c>
      <c r="C109">
        <f t="shared" si="0"/>
        <v>0</v>
      </c>
      <c r="D109">
        <f t="shared" si="0"/>
        <v>0</v>
      </c>
      <c r="E109">
        <f t="shared" si="0"/>
        <v>0</v>
      </c>
      <c r="F109">
        <f t="shared" si="0"/>
        <v>0</v>
      </c>
      <c r="G109">
        <f>[4]TRF!C113</f>
        <v>0</v>
      </c>
      <c r="H109">
        <f>[4]TRF!E113</f>
        <v>0</v>
      </c>
    </row>
    <row r="110" spans="2:8" x14ac:dyDescent="0.2">
      <c r="B110">
        <f t="shared" si="0"/>
        <v>0</v>
      </c>
      <c r="C110">
        <f t="shared" si="0"/>
        <v>0</v>
      </c>
      <c r="D110">
        <f t="shared" si="0"/>
        <v>0</v>
      </c>
      <c r="E110">
        <f t="shared" si="0"/>
        <v>0</v>
      </c>
      <c r="F110">
        <f t="shared" si="0"/>
        <v>0</v>
      </c>
      <c r="G110">
        <f>[4]TRF!C114</f>
        <v>0</v>
      </c>
      <c r="H110">
        <f>[4]TRF!E114</f>
        <v>0</v>
      </c>
    </row>
    <row r="111" spans="2:8" x14ac:dyDescent="0.2">
      <c r="B111">
        <f t="shared" si="0"/>
        <v>0</v>
      </c>
      <c r="C111">
        <f t="shared" si="0"/>
        <v>0</v>
      </c>
      <c r="D111">
        <f t="shared" si="0"/>
        <v>0</v>
      </c>
      <c r="E111">
        <f t="shared" si="0"/>
        <v>0</v>
      </c>
      <c r="F111">
        <f t="shared" si="0"/>
        <v>0</v>
      </c>
      <c r="G111">
        <f>[4]TRF!C115</f>
        <v>0</v>
      </c>
      <c r="H111">
        <f>[4]TRF!E115</f>
        <v>0</v>
      </c>
    </row>
    <row r="112" spans="2:8" x14ac:dyDescent="0.2">
      <c r="B112">
        <f t="shared" si="0"/>
        <v>0</v>
      </c>
      <c r="C112">
        <f t="shared" si="0"/>
        <v>0</v>
      </c>
      <c r="D112">
        <f t="shared" si="0"/>
        <v>0</v>
      </c>
      <c r="E112">
        <f t="shared" si="0"/>
        <v>0</v>
      </c>
      <c r="F112">
        <f t="shared" si="0"/>
        <v>0</v>
      </c>
      <c r="G112">
        <f>[4]TRF!C116</f>
        <v>0</v>
      </c>
      <c r="H112">
        <f>[4]TRF!E116</f>
        <v>0</v>
      </c>
    </row>
    <row r="113" spans="2:8" x14ac:dyDescent="0.2">
      <c r="B113">
        <f t="shared" si="0"/>
        <v>0</v>
      </c>
      <c r="C113">
        <f t="shared" si="0"/>
        <v>0</v>
      </c>
      <c r="D113">
        <f t="shared" si="0"/>
        <v>0</v>
      </c>
      <c r="E113">
        <f t="shared" si="0"/>
        <v>0</v>
      </c>
      <c r="F113">
        <f t="shared" si="0"/>
        <v>0</v>
      </c>
      <c r="G113">
        <f>[4]TRF!C117</f>
        <v>0</v>
      </c>
      <c r="H113">
        <f>[4]TRF!E117</f>
        <v>0</v>
      </c>
    </row>
    <row r="114" spans="2:8" x14ac:dyDescent="0.2">
      <c r="B114">
        <f t="shared" si="0"/>
        <v>0</v>
      </c>
      <c r="C114">
        <f t="shared" si="0"/>
        <v>0</v>
      </c>
      <c r="D114">
        <f t="shared" si="0"/>
        <v>0</v>
      </c>
      <c r="E114">
        <f t="shared" si="0"/>
        <v>0</v>
      </c>
      <c r="F114">
        <f t="shared" si="0"/>
        <v>0</v>
      </c>
      <c r="G114">
        <f>[4]TRF!C118</f>
        <v>0</v>
      </c>
      <c r="H114">
        <f>[4]TRF!E118</f>
        <v>0</v>
      </c>
    </row>
    <row r="115" spans="2:8" x14ac:dyDescent="0.2">
      <c r="B115">
        <f t="shared" si="0"/>
        <v>0</v>
      </c>
      <c r="C115">
        <f t="shared" si="0"/>
        <v>0</v>
      </c>
      <c r="D115">
        <f t="shared" si="0"/>
        <v>0</v>
      </c>
      <c r="E115">
        <f t="shared" si="0"/>
        <v>0</v>
      </c>
      <c r="F115">
        <f t="shared" si="0"/>
        <v>0</v>
      </c>
      <c r="G115">
        <f>[4]TRF!C119</f>
        <v>0</v>
      </c>
      <c r="H115">
        <f>[4]TRF!E119</f>
        <v>0</v>
      </c>
    </row>
    <row r="116" spans="2:8" x14ac:dyDescent="0.2">
      <c r="B116">
        <f t="shared" ref="B116:F131" si="1">B115</f>
        <v>0</v>
      </c>
      <c r="C116">
        <f t="shared" si="1"/>
        <v>0</v>
      </c>
      <c r="D116">
        <f t="shared" si="1"/>
        <v>0</v>
      </c>
      <c r="E116">
        <f t="shared" si="1"/>
        <v>0</v>
      </c>
      <c r="F116">
        <f t="shared" si="1"/>
        <v>0</v>
      </c>
      <c r="G116">
        <f>[4]TRF!C120</f>
        <v>0</v>
      </c>
      <c r="H116">
        <f>[4]TRF!E120</f>
        <v>0</v>
      </c>
    </row>
    <row r="117" spans="2:8" x14ac:dyDescent="0.2">
      <c r="B117">
        <f t="shared" si="1"/>
        <v>0</v>
      </c>
      <c r="C117">
        <f t="shared" si="1"/>
        <v>0</v>
      </c>
      <c r="D117">
        <f t="shared" si="1"/>
        <v>0</v>
      </c>
      <c r="E117">
        <f t="shared" si="1"/>
        <v>0</v>
      </c>
      <c r="F117">
        <f t="shared" si="1"/>
        <v>0</v>
      </c>
      <c r="G117">
        <f>[4]TRF!C121</f>
        <v>0</v>
      </c>
      <c r="H117">
        <f>[4]TRF!E121</f>
        <v>0</v>
      </c>
    </row>
    <row r="118" spans="2:8" x14ac:dyDescent="0.2">
      <c r="B118">
        <f t="shared" si="1"/>
        <v>0</v>
      </c>
      <c r="C118">
        <f t="shared" si="1"/>
        <v>0</v>
      </c>
      <c r="D118">
        <f t="shared" si="1"/>
        <v>0</v>
      </c>
      <c r="E118">
        <f t="shared" si="1"/>
        <v>0</v>
      </c>
      <c r="F118">
        <f t="shared" si="1"/>
        <v>0</v>
      </c>
      <c r="G118">
        <f>[4]TRF!C122</f>
        <v>0</v>
      </c>
      <c r="H118">
        <f>[4]TRF!E122</f>
        <v>0</v>
      </c>
    </row>
    <row r="119" spans="2:8" x14ac:dyDescent="0.2">
      <c r="B119">
        <f t="shared" si="1"/>
        <v>0</v>
      </c>
      <c r="C119">
        <f t="shared" si="1"/>
        <v>0</v>
      </c>
      <c r="D119">
        <f t="shared" si="1"/>
        <v>0</v>
      </c>
      <c r="E119">
        <f t="shared" si="1"/>
        <v>0</v>
      </c>
      <c r="F119">
        <f t="shared" si="1"/>
        <v>0</v>
      </c>
      <c r="G119">
        <f>[4]TRF!C123</f>
        <v>0</v>
      </c>
      <c r="H119">
        <f>[4]TRF!E123</f>
        <v>0</v>
      </c>
    </row>
    <row r="120" spans="2:8" x14ac:dyDescent="0.2">
      <c r="B120">
        <f t="shared" si="1"/>
        <v>0</v>
      </c>
      <c r="C120">
        <f t="shared" si="1"/>
        <v>0</v>
      </c>
      <c r="D120">
        <f t="shared" si="1"/>
        <v>0</v>
      </c>
      <c r="E120">
        <f t="shared" si="1"/>
        <v>0</v>
      </c>
      <c r="F120">
        <f t="shared" si="1"/>
        <v>0</v>
      </c>
      <c r="G120">
        <f>[4]TRF!C124</f>
        <v>0</v>
      </c>
      <c r="H120">
        <f>[4]TRF!E124</f>
        <v>0</v>
      </c>
    </row>
    <row r="121" spans="2:8" x14ac:dyDescent="0.2">
      <c r="B121">
        <f t="shared" si="1"/>
        <v>0</v>
      </c>
      <c r="C121">
        <f t="shared" si="1"/>
        <v>0</v>
      </c>
      <c r="D121">
        <f t="shared" si="1"/>
        <v>0</v>
      </c>
      <c r="E121">
        <f t="shared" si="1"/>
        <v>0</v>
      </c>
      <c r="F121">
        <f t="shared" si="1"/>
        <v>0</v>
      </c>
      <c r="G121">
        <f>[4]TRF!C125</f>
        <v>0</v>
      </c>
      <c r="H121">
        <f>[4]TRF!E125</f>
        <v>0</v>
      </c>
    </row>
    <row r="122" spans="2:8" x14ac:dyDescent="0.2">
      <c r="C122">
        <f t="shared" si="1"/>
        <v>0</v>
      </c>
      <c r="D122">
        <f t="shared" si="1"/>
        <v>0</v>
      </c>
      <c r="E122">
        <f t="shared" si="1"/>
        <v>0</v>
      </c>
      <c r="F122">
        <f t="shared" si="1"/>
        <v>0</v>
      </c>
      <c r="G122">
        <f>[4]TRF!C126</f>
        <v>0</v>
      </c>
      <c r="H122">
        <f>[4]TRF!E126</f>
        <v>0</v>
      </c>
    </row>
    <row r="123" spans="2:8" x14ac:dyDescent="0.2">
      <c r="C123">
        <f t="shared" si="1"/>
        <v>0</v>
      </c>
      <c r="D123">
        <f t="shared" si="1"/>
        <v>0</v>
      </c>
      <c r="E123">
        <f t="shared" si="1"/>
        <v>0</v>
      </c>
      <c r="F123">
        <f t="shared" si="1"/>
        <v>0</v>
      </c>
      <c r="G123">
        <f>[4]TRF!C127</f>
        <v>0</v>
      </c>
      <c r="H123">
        <f>[4]TRF!E127</f>
        <v>0</v>
      </c>
    </row>
    <row r="124" spans="2:8" x14ac:dyDescent="0.2">
      <c r="C124">
        <f t="shared" si="1"/>
        <v>0</v>
      </c>
      <c r="D124">
        <f t="shared" si="1"/>
        <v>0</v>
      </c>
      <c r="E124">
        <f t="shared" si="1"/>
        <v>0</v>
      </c>
      <c r="F124">
        <f t="shared" si="1"/>
        <v>0</v>
      </c>
      <c r="G124">
        <f>[4]TRF!C128</f>
        <v>0</v>
      </c>
      <c r="H124">
        <f>[4]TRF!E128</f>
        <v>0</v>
      </c>
    </row>
    <row r="125" spans="2:8" x14ac:dyDescent="0.2">
      <c r="C125">
        <f t="shared" si="1"/>
        <v>0</v>
      </c>
      <c r="D125">
        <f t="shared" si="1"/>
        <v>0</v>
      </c>
      <c r="E125">
        <f t="shared" si="1"/>
        <v>0</v>
      </c>
      <c r="F125">
        <f t="shared" si="1"/>
        <v>0</v>
      </c>
      <c r="G125">
        <f>[4]TRF!C129</f>
        <v>0</v>
      </c>
      <c r="H125">
        <f>[4]TRF!E129</f>
        <v>0</v>
      </c>
    </row>
    <row r="126" spans="2:8" x14ac:dyDescent="0.2">
      <c r="C126">
        <f t="shared" si="1"/>
        <v>0</v>
      </c>
      <c r="D126">
        <f t="shared" si="1"/>
        <v>0</v>
      </c>
      <c r="E126">
        <f t="shared" si="1"/>
        <v>0</v>
      </c>
      <c r="F126">
        <f t="shared" si="1"/>
        <v>0</v>
      </c>
      <c r="G126">
        <f>[4]TRF!C130</f>
        <v>0</v>
      </c>
      <c r="H126">
        <f>[4]TRF!E130</f>
        <v>0</v>
      </c>
    </row>
    <row r="127" spans="2:8" x14ac:dyDescent="0.2">
      <c r="C127">
        <f t="shared" si="1"/>
        <v>0</v>
      </c>
      <c r="D127">
        <f t="shared" si="1"/>
        <v>0</v>
      </c>
      <c r="E127">
        <f t="shared" si="1"/>
        <v>0</v>
      </c>
      <c r="F127">
        <f t="shared" si="1"/>
        <v>0</v>
      </c>
      <c r="G127">
        <f>[4]TRF!C131</f>
        <v>0</v>
      </c>
      <c r="H127">
        <f>[4]TRF!E131</f>
        <v>0</v>
      </c>
    </row>
    <row r="128" spans="2:8" x14ac:dyDescent="0.2">
      <c r="C128">
        <f t="shared" si="1"/>
        <v>0</v>
      </c>
      <c r="D128">
        <f t="shared" si="1"/>
        <v>0</v>
      </c>
      <c r="E128">
        <f t="shared" si="1"/>
        <v>0</v>
      </c>
      <c r="F128">
        <f t="shared" si="1"/>
        <v>0</v>
      </c>
      <c r="G128">
        <f>[4]TRF!C132</f>
        <v>0</v>
      </c>
      <c r="H128">
        <f>[4]TRF!E132</f>
        <v>0</v>
      </c>
    </row>
    <row r="129" spans="3:8" x14ac:dyDescent="0.2">
      <c r="C129">
        <f t="shared" si="1"/>
        <v>0</v>
      </c>
      <c r="D129">
        <f t="shared" si="1"/>
        <v>0</v>
      </c>
      <c r="E129">
        <f t="shared" si="1"/>
        <v>0</v>
      </c>
      <c r="F129">
        <f t="shared" si="1"/>
        <v>0</v>
      </c>
      <c r="G129">
        <f>[4]TRF!C133</f>
        <v>0</v>
      </c>
      <c r="H129">
        <f>[4]TRF!E133</f>
        <v>0</v>
      </c>
    </row>
    <row r="130" spans="3:8" x14ac:dyDescent="0.2">
      <c r="C130">
        <f t="shared" si="1"/>
        <v>0</v>
      </c>
      <c r="D130">
        <f t="shared" si="1"/>
        <v>0</v>
      </c>
      <c r="E130">
        <f t="shared" si="1"/>
        <v>0</v>
      </c>
      <c r="F130">
        <f t="shared" si="1"/>
        <v>0</v>
      </c>
      <c r="G130">
        <f>[4]TRF!C134</f>
        <v>0</v>
      </c>
      <c r="H130">
        <f>[4]TRF!E134</f>
        <v>0</v>
      </c>
    </row>
    <row r="131" spans="3:8" x14ac:dyDescent="0.2">
      <c r="C131">
        <f t="shared" si="1"/>
        <v>0</v>
      </c>
      <c r="D131">
        <f t="shared" si="1"/>
        <v>0</v>
      </c>
      <c r="E131">
        <f t="shared" si="1"/>
        <v>0</v>
      </c>
      <c r="F131">
        <f t="shared" si="1"/>
        <v>0</v>
      </c>
      <c r="G131">
        <f>[4]TRF!C135</f>
        <v>0</v>
      </c>
      <c r="H131">
        <f>[4]TRF!E135</f>
        <v>0</v>
      </c>
    </row>
    <row r="132" spans="3:8" x14ac:dyDescent="0.2">
      <c r="C132">
        <f t="shared" ref="C132:F147" si="2">C131</f>
        <v>0</v>
      </c>
      <c r="D132">
        <f t="shared" si="2"/>
        <v>0</v>
      </c>
      <c r="E132">
        <f t="shared" si="2"/>
        <v>0</v>
      </c>
      <c r="F132">
        <f t="shared" si="2"/>
        <v>0</v>
      </c>
      <c r="G132">
        <f>[4]TRF!C136</f>
        <v>0</v>
      </c>
      <c r="H132">
        <f>[4]TRF!E136</f>
        <v>0</v>
      </c>
    </row>
    <row r="133" spans="3:8" x14ac:dyDescent="0.2">
      <c r="C133">
        <f t="shared" si="2"/>
        <v>0</v>
      </c>
      <c r="D133">
        <f t="shared" si="2"/>
        <v>0</v>
      </c>
      <c r="E133">
        <f t="shared" si="2"/>
        <v>0</v>
      </c>
      <c r="F133">
        <f t="shared" si="2"/>
        <v>0</v>
      </c>
      <c r="G133">
        <f>[4]TRF!C137</f>
        <v>0</v>
      </c>
      <c r="H133">
        <f>[4]TRF!E137</f>
        <v>0</v>
      </c>
    </row>
    <row r="134" spans="3:8" x14ac:dyDescent="0.2">
      <c r="C134">
        <f t="shared" si="2"/>
        <v>0</v>
      </c>
      <c r="D134">
        <f t="shared" si="2"/>
        <v>0</v>
      </c>
      <c r="E134">
        <f t="shared" si="2"/>
        <v>0</v>
      </c>
      <c r="F134">
        <f t="shared" si="2"/>
        <v>0</v>
      </c>
      <c r="G134">
        <f>[4]TRF!C138</f>
        <v>0</v>
      </c>
      <c r="H134">
        <f>[4]TRF!E138</f>
        <v>0</v>
      </c>
    </row>
    <row r="135" spans="3:8" x14ac:dyDescent="0.2">
      <c r="C135">
        <f t="shared" si="2"/>
        <v>0</v>
      </c>
      <c r="D135">
        <f t="shared" si="2"/>
        <v>0</v>
      </c>
      <c r="E135">
        <f t="shared" si="2"/>
        <v>0</v>
      </c>
      <c r="F135">
        <f t="shared" si="2"/>
        <v>0</v>
      </c>
      <c r="G135">
        <f>[4]TRF!C139</f>
        <v>0</v>
      </c>
      <c r="H135">
        <f>[4]TRF!E139</f>
        <v>0</v>
      </c>
    </row>
    <row r="136" spans="3:8" x14ac:dyDescent="0.2">
      <c r="C136">
        <f t="shared" si="2"/>
        <v>0</v>
      </c>
      <c r="D136">
        <f t="shared" si="2"/>
        <v>0</v>
      </c>
      <c r="E136">
        <f t="shared" si="2"/>
        <v>0</v>
      </c>
      <c r="F136">
        <f t="shared" si="2"/>
        <v>0</v>
      </c>
      <c r="G136">
        <f>[4]TRF!C140</f>
        <v>0</v>
      </c>
      <c r="H136">
        <f>[4]TRF!E140</f>
        <v>0</v>
      </c>
    </row>
    <row r="137" spans="3:8" x14ac:dyDescent="0.2">
      <c r="C137">
        <f t="shared" si="2"/>
        <v>0</v>
      </c>
      <c r="D137">
        <f t="shared" si="2"/>
        <v>0</v>
      </c>
      <c r="E137">
        <f t="shared" si="2"/>
        <v>0</v>
      </c>
      <c r="F137">
        <f t="shared" si="2"/>
        <v>0</v>
      </c>
      <c r="G137">
        <f>[4]TRF!C141</f>
        <v>0</v>
      </c>
      <c r="H137">
        <f>[4]TRF!E141</f>
        <v>0</v>
      </c>
    </row>
    <row r="138" spans="3:8" x14ac:dyDescent="0.2">
      <c r="C138">
        <f t="shared" si="2"/>
        <v>0</v>
      </c>
      <c r="D138">
        <f t="shared" si="2"/>
        <v>0</v>
      </c>
      <c r="E138">
        <f t="shared" si="2"/>
        <v>0</v>
      </c>
      <c r="F138">
        <f t="shared" si="2"/>
        <v>0</v>
      </c>
      <c r="G138">
        <f>[4]TRF!C142</f>
        <v>0</v>
      </c>
      <c r="H138">
        <f>[4]TRF!E142</f>
        <v>0</v>
      </c>
    </row>
    <row r="139" spans="3:8" x14ac:dyDescent="0.2">
      <c r="C139">
        <f t="shared" si="2"/>
        <v>0</v>
      </c>
      <c r="D139">
        <f t="shared" si="2"/>
        <v>0</v>
      </c>
      <c r="E139">
        <f t="shared" si="2"/>
        <v>0</v>
      </c>
      <c r="F139">
        <f t="shared" si="2"/>
        <v>0</v>
      </c>
      <c r="G139">
        <f>[4]TRF!C143</f>
        <v>0</v>
      </c>
      <c r="H139">
        <f>[4]TRF!E143</f>
        <v>0</v>
      </c>
    </row>
    <row r="140" spans="3:8" x14ac:dyDescent="0.2">
      <c r="C140">
        <f t="shared" si="2"/>
        <v>0</v>
      </c>
      <c r="D140">
        <f t="shared" si="2"/>
        <v>0</v>
      </c>
      <c r="E140">
        <f t="shared" si="2"/>
        <v>0</v>
      </c>
      <c r="F140">
        <f t="shared" si="2"/>
        <v>0</v>
      </c>
      <c r="G140">
        <f>[4]TRF!C144</f>
        <v>0</v>
      </c>
      <c r="H140">
        <f>[4]TRF!E144</f>
        <v>0</v>
      </c>
    </row>
    <row r="141" spans="3:8" x14ac:dyDescent="0.2">
      <c r="C141">
        <f t="shared" si="2"/>
        <v>0</v>
      </c>
      <c r="D141">
        <f t="shared" si="2"/>
        <v>0</v>
      </c>
      <c r="E141">
        <f t="shared" si="2"/>
        <v>0</v>
      </c>
      <c r="F141">
        <f t="shared" si="2"/>
        <v>0</v>
      </c>
      <c r="G141">
        <f>[4]TRF!C145</f>
        <v>0</v>
      </c>
      <c r="H141">
        <f>[4]TRF!E145</f>
        <v>0</v>
      </c>
    </row>
    <row r="142" spans="3:8" x14ac:dyDescent="0.2">
      <c r="C142">
        <f t="shared" si="2"/>
        <v>0</v>
      </c>
      <c r="D142">
        <f t="shared" si="2"/>
        <v>0</v>
      </c>
      <c r="E142">
        <f t="shared" si="2"/>
        <v>0</v>
      </c>
      <c r="F142">
        <f t="shared" si="2"/>
        <v>0</v>
      </c>
      <c r="G142">
        <f>[4]TRF!C146</f>
        <v>0</v>
      </c>
      <c r="H142">
        <f>[4]TRF!E146</f>
        <v>0</v>
      </c>
    </row>
    <row r="143" spans="3:8" x14ac:dyDescent="0.2">
      <c r="C143">
        <f t="shared" si="2"/>
        <v>0</v>
      </c>
      <c r="D143">
        <f t="shared" si="2"/>
        <v>0</v>
      </c>
      <c r="E143">
        <f t="shared" si="2"/>
        <v>0</v>
      </c>
      <c r="F143">
        <f t="shared" si="2"/>
        <v>0</v>
      </c>
      <c r="G143">
        <f>[4]TRF!C147</f>
        <v>0</v>
      </c>
      <c r="H143">
        <f>[4]TRF!E147</f>
        <v>0</v>
      </c>
    </row>
    <row r="144" spans="3:8" x14ac:dyDescent="0.2">
      <c r="C144">
        <f t="shared" si="2"/>
        <v>0</v>
      </c>
      <c r="D144">
        <f t="shared" si="2"/>
        <v>0</v>
      </c>
      <c r="E144">
        <f t="shared" si="2"/>
        <v>0</v>
      </c>
      <c r="F144">
        <f t="shared" si="2"/>
        <v>0</v>
      </c>
      <c r="G144">
        <f>[4]TRF!C148</f>
        <v>0</v>
      </c>
      <c r="H144">
        <f>[4]TRF!E148</f>
        <v>0</v>
      </c>
    </row>
    <row r="145" spans="3:8" x14ac:dyDescent="0.2">
      <c r="C145">
        <f t="shared" si="2"/>
        <v>0</v>
      </c>
      <c r="D145">
        <f t="shared" si="2"/>
        <v>0</v>
      </c>
      <c r="E145">
        <f t="shared" si="2"/>
        <v>0</v>
      </c>
      <c r="F145">
        <f t="shared" si="2"/>
        <v>0</v>
      </c>
      <c r="G145">
        <f>[4]TRF!C149</f>
        <v>0</v>
      </c>
      <c r="H145">
        <f>[4]TRF!E149</f>
        <v>0</v>
      </c>
    </row>
    <row r="146" spans="3:8" x14ac:dyDescent="0.2">
      <c r="C146">
        <f t="shared" si="2"/>
        <v>0</v>
      </c>
      <c r="D146">
        <f t="shared" si="2"/>
        <v>0</v>
      </c>
      <c r="E146">
        <f t="shared" si="2"/>
        <v>0</v>
      </c>
      <c r="F146">
        <f t="shared" si="2"/>
        <v>0</v>
      </c>
      <c r="G146">
        <f>[4]TRF!C150</f>
        <v>0</v>
      </c>
      <c r="H146">
        <f>[4]TRF!E150</f>
        <v>0</v>
      </c>
    </row>
    <row r="147" spans="3:8" x14ac:dyDescent="0.2">
      <c r="C147">
        <f t="shared" si="2"/>
        <v>0</v>
      </c>
      <c r="D147">
        <f t="shared" si="2"/>
        <v>0</v>
      </c>
      <c r="E147">
        <f t="shared" si="2"/>
        <v>0</v>
      </c>
      <c r="F147">
        <f t="shared" si="2"/>
        <v>0</v>
      </c>
      <c r="G147">
        <f>[4]TRF!C151</f>
        <v>0</v>
      </c>
      <c r="H147">
        <f>[4]TRF!E151</f>
        <v>0</v>
      </c>
    </row>
    <row r="148" spans="3:8" x14ac:dyDescent="0.2">
      <c r="C148">
        <f t="shared" ref="C148:F163" si="3">C147</f>
        <v>0</v>
      </c>
      <c r="D148">
        <f t="shared" si="3"/>
        <v>0</v>
      </c>
      <c r="E148">
        <f t="shared" si="3"/>
        <v>0</v>
      </c>
      <c r="F148">
        <f t="shared" si="3"/>
        <v>0</v>
      </c>
      <c r="G148">
        <f>[4]TRF!C152</f>
        <v>0</v>
      </c>
      <c r="H148">
        <f>[4]TRF!E152</f>
        <v>0</v>
      </c>
    </row>
    <row r="149" spans="3:8" x14ac:dyDescent="0.2">
      <c r="C149">
        <f t="shared" si="3"/>
        <v>0</v>
      </c>
      <c r="D149">
        <f t="shared" si="3"/>
        <v>0</v>
      </c>
      <c r="E149">
        <f t="shared" si="3"/>
        <v>0</v>
      </c>
      <c r="F149">
        <f t="shared" si="3"/>
        <v>0</v>
      </c>
      <c r="G149">
        <f>[4]TRF!C153</f>
        <v>0</v>
      </c>
      <c r="H149">
        <f>[4]TRF!E153</f>
        <v>0</v>
      </c>
    </row>
    <row r="150" spans="3:8" x14ac:dyDescent="0.2">
      <c r="C150">
        <f t="shared" si="3"/>
        <v>0</v>
      </c>
      <c r="D150">
        <f t="shared" si="3"/>
        <v>0</v>
      </c>
      <c r="E150">
        <f t="shared" si="3"/>
        <v>0</v>
      </c>
      <c r="F150">
        <f t="shared" si="3"/>
        <v>0</v>
      </c>
      <c r="G150">
        <f>[4]TRF!C154</f>
        <v>0</v>
      </c>
      <c r="H150">
        <f>[4]TRF!E154</f>
        <v>0</v>
      </c>
    </row>
    <row r="151" spans="3:8" x14ac:dyDescent="0.2">
      <c r="C151">
        <f t="shared" si="3"/>
        <v>0</v>
      </c>
      <c r="D151">
        <f t="shared" si="3"/>
        <v>0</v>
      </c>
      <c r="E151">
        <f t="shared" si="3"/>
        <v>0</v>
      </c>
      <c r="F151">
        <f t="shared" si="3"/>
        <v>0</v>
      </c>
      <c r="G151">
        <f>[4]TRF!C155</f>
        <v>0</v>
      </c>
      <c r="H151">
        <f>[4]TRF!E155</f>
        <v>0</v>
      </c>
    </row>
    <row r="152" spans="3:8" x14ac:dyDescent="0.2">
      <c r="C152">
        <f t="shared" si="3"/>
        <v>0</v>
      </c>
      <c r="D152">
        <f t="shared" si="3"/>
        <v>0</v>
      </c>
      <c r="E152">
        <f t="shared" si="3"/>
        <v>0</v>
      </c>
      <c r="F152">
        <f t="shared" si="3"/>
        <v>0</v>
      </c>
      <c r="G152">
        <f>[4]TRF!C156</f>
        <v>0</v>
      </c>
      <c r="H152">
        <f>[4]TRF!E156</f>
        <v>0</v>
      </c>
    </row>
    <row r="153" spans="3:8" x14ac:dyDescent="0.2">
      <c r="C153">
        <f t="shared" si="3"/>
        <v>0</v>
      </c>
      <c r="D153">
        <f t="shared" si="3"/>
        <v>0</v>
      </c>
      <c r="E153">
        <f t="shared" si="3"/>
        <v>0</v>
      </c>
      <c r="F153">
        <f t="shared" si="3"/>
        <v>0</v>
      </c>
      <c r="G153">
        <f>[4]TRF!C157</f>
        <v>0</v>
      </c>
      <c r="H153">
        <f>[4]TRF!E157</f>
        <v>0</v>
      </c>
    </row>
    <row r="154" spans="3:8" x14ac:dyDescent="0.2">
      <c r="C154">
        <f t="shared" si="3"/>
        <v>0</v>
      </c>
      <c r="D154">
        <f t="shared" si="3"/>
        <v>0</v>
      </c>
      <c r="E154">
        <f t="shared" si="3"/>
        <v>0</v>
      </c>
      <c r="F154">
        <f t="shared" si="3"/>
        <v>0</v>
      </c>
      <c r="G154">
        <f>[4]TRF!C158</f>
        <v>0</v>
      </c>
      <c r="H154">
        <f>[4]TRF!E158</f>
        <v>0</v>
      </c>
    </row>
    <row r="155" spans="3:8" x14ac:dyDescent="0.2">
      <c r="C155">
        <f t="shared" si="3"/>
        <v>0</v>
      </c>
      <c r="D155">
        <f t="shared" si="3"/>
        <v>0</v>
      </c>
      <c r="E155">
        <f t="shared" si="3"/>
        <v>0</v>
      </c>
      <c r="F155">
        <f t="shared" si="3"/>
        <v>0</v>
      </c>
      <c r="G155">
        <f>[4]TRF!C159</f>
        <v>0</v>
      </c>
      <c r="H155">
        <f>[4]TRF!E159</f>
        <v>0</v>
      </c>
    </row>
    <row r="156" spans="3:8" x14ac:dyDescent="0.2">
      <c r="C156">
        <f t="shared" si="3"/>
        <v>0</v>
      </c>
      <c r="D156">
        <f t="shared" si="3"/>
        <v>0</v>
      </c>
      <c r="E156">
        <f t="shared" si="3"/>
        <v>0</v>
      </c>
      <c r="F156">
        <f t="shared" si="3"/>
        <v>0</v>
      </c>
      <c r="G156">
        <f>[4]TRF!C160</f>
        <v>0</v>
      </c>
      <c r="H156">
        <f>[4]TRF!E160</f>
        <v>0</v>
      </c>
    </row>
    <row r="157" spans="3:8" x14ac:dyDescent="0.2">
      <c r="C157">
        <f t="shared" si="3"/>
        <v>0</v>
      </c>
      <c r="D157">
        <f t="shared" si="3"/>
        <v>0</v>
      </c>
      <c r="E157">
        <f t="shared" si="3"/>
        <v>0</v>
      </c>
      <c r="F157">
        <f t="shared" si="3"/>
        <v>0</v>
      </c>
      <c r="G157">
        <f>[4]TRF!C161</f>
        <v>0</v>
      </c>
      <c r="H157">
        <f>[4]TRF!E161</f>
        <v>0</v>
      </c>
    </row>
    <row r="158" spans="3:8" x14ac:dyDescent="0.2">
      <c r="C158">
        <f t="shared" si="3"/>
        <v>0</v>
      </c>
      <c r="D158">
        <f t="shared" si="3"/>
        <v>0</v>
      </c>
      <c r="E158">
        <f t="shared" si="3"/>
        <v>0</v>
      </c>
      <c r="F158">
        <f t="shared" si="3"/>
        <v>0</v>
      </c>
      <c r="G158">
        <f>[4]TRF!C162</f>
        <v>0</v>
      </c>
      <c r="H158">
        <f>[4]TRF!E162</f>
        <v>0</v>
      </c>
    </row>
    <row r="159" spans="3:8" x14ac:dyDescent="0.2">
      <c r="C159">
        <f t="shared" si="3"/>
        <v>0</v>
      </c>
      <c r="D159">
        <f t="shared" si="3"/>
        <v>0</v>
      </c>
      <c r="E159">
        <f t="shared" si="3"/>
        <v>0</v>
      </c>
      <c r="F159">
        <f t="shared" si="3"/>
        <v>0</v>
      </c>
      <c r="G159">
        <f>[4]TRF!C163</f>
        <v>0</v>
      </c>
      <c r="H159">
        <f>[4]TRF!E163</f>
        <v>0</v>
      </c>
    </row>
    <row r="160" spans="3:8" x14ac:dyDescent="0.2">
      <c r="C160">
        <f t="shared" si="3"/>
        <v>0</v>
      </c>
      <c r="D160">
        <f t="shared" si="3"/>
        <v>0</v>
      </c>
      <c r="E160">
        <f t="shared" si="3"/>
        <v>0</v>
      </c>
      <c r="F160">
        <f t="shared" si="3"/>
        <v>0</v>
      </c>
      <c r="G160">
        <f>[4]TRF!C164</f>
        <v>0</v>
      </c>
      <c r="H160">
        <f>[4]TRF!E164</f>
        <v>0</v>
      </c>
    </row>
    <row r="161" spans="3:8" x14ac:dyDescent="0.2">
      <c r="C161">
        <f t="shared" si="3"/>
        <v>0</v>
      </c>
      <c r="D161">
        <f t="shared" si="3"/>
        <v>0</v>
      </c>
      <c r="E161">
        <f t="shared" si="3"/>
        <v>0</v>
      </c>
      <c r="F161">
        <f t="shared" si="3"/>
        <v>0</v>
      </c>
      <c r="G161">
        <f>[4]TRF!C165</f>
        <v>0</v>
      </c>
      <c r="H161">
        <f>[4]TRF!E165</f>
        <v>0</v>
      </c>
    </row>
    <row r="162" spans="3:8" x14ac:dyDescent="0.2">
      <c r="C162">
        <f t="shared" si="3"/>
        <v>0</v>
      </c>
      <c r="D162">
        <f t="shared" si="3"/>
        <v>0</v>
      </c>
      <c r="E162">
        <f t="shared" si="3"/>
        <v>0</v>
      </c>
      <c r="F162">
        <f t="shared" si="3"/>
        <v>0</v>
      </c>
      <c r="G162">
        <f>[4]TRF!C166</f>
        <v>0</v>
      </c>
      <c r="H162">
        <f>[4]TRF!E166</f>
        <v>0</v>
      </c>
    </row>
    <row r="163" spans="3:8" x14ac:dyDescent="0.2">
      <c r="C163">
        <f t="shared" si="3"/>
        <v>0</v>
      </c>
      <c r="D163">
        <f t="shared" si="3"/>
        <v>0</v>
      </c>
      <c r="E163">
        <f t="shared" si="3"/>
        <v>0</v>
      </c>
      <c r="F163">
        <f t="shared" si="3"/>
        <v>0</v>
      </c>
      <c r="G163">
        <f>[4]TRF!C167</f>
        <v>0</v>
      </c>
      <c r="H163">
        <f>[4]TRF!E167</f>
        <v>0</v>
      </c>
    </row>
    <row r="164" spans="3:8" x14ac:dyDescent="0.2">
      <c r="C164">
        <f t="shared" ref="C164:F179" si="4">C163</f>
        <v>0</v>
      </c>
      <c r="D164">
        <f t="shared" si="4"/>
        <v>0</v>
      </c>
      <c r="E164">
        <f t="shared" si="4"/>
        <v>0</v>
      </c>
      <c r="F164">
        <f t="shared" si="4"/>
        <v>0</v>
      </c>
      <c r="G164">
        <f>[4]TRF!C168</f>
        <v>0</v>
      </c>
      <c r="H164">
        <f>[4]TRF!E168</f>
        <v>0</v>
      </c>
    </row>
    <row r="165" spans="3:8" x14ac:dyDescent="0.2">
      <c r="C165">
        <f t="shared" si="4"/>
        <v>0</v>
      </c>
      <c r="D165">
        <f t="shared" si="4"/>
        <v>0</v>
      </c>
      <c r="E165">
        <f t="shared" si="4"/>
        <v>0</v>
      </c>
      <c r="F165">
        <f t="shared" si="4"/>
        <v>0</v>
      </c>
      <c r="G165">
        <f>[4]TRF!C169</f>
        <v>0</v>
      </c>
      <c r="H165">
        <f>[4]TRF!E169</f>
        <v>0</v>
      </c>
    </row>
    <row r="166" spans="3:8" x14ac:dyDescent="0.2">
      <c r="C166">
        <f t="shared" si="4"/>
        <v>0</v>
      </c>
      <c r="D166">
        <f t="shared" si="4"/>
        <v>0</v>
      </c>
      <c r="E166">
        <f t="shared" si="4"/>
        <v>0</v>
      </c>
      <c r="F166">
        <f t="shared" si="4"/>
        <v>0</v>
      </c>
      <c r="G166">
        <f>[4]TRF!C170</f>
        <v>0</v>
      </c>
      <c r="H166">
        <f>[4]TRF!E170</f>
        <v>0</v>
      </c>
    </row>
    <row r="167" spans="3:8" x14ac:dyDescent="0.2">
      <c r="C167">
        <f t="shared" si="4"/>
        <v>0</v>
      </c>
      <c r="D167">
        <f t="shared" si="4"/>
        <v>0</v>
      </c>
      <c r="E167">
        <f t="shared" si="4"/>
        <v>0</v>
      </c>
      <c r="F167">
        <f t="shared" si="4"/>
        <v>0</v>
      </c>
      <c r="G167">
        <f>[4]TRF!C171</f>
        <v>0</v>
      </c>
      <c r="H167">
        <f>[4]TRF!E171</f>
        <v>0</v>
      </c>
    </row>
    <row r="168" spans="3:8" x14ac:dyDescent="0.2">
      <c r="C168">
        <f t="shared" si="4"/>
        <v>0</v>
      </c>
      <c r="D168">
        <f t="shared" si="4"/>
        <v>0</v>
      </c>
      <c r="E168">
        <f t="shared" si="4"/>
        <v>0</v>
      </c>
      <c r="F168">
        <f t="shared" si="4"/>
        <v>0</v>
      </c>
      <c r="G168">
        <f>[4]TRF!C172</f>
        <v>0</v>
      </c>
      <c r="H168">
        <f>[4]TRF!E172</f>
        <v>0</v>
      </c>
    </row>
    <row r="169" spans="3:8" x14ac:dyDescent="0.2">
      <c r="C169">
        <f t="shared" si="4"/>
        <v>0</v>
      </c>
      <c r="D169">
        <f t="shared" si="4"/>
        <v>0</v>
      </c>
      <c r="E169">
        <f t="shared" si="4"/>
        <v>0</v>
      </c>
      <c r="F169">
        <f t="shared" si="4"/>
        <v>0</v>
      </c>
      <c r="G169">
        <f>[4]TRF!C173</f>
        <v>0</v>
      </c>
      <c r="H169">
        <f>[4]TRF!E173</f>
        <v>0</v>
      </c>
    </row>
    <row r="170" spans="3:8" x14ac:dyDescent="0.2">
      <c r="C170">
        <f t="shared" si="4"/>
        <v>0</v>
      </c>
      <c r="D170">
        <f t="shared" si="4"/>
        <v>0</v>
      </c>
      <c r="E170">
        <f t="shared" si="4"/>
        <v>0</v>
      </c>
      <c r="F170">
        <f t="shared" si="4"/>
        <v>0</v>
      </c>
      <c r="G170">
        <f>[4]TRF!C174</f>
        <v>0</v>
      </c>
      <c r="H170">
        <f>[4]TRF!E174</f>
        <v>0</v>
      </c>
    </row>
    <row r="171" spans="3:8" x14ac:dyDescent="0.2">
      <c r="C171">
        <f t="shared" si="4"/>
        <v>0</v>
      </c>
      <c r="D171">
        <f t="shared" si="4"/>
        <v>0</v>
      </c>
      <c r="E171">
        <f t="shared" si="4"/>
        <v>0</v>
      </c>
      <c r="F171">
        <f t="shared" si="4"/>
        <v>0</v>
      </c>
      <c r="G171">
        <f>[4]TRF!C175</f>
        <v>0</v>
      </c>
      <c r="H171">
        <f>[4]TRF!E175</f>
        <v>0</v>
      </c>
    </row>
    <row r="172" spans="3:8" x14ac:dyDescent="0.2">
      <c r="C172">
        <f t="shared" si="4"/>
        <v>0</v>
      </c>
      <c r="D172">
        <f t="shared" si="4"/>
        <v>0</v>
      </c>
      <c r="E172">
        <f t="shared" si="4"/>
        <v>0</v>
      </c>
      <c r="F172">
        <f t="shared" si="4"/>
        <v>0</v>
      </c>
      <c r="G172">
        <f>[4]TRF!C176</f>
        <v>0</v>
      </c>
      <c r="H172">
        <f>[4]TRF!E176</f>
        <v>0</v>
      </c>
    </row>
    <row r="173" spans="3:8" x14ac:dyDescent="0.2">
      <c r="C173">
        <f t="shared" si="4"/>
        <v>0</v>
      </c>
      <c r="D173">
        <f t="shared" si="4"/>
        <v>0</v>
      </c>
      <c r="E173">
        <f t="shared" si="4"/>
        <v>0</v>
      </c>
      <c r="F173">
        <f t="shared" si="4"/>
        <v>0</v>
      </c>
      <c r="G173">
        <f>[4]TRF!C177</f>
        <v>0</v>
      </c>
      <c r="H173">
        <f>[4]TRF!E177</f>
        <v>0</v>
      </c>
    </row>
    <row r="174" spans="3:8" x14ac:dyDescent="0.2">
      <c r="C174">
        <f t="shared" si="4"/>
        <v>0</v>
      </c>
      <c r="D174">
        <f t="shared" si="4"/>
        <v>0</v>
      </c>
      <c r="E174">
        <f t="shared" si="4"/>
        <v>0</v>
      </c>
      <c r="F174">
        <f t="shared" si="4"/>
        <v>0</v>
      </c>
      <c r="G174">
        <f>[4]TRF!C178</f>
        <v>0</v>
      </c>
      <c r="H174">
        <f>[4]TRF!E178</f>
        <v>0</v>
      </c>
    </row>
    <row r="175" spans="3:8" x14ac:dyDescent="0.2">
      <c r="C175">
        <f t="shared" si="4"/>
        <v>0</v>
      </c>
      <c r="D175">
        <f t="shared" si="4"/>
        <v>0</v>
      </c>
      <c r="E175">
        <f t="shared" si="4"/>
        <v>0</v>
      </c>
      <c r="F175">
        <f t="shared" si="4"/>
        <v>0</v>
      </c>
      <c r="G175">
        <f>[4]TRF!C179</f>
        <v>0</v>
      </c>
      <c r="H175">
        <f>[4]TRF!E179</f>
        <v>0</v>
      </c>
    </row>
    <row r="176" spans="3:8" x14ac:dyDescent="0.2">
      <c r="C176">
        <f t="shared" si="4"/>
        <v>0</v>
      </c>
      <c r="D176">
        <f t="shared" si="4"/>
        <v>0</v>
      </c>
      <c r="E176">
        <f t="shared" si="4"/>
        <v>0</v>
      </c>
      <c r="F176">
        <f t="shared" si="4"/>
        <v>0</v>
      </c>
      <c r="G176">
        <f>[4]TRF!C180</f>
        <v>0</v>
      </c>
      <c r="H176">
        <f>[4]TRF!E180</f>
        <v>0</v>
      </c>
    </row>
    <row r="177" spans="3:8" x14ac:dyDescent="0.2">
      <c r="C177">
        <f t="shared" si="4"/>
        <v>0</v>
      </c>
      <c r="D177">
        <f t="shared" si="4"/>
        <v>0</v>
      </c>
      <c r="E177">
        <f t="shared" si="4"/>
        <v>0</v>
      </c>
      <c r="F177">
        <f t="shared" si="4"/>
        <v>0</v>
      </c>
      <c r="G177">
        <f>[4]TRF!C181</f>
        <v>0</v>
      </c>
      <c r="H177">
        <f>[4]TRF!E181</f>
        <v>0</v>
      </c>
    </row>
    <row r="178" spans="3:8" x14ac:dyDescent="0.2">
      <c r="C178">
        <f t="shared" si="4"/>
        <v>0</v>
      </c>
      <c r="D178">
        <f t="shared" si="4"/>
        <v>0</v>
      </c>
      <c r="E178">
        <f t="shared" si="4"/>
        <v>0</v>
      </c>
      <c r="F178">
        <f t="shared" si="4"/>
        <v>0</v>
      </c>
      <c r="G178">
        <f>[4]TRF!C182</f>
        <v>0</v>
      </c>
      <c r="H178">
        <f>[4]TRF!E182</f>
        <v>0</v>
      </c>
    </row>
    <row r="179" spans="3:8" x14ac:dyDescent="0.2">
      <c r="C179">
        <f t="shared" si="4"/>
        <v>0</v>
      </c>
      <c r="D179">
        <f t="shared" si="4"/>
        <v>0</v>
      </c>
      <c r="E179">
        <f t="shared" si="4"/>
        <v>0</v>
      </c>
      <c r="F179">
        <f t="shared" si="4"/>
        <v>0</v>
      </c>
      <c r="G179">
        <f>[4]TRF!C183</f>
        <v>0</v>
      </c>
      <c r="H179">
        <f>[4]TRF!E183</f>
        <v>0</v>
      </c>
    </row>
    <row r="180" spans="3:8" x14ac:dyDescent="0.2">
      <c r="C180">
        <f t="shared" ref="C180:F195" si="5">C179</f>
        <v>0</v>
      </c>
      <c r="D180">
        <f t="shared" si="5"/>
        <v>0</v>
      </c>
      <c r="E180">
        <f t="shared" si="5"/>
        <v>0</v>
      </c>
      <c r="F180">
        <f t="shared" si="5"/>
        <v>0</v>
      </c>
      <c r="G180">
        <f>[4]TRF!C184</f>
        <v>0</v>
      </c>
      <c r="H180">
        <f>[4]TRF!E184</f>
        <v>0</v>
      </c>
    </row>
    <row r="181" spans="3:8" x14ac:dyDescent="0.2">
      <c r="C181">
        <f t="shared" si="5"/>
        <v>0</v>
      </c>
      <c r="D181">
        <f t="shared" si="5"/>
        <v>0</v>
      </c>
      <c r="E181">
        <f t="shared" si="5"/>
        <v>0</v>
      </c>
      <c r="F181">
        <f t="shared" si="5"/>
        <v>0</v>
      </c>
      <c r="G181">
        <f>[4]TRF!C185</f>
        <v>0</v>
      </c>
      <c r="H181">
        <f>[4]TRF!E185</f>
        <v>0</v>
      </c>
    </row>
    <row r="182" spans="3:8" x14ac:dyDescent="0.2">
      <c r="C182">
        <f t="shared" si="5"/>
        <v>0</v>
      </c>
      <c r="D182">
        <f t="shared" si="5"/>
        <v>0</v>
      </c>
      <c r="E182">
        <f t="shared" si="5"/>
        <v>0</v>
      </c>
      <c r="F182">
        <f t="shared" si="5"/>
        <v>0</v>
      </c>
      <c r="G182">
        <f>[4]TRF!C186</f>
        <v>0</v>
      </c>
      <c r="H182">
        <f>[4]TRF!E186</f>
        <v>0</v>
      </c>
    </row>
    <row r="183" spans="3:8" x14ac:dyDescent="0.2">
      <c r="C183">
        <f t="shared" si="5"/>
        <v>0</v>
      </c>
      <c r="D183">
        <f t="shared" si="5"/>
        <v>0</v>
      </c>
      <c r="E183">
        <f t="shared" si="5"/>
        <v>0</v>
      </c>
      <c r="F183">
        <f t="shared" si="5"/>
        <v>0</v>
      </c>
      <c r="G183">
        <f>[4]TRF!C187</f>
        <v>0</v>
      </c>
      <c r="H183">
        <f>[4]TRF!E187</f>
        <v>0</v>
      </c>
    </row>
    <row r="184" spans="3:8" x14ac:dyDescent="0.2">
      <c r="C184">
        <f t="shared" si="5"/>
        <v>0</v>
      </c>
      <c r="D184">
        <f t="shared" si="5"/>
        <v>0</v>
      </c>
      <c r="E184">
        <f t="shared" si="5"/>
        <v>0</v>
      </c>
      <c r="F184">
        <f t="shared" si="5"/>
        <v>0</v>
      </c>
      <c r="G184">
        <f>[4]TRF!C188</f>
        <v>0</v>
      </c>
      <c r="H184">
        <f>[4]TRF!E188</f>
        <v>0</v>
      </c>
    </row>
    <row r="185" spans="3:8" x14ac:dyDescent="0.2">
      <c r="C185">
        <f t="shared" si="5"/>
        <v>0</v>
      </c>
      <c r="D185">
        <f t="shared" si="5"/>
        <v>0</v>
      </c>
      <c r="E185">
        <f t="shared" si="5"/>
        <v>0</v>
      </c>
      <c r="F185">
        <f t="shared" si="5"/>
        <v>0</v>
      </c>
      <c r="G185">
        <f>[4]TRF!C189</f>
        <v>0</v>
      </c>
      <c r="H185">
        <f>[4]TRF!E189</f>
        <v>0</v>
      </c>
    </row>
    <row r="186" spans="3:8" x14ac:dyDescent="0.2">
      <c r="C186">
        <f t="shared" si="5"/>
        <v>0</v>
      </c>
      <c r="D186">
        <f t="shared" si="5"/>
        <v>0</v>
      </c>
      <c r="E186">
        <f t="shared" si="5"/>
        <v>0</v>
      </c>
      <c r="F186">
        <f t="shared" si="5"/>
        <v>0</v>
      </c>
      <c r="G186">
        <f>[4]TRF!C190</f>
        <v>0</v>
      </c>
      <c r="H186">
        <f>[4]TRF!E190</f>
        <v>0</v>
      </c>
    </row>
    <row r="187" spans="3:8" x14ac:dyDescent="0.2">
      <c r="C187">
        <f t="shared" si="5"/>
        <v>0</v>
      </c>
      <c r="D187">
        <f t="shared" si="5"/>
        <v>0</v>
      </c>
      <c r="E187">
        <f t="shared" si="5"/>
        <v>0</v>
      </c>
      <c r="F187">
        <f t="shared" si="5"/>
        <v>0</v>
      </c>
      <c r="G187">
        <f>[4]TRF!C191</f>
        <v>0</v>
      </c>
      <c r="H187">
        <f>[4]TRF!E191</f>
        <v>0</v>
      </c>
    </row>
    <row r="188" spans="3:8" x14ac:dyDescent="0.2">
      <c r="C188">
        <f t="shared" si="5"/>
        <v>0</v>
      </c>
      <c r="D188">
        <f t="shared" si="5"/>
        <v>0</v>
      </c>
      <c r="E188">
        <f t="shared" si="5"/>
        <v>0</v>
      </c>
      <c r="F188">
        <f t="shared" si="5"/>
        <v>0</v>
      </c>
      <c r="G188">
        <f>[4]TRF!C192</f>
        <v>0</v>
      </c>
      <c r="H188">
        <f>[4]TRF!E192</f>
        <v>0</v>
      </c>
    </row>
    <row r="189" spans="3:8" x14ac:dyDescent="0.2">
      <c r="C189">
        <f t="shared" si="5"/>
        <v>0</v>
      </c>
      <c r="D189">
        <f t="shared" si="5"/>
        <v>0</v>
      </c>
      <c r="E189">
        <f t="shared" si="5"/>
        <v>0</v>
      </c>
      <c r="F189">
        <f t="shared" si="5"/>
        <v>0</v>
      </c>
      <c r="G189">
        <f>[4]TRF!C193</f>
        <v>0</v>
      </c>
      <c r="H189">
        <f>[4]TRF!E193</f>
        <v>0</v>
      </c>
    </row>
    <row r="190" spans="3:8" x14ac:dyDescent="0.2">
      <c r="C190">
        <f t="shared" si="5"/>
        <v>0</v>
      </c>
      <c r="D190">
        <f t="shared" si="5"/>
        <v>0</v>
      </c>
      <c r="E190">
        <f t="shared" si="5"/>
        <v>0</v>
      </c>
      <c r="F190">
        <f t="shared" si="5"/>
        <v>0</v>
      </c>
      <c r="G190">
        <f>[4]TRF!C194</f>
        <v>0</v>
      </c>
      <c r="H190">
        <f>[4]TRF!E194</f>
        <v>0</v>
      </c>
    </row>
    <row r="191" spans="3:8" x14ac:dyDescent="0.2">
      <c r="C191">
        <f t="shared" si="5"/>
        <v>0</v>
      </c>
      <c r="D191">
        <f t="shared" si="5"/>
        <v>0</v>
      </c>
      <c r="E191">
        <f t="shared" si="5"/>
        <v>0</v>
      </c>
      <c r="F191">
        <f t="shared" si="5"/>
        <v>0</v>
      </c>
      <c r="G191">
        <f>[4]TRF!C195</f>
        <v>0</v>
      </c>
      <c r="H191">
        <f>[4]TRF!E195</f>
        <v>0</v>
      </c>
    </row>
    <row r="192" spans="3:8" x14ac:dyDescent="0.2">
      <c r="C192">
        <f t="shared" si="5"/>
        <v>0</v>
      </c>
      <c r="D192">
        <f t="shared" si="5"/>
        <v>0</v>
      </c>
      <c r="E192">
        <f t="shared" si="5"/>
        <v>0</v>
      </c>
      <c r="F192">
        <f t="shared" si="5"/>
        <v>0</v>
      </c>
      <c r="G192">
        <f>[4]TRF!C196</f>
        <v>0</v>
      </c>
      <c r="H192">
        <f>[4]TRF!E196</f>
        <v>0</v>
      </c>
    </row>
    <row r="193" spans="3:8" x14ac:dyDescent="0.2">
      <c r="C193">
        <f t="shared" si="5"/>
        <v>0</v>
      </c>
      <c r="D193">
        <f t="shared" si="5"/>
        <v>0</v>
      </c>
      <c r="E193">
        <f t="shared" si="5"/>
        <v>0</v>
      </c>
      <c r="F193">
        <f t="shared" si="5"/>
        <v>0</v>
      </c>
      <c r="G193">
        <f>[4]TRF!C197</f>
        <v>0</v>
      </c>
      <c r="H193">
        <f>[4]TRF!E197</f>
        <v>0</v>
      </c>
    </row>
    <row r="194" spans="3:8" x14ac:dyDescent="0.2">
      <c r="C194">
        <f t="shared" si="5"/>
        <v>0</v>
      </c>
      <c r="D194">
        <f t="shared" si="5"/>
        <v>0</v>
      </c>
      <c r="E194">
        <f t="shared" si="5"/>
        <v>0</v>
      </c>
      <c r="F194">
        <f t="shared" si="5"/>
        <v>0</v>
      </c>
      <c r="G194">
        <f>[4]TRF!C198</f>
        <v>0</v>
      </c>
      <c r="H194">
        <f>[4]TRF!E198</f>
        <v>0</v>
      </c>
    </row>
    <row r="195" spans="3:8" x14ac:dyDescent="0.2">
      <c r="C195">
        <f t="shared" si="5"/>
        <v>0</v>
      </c>
      <c r="D195">
        <f t="shared" si="5"/>
        <v>0</v>
      </c>
      <c r="E195">
        <f t="shared" si="5"/>
        <v>0</v>
      </c>
      <c r="F195">
        <f t="shared" si="5"/>
        <v>0</v>
      </c>
      <c r="G195">
        <f>[4]TRF!C199</f>
        <v>0</v>
      </c>
      <c r="H195">
        <f>[4]TRF!E199</f>
        <v>0</v>
      </c>
    </row>
    <row r="196" spans="3:8" x14ac:dyDescent="0.2">
      <c r="C196">
        <f t="shared" ref="C196:F211" si="6">C195</f>
        <v>0</v>
      </c>
      <c r="D196">
        <f t="shared" si="6"/>
        <v>0</v>
      </c>
      <c r="E196">
        <f t="shared" si="6"/>
        <v>0</v>
      </c>
      <c r="F196">
        <f t="shared" si="6"/>
        <v>0</v>
      </c>
      <c r="G196">
        <f>[4]TRF!C200</f>
        <v>0</v>
      </c>
      <c r="H196">
        <f>[4]TRF!E200</f>
        <v>0</v>
      </c>
    </row>
    <row r="197" spans="3:8" x14ac:dyDescent="0.2">
      <c r="C197">
        <f t="shared" si="6"/>
        <v>0</v>
      </c>
      <c r="D197">
        <f t="shared" si="6"/>
        <v>0</v>
      </c>
      <c r="E197">
        <f t="shared" si="6"/>
        <v>0</v>
      </c>
      <c r="F197">
        <f t="shared" si="6"/>
        <v>0</v>
      </c>
      <c r="G197">
        <f>[4]TRF!C201</f>
        <v>0</v>
      </c>
      <c r="H197">
        <f>[4]TRF!E201</f>
        <v>0</v>
      </c>
    </row>
    <row r="198" spans="3:8" x14ac:dyDescent="0.2">
      <c r="C198">
        <f t="shared" si="6"/>
        <v>0</v>
      </c>
      <c r="D198">
        <f t="shared" si="6"/>
        <v>0</v>
      </c>
      <c r="E198">
        <f t="shared" si="6"/>
        <v>0</v>
      </c>
      <c r="F198">
        <f t="shared" si="6"/>
        <v>0</v>
      </c>
      <c r="G198">
        <f>[4]TRF!C202</f>
        <v>0</v>
      </c>
      <c r="H198">
        <f>[4]TRF!E202</f>
        <v>0</v>
      </c>
    </row>
    <row r="199" spans="3:8" x14ac:dyDescent="0.2">
      <c r="C199">
        <f t="shared" si="6"/>
        <v>0</v>
      </c>
      <c r="D199">
        <f t="shared" si="6"/>
        <v>0</v>
      </c>
      <c r="E199">
        <f t="shared" si="6"/>
        <v>0</v>
      </c>
      <c r="F199">
        <f t="shared" si="6"/>
        <v>0</v>
      </c>
      <c r="G199">
        <f>[4]TRF!C203</f>
        <v>0</v>
      </c>
      <c r="H199">
        <f>[4]TRF!E203</f>
        <v>0</v>
      </c>
    </row>
    <row r="200" spans="3:8" x14ac:dyDescent="0.2">
      <c r="C200">
        <f t="shared" si="6"/>
        <v>0</v>
      </c>
      <c r="D200">
        <f t="shared" si="6"/>
        <v>0</v>
      </c>
      <c r="E200">
        <f t="shared" si="6"/>
        <v>0</v>
      </c>
      <c r="F200">
        <f t="shared" si="6"/>
        <v>0</v>
      </c>
      <c r="G200">
        <f>[4]TRF!C204</f>
        <v>0</v>
      </c>
      <c r="H200">
        <f>[4]TRF!E204</f>
        <v>0</v>
      </c>
    </row>
    <row r="201" spans="3:8" x14ac:dyDescent="0.2">
      <c r="C201">
        <f t="shared" si="6"/>
        <v>0</v>
      </c>
      <c r="D201">
        <f t="shared" si="6"/>
        <v>0</v>
      </c>
      <c r="E201">
        <f t="shared" si="6"/>
        <v>0</v>
      </c>
      <c r="F201">
        <f t="shared" si="6"/>
        <v>0</v>
      </c>
      <c r="G201">
        <f>[4]TRF!C205</f>
        <v>0</v>
      </c>
      <c r="H201">
        <f>[4]TRF!E205</f>
        <v>0</v>
      </c>
    </row>
    <row r="202" spans="3:8" x14ac:dyDescent="0.2">
      <c r="C202">
        <f t="shared" si="6"/>
        <v>0</v>
      </c>
      <c r="D202">
        <f t="shared" si="6"/>
        <v>0</v>
      </c>
      <c r="E202">
        <f t="shared" si="6"/>
        <v>0</v>
      </c>
      <c r="F202">
        <f t="shared" si="6"/>
        <v>0</v>
      </c>
      <c r="G202">
        <f>[4]TRF!C206</f>
        <v>0</v>
      </c>
      <c r="H202">
        <f>[4]TRF!E206</f>
        <v>0</v>
      </c>
    </row>
    <row r="203" spans="3:8" x14ac:dyDescent="0.2">
      <c r="C203">
        <f t="shared" si="6"/>
        <v>0</v>
      </c>
      <c r="D203">
        <f t="shared" si="6"/>
        <v>0</v>
      </c>
      <c r="E203">
        <f t="shared" si="6"/>
        <v>0</v>
      </c>
      <c r="F203">
        <f t="shared" si="6"/>
        <v>0</v>
      </c>
      <c r="G203">
        <f>[4]TRF!C207</f>
        <v>0</v>
      </c>
      <c r="H203">
        <f>[4]TRF!E207</f>
        <v>0</v>
      </c>
    </row>
    <row r="204" spans="3:8" x14ac:dyDescent="0.2">
      <c r="C204">
        <f t="shared" si="6"/>
        <v>0</v>
      </c>
      <c r="D204">
        <f t="shared" si="6"/>
        <v>0</v>
      </c>
      <c r="E204">
        <f t="shared" si="6"/>
        <v>0</v>
      </c>
      <c r="F204">
        <f t="shared" si="6"/>
        <v>0</v>
      </c>
      <c r="G204">
        <f>[4]TRF!C208</f>
        <v>0</v>
      </c>
      <c r="H204">
        <f>[4]TRF!E208</f>
        <v>0</v>
      </c>
    </row>
    <row r="205" spans="3:8" x14ac:dyDescent="0.2">
      <c r="C205">
        <f t="shared" si="6"/>
        <v>0</v>
      </c>
      <c r="D205">
        <f t="shared" si="6"/>
        <v>0</v>
      </c>
      <c r="E205">
        <f t="shared" si="6"/>
        <v>0</v>
      </c>
      <c r="F205">
        <f t="shared" si="6"/>
        <v>0</v>
      </c>
      <c r="G205">
        <f>[4]TRF!C209</f>
        <v>0</v>
      </c>
      <c r="H205">
        <f>[4]TRF!E209</f>
        <v>0</v>
      </c>
    </row>
    <row r="206" spans="3:8" x14ac:dyDescent="0.2">
      <c r="C206">
        <f t="shared" si="6"/>
        <v>0</v>
      </c>
      <c r="D206">
        <f t="shared" si="6"/>
        <v>0</v>
      </c>
      <c r="E206">
        <f t="shared" si="6"/>
        <v>0</v>
      </c>
      <c r="F206">
        <f t="shared" si="6"/>
        <v>0</v>
      </c>
      <c r="G206">
        <f>[4]TRF!C210</f>
        <v>0</v>
      </c>
      <c r="H206">
        <f>[4]TRF!E210</f>
        <v>0</v>
      </c>
    </row>
    <row r="207" spans="3:8" x14ac:dyDescent="0.2">
      <c r="C207">
        <f t="shared" si="6"/>
        <v>0</v>
      </c>
      <c r="D207">
        <f t="shared" si="6"/>
        <v>0</v>
      </c>
      <c r="E207">
        <f t="shared" si="6"/>
        <v>0</v>
      </c>
      <c r="F207">
        <f t="shared" si="6"/>
        <v>0</v>
      </c>
      <c r="G207">
        <f>[4]TRF!C211</f>
        <v>0</v>
      </c>
      <c r="H207">
        <f>[4]TRF!E211</f>
        <v>0</v>
      </c>
    </row>
    <row r="208" spans="3:8" x14ac:dyDescent="0.2">
      <c r="C208">
        <f t="shared" si="6"/>
        <v>0</v>
      </c>
      <c r="D208">
        <f t="shared" si="6"/>
        <v>0</v>
      </c>
      <c r="E208">
        <f t="shared" si="6"/>
        <v>0</v>
      </c>
      <c r="F208">
        <f t="shared" si="6"/>
        <v>0</v>
      </c>
      <c r="G208">
        <f>[4]TRF!C212</f>
        <v>0</v>
      </c>
      <c r="H208">
        <f>[4]TRF!E212</f>
        <v>0</v>
      </c>
    </row>
    <row r="209" spans="3:8" x14ac:dyDescent="0.2">
      <c r="C209">
        <f t="shared" si="6"/>
        <v>0</v>
      </c>
      <c r="D209">
        <f t="shared" si="6"/>
        <v>0</v>
      </c>
      <c r="E209">
        <f t="shared" si="6"/>
        <v>0</v>
      </c>
      <c r="F209">
        <f t="shared" si="6"/>
        <v>0</v>
      </c>
      <c r="G209">
        <f>[4]TRF!C213</f>
        <v>0</v>
      </c>
      <c r="H209">
        <f>[4]TRF!E213</f>
        <v>0</v>
      </c>
    </row>
    <row r="210" spans="3:8" x14ac:dyDescent="0.2">
      <c r="C210">
        <f t="shared" si="6"/>
        <v>0</v>
      </c>
      <c r="D210">
        <f t="shared" si="6"/>
        <v>0</v>
      </c>
      <c r="E210">
        <f t="shared" si="6"/>
        <v>0</v>
      </c>
      <c r="F210">
        <f t="shared" si="6"/>
        <v>0</v>
      </c>
      <c r="G210">
        <f>[4]TRF!C214</f>
        <v>0</v>
      </c>
      <c r="H210">
        <f>[4]TRF!E214</f>
        <v>0</v>
      </c>
    </row>
    <row r="211" spans="3:8" x14ac:dyDescent="0.2">
      <c r="C211">
        <f t="shared" si="6"/>
        <v>0</v>
      </c>
      <c r="D211">
        <f t="shared" si="6"/>
        <v>0</v>
      </c>
      <c r="E211">
        <f t="shared" si="6"/>
        <v>0</v>
      </c>
      <c r="F211">
        <f t="shared" si="6"/>
        <v>0</v>
      </c>
      <c r="G211">
        <f>[4]TRF!C215</f>
        <v>0</v>
      </c>
      <c r="H211">
        <f>[4]TRF!E215</f>
        <v>0</v>
      </c>
    </row>
    <row r="212" spans="3:8" x14ac:dyDescent="0.2">
      <c r="C212">
        <f t="shared" ref="C212:F227" si="7">C211</f>
        <v>0</v>
      </c>
      <c r="D212">
        <f t="shared" si="7"/>
        <v>0</v>
      </c>
      <c r="E212">
        <f t="shared" si="7"/>
        <v>0</v>
      </c>
      <c r="F212">
        <f t="shared" si="7"/>
        <v>0</v>
      </c>
      <c r="G212">
        <f>[4]TRF!C216</f>
        <v>0</v>
      </c>
      <c r="H212">
        <f>[4]TRF!E216</f>
        <v>0</v>
      </c>
    </row>
    <row r="213" spans="3:8" x14ac:dyDescent="0.2">
      <c r="C213">
        <f t="shared" si="7"/>
        <v>0</v>
      </c>
      <c r="D213">
        <f t="shared" si="7"/>
        <v>0</v>
      </c>
      <c r="E213">
        <f t="shared" si="7"/>
        <v>0</v>
      </c>
      <c r="F213">
        <f t="shared" si="7"/>
        <v>0</v>
      </c>
      <c r="G213">
        <f>[4]TRF!C217</f>
        <v>0</v>
      </c>
      <c r="H213">
        <f>[4]TRF!E217</f>
        <v>0</v>
      </c>
    </row>
    <row r="214" spans="3:8" x14ac:dyDescent="0.2">
      <c r="C214">
        <f t="shared" si="7"/>
        <v>0</v>
      </c>
      <c r="D214">
        <f t="shared" si="7"/>
        <v>0</v>
      </c>
      <c r="E214">
        <f t="shared" si="7"/>
        <v>0</v>
      </c>
      <c r="F214">
        <f t="shared" si="7"/>
        <v>0</v>
      </c>
      <c r="G214">
        <f>[4]TRF!C218</f>
        <v>0</v>
      </c>
      <c r="H214">
        <f>[4]TRF!E218</f>
        <v>0</v>
      </c>
    </row>
    <row r="215" spans="3:8" x14ac:dyDescent="0.2">
      <c r="C215">
        <f t="shared" si="7"/>
        <v>0</v>
      </c>
      <c r="D215">
        <f t="shared" si="7"/>
        <v>0</v>
      </c>
      <c r="E215">
        <f t="shared" si="7"/>
        <v>0</v>
      </c>
      <c r="F215">
        <f t="shared" si="7"/>
        <v>0</v>
      </c>
      <c r="G215">
        <f>[4]TRF!C219</f>
        <v>0</v>
      </c>
      <c r="H215">
        <f>[4]TRF!E219</f>
        <v>0</v>
      </c>
    </row>
    <row r="216" spans="3:8" x14ac:dyDescent="0.2">
      <c r="C216">
        <f t="shared" si="7"/>
        <v>0</v>
      </c>
      <c r="D216">
        <f t="shared" si="7"/>
        <v>0</v>
      </c>
      <c r="E216">
        <f t="shared" si="7"/>
        <v>0</v>
      </c>
      <c r="F216">
        <f t="shared" si="7"/>
        <v>0</v>
      </c>
      <c r="G216">
        <f>[4]TRF!C220</f>
        <v>0</v>
      </c>
      <c r="H216">
        <f>[4]TRF!E220</f>
        <v>0</v>
      </c>
    </row>
    <row r="217" spans="3:8" x14ac:dyDescent="0.2">
      <c r="C217">
        <f t="shared" si="7"/>
        <v>0</v>
      </c>
      <c r="D217">
        <f t="shared" si="7"/>
        <v>0</v>
      </c>
      <c r="E217">
        <f t="shared" si="7"/>
        <v>0</v>
      </c>
      <c r="F217">
        <f t="shared" si="7"/>
        <v>0</v>
      </c>
      <c r="G217">
        <f>[4]TRF!C221</f>
        <v>0</v>
      </c>
      <c r="H217">
        <f>[4]TRF!E221</f>
        <v>0</v>
      </c>
    </row>
    <row r="218" spans="3:8" x14ac:dyDescent="0.2">
      <c r="C218">
        <f t="shared" si="7"/>
        <v>0</v>
      </c>
      <c r="D218">
        <f t="shared" si="7"/>
        <v>0</v>
      </c>
      <c r="E218">
        <f t="shared" si="7"/>
        <v>0</v>
      </c>
      <c r="F218">
        <f t="shared" si="7"/>
        <v>0</v>
      </c>
      <c r="G218">
        <f>[4]TRF!C222</f>
        <v>0</v>
      </c>
      <c r="H218">
        <f>[4]TRF!E222</f>
        <v>0</v>
      </c>
    </row>
    <row r="219" spans="3:8" x14ac:dyDescent="0.2">
      <c r="C219">
        <f t="shared" si="7"/>
        <v>0</v>
      </c>
      <c r="D219">
        <f t="shared" si="7"/>
        <v>0</v>
      </c>
      <c r="E219">
        <f t="shared" si="7"/>
        <v>0</v>
      </c>
      <c r="F219">
        <f t="shared" si="7"/>
        <v>0</v>
      </c>
      <c r="G219">
        <f>[4]TRF!C223</f>
        <v>0</v>
      </c>
      <c r="H219">
        <f>[4]TRF!E223</f>
        <v>0</v>
      </c>
    </row>
    <row r="220" spans="3:8" x14ac:dyDescent="0.2">
      <c r="C220">
        <f t="shared" si="7"/>
        <v>0</v>
      </c>
      <c r="D220">
        <f t="shared" si="7"/>
        <v>0</v>
      </c>
      <c r="E220">
        <f t="shared" si="7"/>
        <v>0</v>
      </c>
      <c r="F220">
        <f t="shared" si="7"/>
        <v>0</v>
      </c>
      <c r="G220">
        <f>[4]TRF!C224</f>
        <v>0</v>
      </c>
      <c r="H220">
        <f>[4]TRF!E224</f>
        <v>0</v>
      </c>
    </row>
    <row r="221" spans="3:8" x14ac:dyDescent="0.2">
      <c r="C221">
        <f t="shared" si="7"/>
        <v>0</v>
      </c>
      <c r="D221">
        <f t="shared" si="7"/>
        <v>0</v>
      </c>
      <c r="E221">
        <f t="shared" si="7"/>
        <v>0</v>
      </c>
      <c r="F221">
        <f t="shared" si="7"/>
        <v>0</v>
      </c>
      <c r="G221">
        <f>[4]TRF!C225</f>
        <v>0</v>
      </c>
      <c r="H221">
        <f>[4]TRF!E225</f>
        <v>0</v>
      </c>
    </row>
    <row r="222" spans="3:8" x14ac:dyDescent="0.2">
      <c r="C222">
        <f t="shared" si="7"/>
        <v>0</v>
      </c>
      <c r="D222">
        <f t="shared" si="7"/>
        <v>0</v>
      </c>
      <c r="E222">
        <f t="shared" si="7"/>
        <v>0</v>
      </c>
      <c r="F222">
        <f t="shared" si="7"/>
        <v>0</v>
      </c>
      <c r="G222">
        <f>[4]TRF!C226</f>
        <v>0</v>
      </c>
      <c r="H222">
        <f>[4]TRF!E226</f>
        <v>0</v>
      </c>
    </row>
    <row r="223" spans="3:8" x14ac:dyDescent="0.2">
      <c r="C223">
        <f t="shared" si="7"/>
        <v>0</v>
      </c>
      <c r="D223">
        <f t="shared" si="7"/>
        <v>0</v>
      </c>
      <c r="E223">
        <f t="shared" si="7"/>
        <v>0</v>
      </c>
      <c r="F223">
        <f t="shared" si="7"/>
        <v>0</v>
      </c>
      <c r="G223">
        <f>[4]TRF!C227</f>
        <v>0</v>
      </c>
      <c r="H223">
        <f>[4]TRF!E227</f>
        <v>0</v>
      </c>
    </row>
    <row r="224" spans="3:8" x14ac:dyDescent="0.2">
      <c r="C224">
        <f t="shared" si="7"/>
        <v>0</v>
      </c>
      <c r="D224">
        <f t="shared" si="7"/>
        <v>0</v>
      </c>
      <c r="E224">
        <f t="shared" si="7"/>
        <v>0</v>
      </c>
      <c r="F224">
        <f t="shared" si="7"/>
        <v>0</v>
      </c>
      <c r="G224">
        <f>[4]TRF!C228</f>
        <v>0</v>
      </c>
      <c r="H224">
        <f>[4]TRF!E228</f>
        <v>0</v>
      </c>
    </row>
    <row r="225" spans="3:8" x14ac:dyDescent="0.2">
      <c r="C225">
        <f t="shared" si="7"/>
        <v>0</v>
      </c>
      <c r="D225">
        <f t="shared" si="7"/>
        <v>0</v>
      </c>
      <c r="E225">
        <f t="shared" si="7"/>
        <v>0</v>
      </c>
      <c r="F225">
        <f t="shared" si="7"/>
        <v>0</v>
      </c>
      <c r="G225">
        <f>[4]TRF!C229</f>
        <v>0</v>
      </c>
      <c r="H225">
        <f>[4]TRF!E229</f>
        <v>0</v>
      </c>
    </row>
    <row r="226" spans="3:8" x14ac:dyDescent="0.2">
      <c r="C226">
        <f t="shared" si="7"/>
        <v>0</v>
      </c>
      <c r="D226">
        <f t="shared" si="7"/>
        <v>0</v>
      </c>
      <c r="E226">
        <f t="shared" si="7"/>
        <v>0</v>
      </c>
      <c r="F226">
        <f t="shared" si="7"/>
        <v>0</v>
      </c>
      <c r="G226">
        <f>[4]TRF!C230</f>
        <v>0</v>
      </c>
      <c r="H226">
        <f>[4]TRF!E230</f>
        <v>0</v>
      </c>
    </row>
    <row r="227" spans="3:8" x14ac:dyDescent="0.2">
      <c r="C227">
        <f t="shared" si="7"/>
        <v>0</v>
      </c>
      <c r="D227">
        <f t="shared" si="7"/>
        <v>0</v>
      </c>
      <c r="E227">
        <f t="shared" si="7"/>
        <v>0</v>
      </c>
      <c r="F227">
        <f t="shared" si="7"/>
        <v>0</v>
      </c>
      <c r="G227">
        <f>[4]TRF!C231</f>
        <v>0</v>
      </c>
      <c r="H227">
        <f>[4]TRF!E231</f>
        <v>0</v>
      </c>
    </row>
    <row r="228" spans="3:8" x14ac:dyDescent="0.2">
      <c r="C228">
        <f t="shared" ref="C228:F243" si="8">C227</f>
        <v>0</v>
      </c>
      <c r="D228">
        <f t="shared" si="8"/>
        <v>0</v>
      </c>
      <c r="E228">
        <f t="shared" si="8"/>
        <v>0</v>
      </c>
      <c r="F228">
        <f t="shared" si="8"/>
        <v>0</v>
      </c>
      <c r="G228">
        <f>[4]TRF!C232</f>
        <v>0</v>
      </c>
      <c r="H228">
        <f>[4]TRF!E232</f>
        <v>0</v>
      </c>
    </row>
    <row r="229" spans="3:8" x14ac:dyDescent="0.2">
      <c r="C229">
        <f t="shared" si="8"/>
        <v>0</v>
      </c>
      <c r="D229">
        <f t="shared" si="8"/>
        <v>0</v>
      </c>
      <c r="E229">
        <f t="shared" si="8"/>
        <v>0</v>
      </c>
      <c r="F229">
        <f t="shared" si="8"/>
        <v>0</v>
      </c>
      <c r="G229">
        <f>[4]TRF!C233</f>
        <v>0</v>
      </c>
      <c r="H229">
        <f>[4]TRF!E233</f>
        <v>0</v>
      </c>
    </row>
    <row r="230" spans="3:8" x14ac:dyDescent="0.2">
      <c r="C230">
        <f t="shared" si="8"/>
        <v>0</v>
      </c>
      <c r="D230">
        <f t="shared" si="8"/>
        <v>0</v>
      </c>
      <c r="E230">
        <f t="shared" si="8"/>
        <v>0</v>
      </c>
      <c r="F230">
        <f t="shared" si="8"/>
        <v>0</v>
      </c>
      <c r="G230">
        <f>[4]TRF!C234</f>
        <v>0</v>
      </c>
      <c r="H230">
        <f>[4]TRF!E234</f>
        <v>0</v>
      </c>
    </row>
    <row r="231" spans="3:8" x14ac:dyDescent="0.2">
      <c r="C231">
        <f t="shared" si="8"/>
        <v>0</v>
      </c>
      <c r="D231">
        <f t="shared" si="8"/>
        <v>0</v>
      </c>
      <c r="E231">
        <f t="shared" si="8"/>
        <v>0</v>
      </c>
      <c r="F231">
        <f t="shared" si="8"/>
        <v>0</v>
      </c>
      <c r="G231">
        <f>[4]TRF!C235</f>
        <v>0</v>
      </c>
      <c r="H231">
        <f>[4]TRF!E235</f>
        <v>0</v>
      </c>
    </row>
    <row r="232" spans="3:8" x14ac:dyDescent="0.2">
      <c r="C232">
        <f t="shared" si="8"/>
        <v>0</v>
      </c>
      <c r="D232">
        <f t="shared" si="8"/>
        <v>0</v>
      </c>
      <c r="E232">
        <f t="shared" si="8"/>
        <v>0</v>
      </c>
      <c r="F232">
        <f t="shared" si="8"/>
        <v>0</v>
      </c>
      <c r="G232">
        <f>[4]TRF!C236</f>
        <v>0</v>
      </c>
      <c r="H232">
        <f>[4]TRF!E236</f>
        <v>0</v>
      </c>
    </row>
    <row r="233" spans="3:8" x14ac:dyDescent="0.2">
      <c r="C233">
        <f t="shared" si="8"/>
        <v>0</v>
      </c>
      <c r="D233">
        <f t="shared" si="8"/>
        <v>0</v>
      </c>
      <c r="E233">
        <f t="shared" si="8"/>
        <v>0</v>
      </c>
      <c r="F233">
        <f t="shared" si="8"/>
        <v>0</v>
      </c>
      <c r="G233">
        <f>[4]TRF!C237</f>
        <v>0</v>
      </c>
      <c r="H233">
        <f>[4]TRF!E237</f>
        <v>0</v>
      </c>
    </row>
    <row r="234" spans="3:8" x14ac:dyDescent="0.2">
      <c r="C234">
        <f t="shared" si="8"/>
        <v>0</v>
      </c>
      <c r="D234">
        <f t="shared" si="8"/>
        <v>0</v>
      </c>
      <c r="E234">
        <f t="shared" si="8"/>
        <v>0</v>
      </c>
      <c r="F234">
        <f t="shared" si="8"/>
        <v>0</v>
      </c>
      <c r="G234">
        <f>[4]TRF!C238</f>
        <v>0</v>
      </c>
      <c r="H234">
        <f>[4]TRF!E238</f>
        <v>0</v>
      </c>
    </row>
    <row r="235" spans="3:8" x14ac:dyDescent="0.2">
      <c r="C235">
        <f t="shared" si="8"/>
        <v>0</v>
      </c>
      <c r="D235">
        <f t="shared" si="8"/>
        <v>0</v>
      </c>
      <c r="E235">
        <f t="shared" si="8"/>
        <v>0</v>
      </c>
      <c r="F235">
        <f t="shared" si="8"/>
        <v>0</v>
      </c>
      <c r="G235">
        <f>[4]TRF!C239</f>
        <v>0</v>
      </c>
      <c r="H235">
        <f>[4]TRF!E239</f>
        <v>0</v>
      </c>
    </row>
    <row r="236" spans="3:8" x14ac:dyDescent="0.2">
      <c r="C236">
        <f t="shared" si="8"/>
        <v>0</v>
      </c>
      <c r="D236">
        <f t="shared" si="8"/>
        <v>0</v>
      </c>
      <c r="E236">
        <f t="shared" si="8"/>
        <v>0</v>
      </c>
      <c r="F236">
        <f t="shared" si="8"/>
        <v>0</v>
      </c>
      <c r="G236">
        <f>[4]TRF!C240</f>
        <v>0</v>
      </c>
      <c r="H236">
        <f>[4]TRF!E240</f>
        <v>0</v>
      </c>
    </row>
    <row r="237" spans="3:8" x14ac:dyDescent="0.2">
      <c r="C237">
        <f t="shared" si="8"/>
        <v>0</v>
      </c>
      <c r="D237">
        <f t="shared" si="8"/>
        <v>0</v>
      </c>
      <c r="E237">
        <f t="shared" si="8"/>
        <v>0</v>
      </c>
      <c r="F237">
        <f t="shared" si="8"/>
        <v>0</v>
      </c>
      <c r="G237">
        <f>[4]TRF!C241</f>
        <v>0</v>
      </c>
      <c r="H237">
        <f>[4]TRF!E241</f>
        <v>0</v>
      </c>
    </row>
    <row r="238" spans="3:8" x14ac:dyDescent="0.2">
      <c r="C238">
        <f t="shared" si="8"/>
        <v>0</v>
      </c>
      <c r="D238">
        <f t="shared" si="8"/>
        <v>0</v>
      </c>
      <c r="E238">
        <f t="shared" si="8"/>
        <v>0</v>
      </c>
      <c r="F238">
        <f t="shared" si="8"/>
        <v>0</v>
      </c>
      <c r="G238">
        <f>[4]TRF!C242</f>
        <v>0</v>
      </c>
      <c r="H238">
        <f>[4]TRF!E242</f>
        <v>0</v>
      </c>
    </row>
    <row r="239" spans="3:8" x14ac:dyDescent="0.2">
      <c r="C239">
        <f t="shared" si="8"/>
        <v>0</v>
      </c>
      <c r="D239">
        <f t="shared" si="8"/>
        <v>0</v>
      </c>
      <c r="E239">
        <f t="shared" si="8"/>
        <v>0</v>
      </c>
      <c r="F239">
        <f t="shared" si="8"/>
        <v>0</v>
      </c>
      <c r="G239">
        <f>[4]TRF!C243</f>
        <v>0</v>
      </c>
      <c r="H239">
        <f>[4]TRF!E243</f>
        <v>0</v>
      </c>
    </row>
    <row r="240" spans="3:8" x14ac:dyDescent="0.2">
      <c r="C240">
        <f t="shared" si="8"/>
        <v>0</v>
      </c>
      <c r="D240">
        <f t="shared" si="8"/>
        <v>0</v>
      </c>
      <c r="E240">
        <f t="shared" si="8"/>
        <v>0</v>
      </c>
      <c r="F240">
        <f t="shared" si="8"/>
        <v>0</v>
      </c>
      <c r="G240">
        <f>[4]TRF!C244</f>
        <v>0</v>
      </c>
      <c r="H240">
        <f>[4]TRF!E244</f>
        <v>0</v>
      </c>
    </row>
    <row r="241" spans="3:8" x14ac:dyDescent="0.2">
      <c r="C241">
        <f t="shared" si="8"/>
        <v>0</v>
      </c>
      <c r="D241">
        <f t="shared" si="8"/>
        <v>0</v>
      </c>
      <c r="E241">
        <f t="shared" si="8"/>
        <v>0</v>
      </c>
      <c r="F241">
        <f t="shared" si="8"/>
        <v>0</v>
      </c>
      <c r="G241">
        <f>[4]TRF!C245</f>
        <v>0</v>
      </c>
      <c r="H241">
        <f>[4]TRF!E245</f>
        <v>0</v>
      </c>
    </row>
    <row r="242" spans="3:8" x14ac:dyDescent="0.2">
      <c r="C242">
        <f t="shared" si="8"/>
        <v>0</v>
      </c>
      <c r="D242">
        <f t="shared" si="8"/>
        <v>0</v>
      </c>
      <c r="E242">
        <f t="shared" si="8"/>
        <v>0</v>
      </c>
      <c r="F242">
        <f t="shared" si="8"/>
        <v>0</v>
      </c>
      <c r="G242">
        <f>[4]TRF!C246</f>
        <v>0</v>
      </c>
      <c r="H242">
        <f>[4]TRF!E246</f>
        <v>0</v>
      </c>
    </row>
    <row r="243" spans="3:8" x14ac:dyDescent="0.2">
      <c r="C243">
        <f t="shared" si="8"/>
        <v>0</v>
      </c>
      <c r="D243">
        <f t="shared" si="8"/>
        <v>0</v>
      </c>
      <c r="E243">
        <f t="shared" si="8"/>
        <v>0</v>
      </c>
      <c r="F243">
        <f t="shared" si="8"/>
        <v>0</v>
      </c>
      <c r="G243">
        <f>[4]TRF!C247</f>
        <v>0</v>
      </c>
      <c r="H243">
        <f>[4]TRF!E247</f>
        <v>0</v>
      </c>
    </row>
    <row r="244" spans="3:8" x14ac:dyDescent="0.2">
      <c r="C244">
        <f t="shared" ref="C244:F259" si="9">C243</f>
        <v>0</v>
      </c>
      <c r="D244">
        <f t="shared" si="9"/>
        <v>0</v>
      </c>
      <c r="E244">
        <f t="shared" si="9"/>
        <v>0</v>
      </c>
      <c r="F244">
        <f t="shared" si="9"/>
        <v>0</v>
      </c>
      <c r="G244">
        <f>[4]TRF!C248</f>
        <v>0</v>
      </c>
      <c r="H244">
        <f>[4]TRF!E248</f>
        <v>0</v>
      </c>
    </row>
    <row r="245" spans="3:8" x14ac:dyDescent="0.2">
      <c r="C245">
        <f t="shared" si="9"/>
        <v>0</v>
      </c>
      <c r="D245">
        <f t="shared" si="9"/>
        <v>0</v>
      </c>
      <c r="E245">
        <f t="shared" si="9"/>
        <v>0</v>
      </c>
      <c r="F245">
        <f t="shared" si="9"/>
        <v>0</v>
      </c>
      <c r="G245">
        <f>[4]TRF!C249</f>
        <v>0</v>
      </c>
      <c r="H245">
        <f>[4]TRF!E249</f>
        <v>0</v>
      </c>
    </row>
    <row r="246" spans="3:8" x14ac:dyDescent="0.2">
      <c r="C246">
        <f t="shared" si="9"/>
        <v>0</v>
      </c>
      <c r="D246">
        <f t="shared" si="9"/>
        <v>0</v>
      </c>
      <c r="E246">
        <f t="shared" si="9"/>
        <v>0</v>
      </c>
      <c r="F246">
        <f t="shared" si="9"/>
        <v>0</v>
      </c>
      <c r="G246">
        <f>[4]TRF!C250</f>
        <v>0</v>
      </c>
      <c r="H246">
        <f>[4]TRF!E250</f>
        <v>0</v>
      </c>
    </row>
    <row r="247" spans="3:8" x14ac:dyDescent="0.2">
      <c r="C247">
        <f t="shared" si="9"/>
        <v>0</v>
      </c>
      <c r="D247">
        <f t="shared" si="9"/>
        <v>0</v>
      </c>
      <c r="E247">
        <f t="shared" si="9"/>
        <v>0</v>
      </c>
      <c r="F247">
        <f t="shared" si="9"/>
        <v>0</v>
      </c>
      <c r="G247">
        <f>[4]TRF!C251</f>
        <v>0</v>
      </c>
      <c r="H247">
        <f>[4]TRF!E251</f>
        <v>0</v>
      </c>
    </row>
    <row r="248" spans="3:8" x14ac:dyDescent="0.2">
      <c r="C248">
        <f t="shared" si="9"/>
        <v>0</v>
      </c>
      <c r="D248">
        <f t="shared" si="9"/>
        <v>0</v>
      </c>
      <c r="E248">
        <f t="shared" si="9"/>
        <v>0</v>
      </c>
      <c r="F248">
        <f t="shared" si="9"/>
        <v>0</v>
      </c>
      <c r="G248">
        <f>[4]TRF!C252</f>
        <v>0</v>
      </c>
      <c r="H248">
        <f>[4]TRF!E252</f>
        <v>0</v>
      </c>
    </row>
    <row r="249" spans="3:8" x14ac:dyDescent="0.2">
      <c r="C249">
        <f t="shared" si="9"/>
        <v>0</v>
      </c>
      <c r="D249">
        <f t="shared" si="9"/>
        <v>0</v>
      </c>
      <c r="E249">
        <f t="shared" si="9"/>
        <v>0</v>
      </c>
      <c r="F249">
        <f t="shared" si="9"/>
        <v>0</v>
      </c>
      <c r="G249">
        <f>[4]TRF!C253</f>
        <v>0</v>
      </c>
      <c r="H249">
        <f>[4]TRF!E253</f>
        <v>0</v>
      </c>
    </row>
    <row r="250" spans="3:8" x14ac:dyDescent="0.2">
      <c r="C250">
        <f t="shared" si="9"/>
        <v>0</v>
      </c>
      <c r="D250">
        <f t="shared" si="9"/>
        <v>0</v>
      </c>
      <c r="E250">
        <f t="shared" si="9"/>
        <v>0</v>
      </c>
      <c r="F250">
        <f t="shared" si="9"/>
        <v>0</v>
      </c>
      <c r="G250">
        <f>[4]TRF!C254</f>
        <v>0</v>
      </c>
      <c r="H250">
        <f>[4]TRF!E254</f>
        <v>0</v>
      </c>
    </row>
    <row r="251" spans="3:8" x14ac:dyDescent="0.2">
      <c r="C251">
        <f t="shared" si="9"/>
        <v>0</v>
      </c>
      <c r="D251">
        <f t="shared" si="9"/>
        <v>0</v>
      </c>
      <c r="E251">
        <f t="shared" si="9"/>
        <v>0</v>
      </c>
      <c r="F251">
        <f t="shared" si="9"/>
        <v>0</v>
      </c>
      <c r="G251">
        <f>[4]TRF!C255</f>
        <v>0</v>
      </c>
      <c r="H251">
        <f>[4]TRF!E255</f>
        <v>0</v>
      </c>
    </row>
    <row r="252" spans="3:8" x14ac:dyDescent="0.2">
      <c r="C252">
        <f t="shared" si="9"/>
        <v>0</v>
      </c>
      <c r="D252">
        <f t="shared" si="9"/>
        <v>0</v>
      </c>
      <c r="E252">
        <f t="shared" si="9"/>
        <v>0</v>
      </c>
      <c r="F252">
        <f t="shared" si="9"/>
        <v>0</v>
      </c>
      <c r="G252">
        <f>[4]TRF!C256</f>
        <v>0</v>
      </c>
      <c r="H252">
        <f>[4]TRF!E256</f>
        <v>0</v>
      </c>
    </row>
    <row r="253" spans="3:8" x14ac:dyDescent="0.2">
      <c r="C253">
        <f t="shared" si="9"/>
        <v>0</v>
      </c>
      <c r="D253">
        <f t="shared" si="9"/>
        <v>0</v>
      </c>
      <c r="E253">
        <f t="shared" si="9"/>
        <v>0</v>
      </c>
      <c r="F253">
        <f t="shared" si="9"/>
        <v>0</v>
      </c>
      <c r="G253">
        <f>[4]TRF!C257</f>
        <v>0</v>
      </c>
      <c r="H253">
        <f>[4]TRF!E257</f>
        <v>0</v>
      </c>
    </row>
    <row r="254" spans="3:8" x14ac:dyDescent="0.2">
      <c r="C254">
        <f t="shared" si="9"/>
        <v>0</v>
      </c>
      <c r="D254">
        <f t="shared" si="9"/>
        <v>0</v>
      </c>
      <c r="E254">
        <f t="shared" si="9"/>
        <v>0</v>
      </c>
      <c r="F254">
        <f t="shared" si="9"/>
        <v>0</v>
      </c>
      <c r="G254">
        <f>[4]TRF!C258</f>
        <v>0</v>
      </c>
      <c r="H254">
        <f>[4]TRF!E258</f>
        <v>0</v>
      </c>
    </row>
    <row r="255" spans="3:8" x14ac:dyDescent="0.2">
      <c r="C255">
        <f t="shared" si="9"/>
        <v>0</v>
      </c>
      <c r="D255">
        <f t="shared" si="9"/>
        <v>0</v>
      </c>
      <c r="E255">
        <f t="shared" si="9"/>
        <v>0</v>
      </c>
      <c r="F255">
        <f t="shared" si="9"/>
        <v>0</v>
      </c>
      <c r="G255">
        <f>[4]TRF!C259</f>
        <v>0</v>
      </c>
      <c r="H255">
        <f>[4]TRF!E259</f>
        <v>0</v>
      </c>
    </row>
    <row r="256" spans="3:8" x14ac:dyDescent="0.2">
      <c r="C256">
        <f t="shared" si="9"/>
        <v>0</v>
      </c>
      <c r="D256">
        <f t="shared" si="9"/>
        <v>0</v>
      </c>
      <c r="E256">
        <f t="shared" si="9"/>
        <v>0</v>
      </c>
      <c r="F256">
        <f t="shared" si="9"/>
        <v>0</v>
      </c>
      <c r="G256">
        <f>[4]TRF!C260</f>
        <v>0</v>
      </c>
      <c r="H256">
        <f>[4]TRF!E260</f>
        <v>0</v>
      </c>
    </row>
    <row r="257" spans="3:8" x14ac:dyDescent="0.2">
      <c r="C257">
        <f t="shared" si="9"/>
        <v>0</v>
      </c>
      <c r="D257">
        <f t="shared" si="9"/>
        <v>0</v>
      </c>
      <c r="E257">
        <f t="shared" si="9"/>
        <v>0</v>
      </c>
      <c r="F257">
        <f t="shared" si="9"/>
        <v>0</v>
      </c>
      <c r="G257">
        <f>[4]TRF!C261</f>
        <v>0</v>
      </c>
      <c r="H257">
        <f>[4]TRF!E261</f>
        <v>0</v>
      </c>
    </row>
    <row r="258" spans="3:8" x14ac:dyDescent="0.2">
      <c r="C258">
        <f t="shared" si="9"/>
        <v>0</v>
      </c>
      <c r="D258">
        <f t="shared" si="9"/>
        <v>0</v>
      </c>
      <c r="E258">
        <f t="shared" si="9"/>
        <v>0</v>
      </c>
      <c r="F258">
        <f t="shared" si="9"/>
        <v>0</v>
      </c>
      <c r="G258">
        <f>[4]TRF!C262</f>
        <v>0</v>
      </c>
      <c r="H258">
        <f>[4]TRF!E262</f>
        <v>0</v>
      </c>
    </row>
    <row r="259" spans="3:8" x14ac:dyDescent="0.2">
      <c r="C259">
        <f t="shared" si="9"/>
        <v>0</v>
      </c>
      <c r="D259">
        <f t="shared" si="9"/>
        <v>0</v>
      </c>
      <c r="E259">
        <f t="shared" si="9"/>
        <v>0</v>
      </c>
      <c r="F259">
        <f t="shared" si="9"/>
        <v>0</v>
      </c>
      <c r="G259">
        <f>[4]TRF!C263</f>
        <v>0</v>
      </c>
      <c r="H259">
        <f>[4]TRF!E263</f>
        <v>0</v>
      </c>
    </row>
    <row r="260" spans="3:8" x14ac:dyDescent="0.2">
      <c r="C260">
        <f t="shared" ref="C260:F275" si="10">C259</f>
        <v>0</v>
      </c>
      <c r="D260">
        <f t="shared" si="10"/>
        <v>0</v>
      </c>
      <c r="E260">
        <f t="shared" si="10"/>
        <v>0</v>
      </c>
      <c r="F260">
        <f t="shared" si="10"/>
        <v>0</v>
      </c>
      <c r="G260">
        <f>[4]TRF!C264</f>
        <v>0</v>
      </c>
      <c r="H260">
        <f>[4]TRF!E264</f>
        <v>0</v>
      </c>
    </row>
    <row r="261" spans="3:8" x14ac:dyDescent="0.2">
      <c r="C261">
        <f t="shared" si="10"/>
        <v>0</v>
      </c>
      <c r="D261">
        <f t="shared" si="10"/>
        <v>0</v>
      </c>
      <c r="E261">
        <f t="shared" si="10"/>
        <v>0</v>
      </c>
      <c r="F261">
        <f t="shared" si="10"/>
        <v>0</v>
      </c>
      <c r="G261">
        <f>[4]TRF!C265</f>
        <v>0</v>
      </c>
      <c r="H261">
        <f>[4]TRF!E265</f>
        <v>0</v>
      </c>
    </row>
    <row r="262" spans="3:8" x14ac:dyDescent="0.2">
      <c r="C262">
        <f t="shared" si="10"/>
        <v>0</v>
      </c>
      <c r="D262">
        <f t="shared" si="10"/>
        <v>0</v>
      </c>
      <c r="E262">
        <f t="shared" si="10"/>
        <v>0</v>
      </c>
      <c r="F262">
        <f t="shared" si="10"/>
        <v>0</v>
      </c>
      <c r="G262">
        <f>[4]TRF!C266</f>
        <v>0</v>
      </c>
      <c r="H262">
        <f>[4]TRF!E266</f>
        <v>0</v>
      </c>
    </row>
    <row r="263" spans="3:8" x14ac:dyDescent="0.2">
      <c r="C263">
        <f t="shared" si="10"/>
        <v>0</v>
      </c>
      <c r="D263">
        <f t="shared" si="10"/>
        <v>0</v>
      </c>
      <c r="E263">
        <f t="shared" si="10"/>
        <v>0</v>
      </c>
      <c r="F263">
        <f t="shared" si="10"/>
        <v>0</v>
      </c>
      <c r="G263">
        <f>[4]TRF!C267</f>
        <v>0</v>
      </c>
      <c r="H263">
        <f>[4]TRF!E267</f>
        <v>0</v>
      </c>
    </row>
    <row r="264" spans="3:8" x14ac:dyDescent="0.2">
      <c r="C264">
        <f t="shared" si="10"/>
        <v>0</v>
      </c>
      <c r="D264">
        <f t="shared" si="10"/>
        <v>0</v>
      </c>
      <c r="E264">
        <f t="shared" si="10"/>
        <v>0</v>
      </c>
      <c r="F264">
        <f t="shared" si="10"/>
        <v>0</v>
      </c>
      <c r="G264">
        <f>[4]TRF!C268</f>
        <v>0</v>
      </c>
      <c r="H264">
        <f>[4]TRF!E268</f>
        <v>0</v>
      </c>
    </row>
    <row r="265" spans="3:8" x14ac:dyDescent="0.2">
      <c r="C265">
        <f t="shared" si="10"/>
        <v>0</v>
      </c>
      <c r="D265">
        <f t="shared" si="10"/>
        <v>0</v>
      </c>
      <c r="E265">
        <f t="shared" si="10"/>
        <v>0</v>
      </c>
      <c r="F265">
        <f t="shared" si="10"/>
        <v>0</v>
      </c>
      <c r="G265">
        <f>[4]TRF!C269</f>
        <v>0</v>
      </c>
      <c r="H265">
        <f>[4]TRF!E269</f>
        <v>0</v>
      </c>
    </row>
    <row r="266" spans="3:8" x14ac:dyDescent="0.2">
      <c r="C266">
        <f t="shared" si="10"/>
        <v>0</v>
      </c>
      <c r="D266">
        <f t="shared" si="10"/>
        <v>0</v>
      </c>
      <c r="E266">
        <f t="shared" si="10"/>
        <v>0</v>
      </c>
      <c r="F266">
        <f t="shared" si="10"/>
        <v>0</v>
      </c>
      <c r="G266">
        <f>[4]TRF!C270</f>
        <v>0</v>
      </c>
      <c r="H266">
        <f>[4]TRF!E270</f>
        <v>0</v>
      </c>
    </row>
    <row r="267" spans="3:8" x14ac:dyDescent="0.2">
      <c r="C267">
        <f t="shared" si="10"/>
        <v>0</v>
      </c>
      <c r="D267">
        <f t="shared" si="10"/>
        <v>0</v>
      </c>
      <c r="E267">
        <f t="shared" si="10"/>
        <v>0</v>
      </c>
      <c r="F267">
        <f t="shared" si="10"/>
        <v>0</v>
      </c>
      <c r="G267">
        <f>[4]TRF!C271</f>
        <v>0</v>
      </c>
      <c r="H267">
        <f>[4]TRF!E271</f>
        <v>0</v>
      </c>
    </row>
    <row r="268" spans="3:8" x14ac:dyDescent="0.2">
      <c r="C268">
        <f t="shared" si="10"/>
        <v>0</v>
      </c>
      <c r="D268">
        <f t="shared" si="10"/>
        <v>0</v>
      </c>
      <c r="E268">
        <f t="shared" si="10"/>
        <v>0</v>
      </c>
      <c r="F268">
        <f t="shared" si="10"/>
        <v>0</v>
      </c>
      <c r="G268">
        <f>[4]TRF!C272</f>
        <v>0</v>
      </c>
      <c r="H268">
        <f>[4]TRF!E272</f>
        <v>0</v>
      </c>
    </row>
    <row r="269" spans="3:8" x14ac:dyDescent="0.2">
      <c r="C269">
        <f t="shared" si="10"/>
        <v>0</v>
      </c>
      <c r="D269">
        <f t="shared" si="10"/>
        <v>0</v>
      </c>
      <c r="E269">
        <f t="shared" si="10"/>
        <v>0</v>
      </c>
      <c r="F269">
        <f t="shared" si="10"/>
        <v>0</v>
      </c>
      <c r="G269">
        <f>[4]TRF!C273</f>
        <v>0</v>
      </c>
      <c r="H269">
        <f>[4]TRF!E273</f>
        <v>0</v>
      </c>
    </row>
    <row r="270" spans="3:8" x14ac:dyDescent="0.2">
      <c r="C270">
        <f t="shared" si="10"/>
        <v>0</v>
      </c>
      <c r="D270">
        <f t="shared" si="10"/>
        <v>0</v>
      </c>
      <c r="E270">
        <f t="shared" si="10"/>
        <v>0</v>
      </c>
      <c r="F270">
        <f t="shared" si="10"/>
        <v>0</v>
      </c>
      <c r="G270">
        <f>[4]TRF!C274</f>
        <v>0</v>
      </c>
      <c r="H270">
        <f>[4]TRF!E274</f>
        <v>0</v>
      </c>
    </row>
    <row r="271" spans="3:8" x14ac:dyDescent="0.2">
      <c r="C271">
        <f t="shared" si="10"/>
        <v>0</v>
      </c>
      <c r="D271">
        <f t="shared" si="10"/>
        <v>0</v>
      </c>
      <c r="E271">
        <f t="shared" si="10"/>
        <v>0</v>
      </c>
      <c r="F271">
        <f t="shared" si="10"/>
        <v>0</v>
      </c>
      <c r="G271">
        <f>[4]TRF!C275</f>
        <v>0</v>
      </c>
      <c r="H271">
        <f>[4]TRF!E275</f>
        <v>0</v>
      </c>
    </row>
    <row r="272" spans="3:8" x14ac:dyDescent="0.2">
      <c r="C272">
        <f t="shared" si="10"/>
        <v>0</v>
      </c>
      <c r="D272">
        <f t="shared" si="10"/>
        <v>0</v>
      </c>
      <c r="E272">
        <f t="shared" si="10"/>
        <v>0</v>
      </c>
      <c r="F272">
        <f t="shared" si="10"/>
        <v>0</v>
      </c>
      <c r="G272">
        <f>[4]TRF!C276</f>
        <v>0</v>
      </c>
      <c r="H272">
        <f>[4]TRF!E276</f>
        <v>0</v>
      </c>
    </row>
    <row r="273" spans="3:8" x14ac:dyDescent="0.2">
      <c r="C273">
        <f t="shared" si="10"/>
        <v>0</v>
      </c>
      <c r="D273">
        <f t="shared" si="10"/>
        <v>0</v>
      </c>
      <c r="E273">
        <f t="shared" si="10"/>
        <v>0</v>
      </c>
      <c r="F273">
        <f t="shared" si="10"/>
        <v>0</v>
      </c>
      <c r="G273">
        <f>[4]TRF!C277</f>
        <v>0</v>
      </c>
      <c r="H273">
        <f>[4]TRF!E277</f>
        <v>0</v>
      </c>
    </row>
    <row r="274" spans="3:8" x14ac:dyDescent="0.2">
      <c r="C274">
        <f t="shared" si="10"/>
        <v>0</v>
      </c>
      <c r="D274">
        <f t="shared" si="10"/>
        <v>0</v>
      </c>
      <c r="E274">
        <f t="shared" si="10"/>
        <v>0</v>
      </c>
      <c r="F274">
        <f t="shared" si="10"/>
        <v>0</v>
      </c>
      <c r="G274">
        <f>[4]TRF!C278</f>
        <v>0</v>
      </c>
      <c r="H274">
        <f>[4]TRF!E278</f>
        <v>0</v>
      </c>
    </row>
    <row r="275" spans="3:8" x14ac:dyDescent="0.2">
      <c r="C275">
        <f t="shared" si="10"/>
        <v>0</v>
      </c>
      <c r="D275">
        <f t="shared" si="10"/>
        <v>0</v>
      </c>
      <c r="E275">
        <f t="shared" si="10"/>
        <v>0</v>
      </c>
      <c r="F275">
        <f t="shared" si="10"/>
        <v>0</v>
      </c>
      <c r="G275">
        <f>[4]TRF!C279</f>
        <v>0</v>
      </c>
      <c r="H275">
        <f>[4]TRF!E279</f>
        <v>0</v>
      </c>
    </row>
    <row r="276" spans="3:8" x14ac:dyDescent="0.2">
      <c r="C276">
        <f t="shared" ref="C276:F291" si="11">C275</f>
        <v>0</v>
      </c>
      <c r="D276">
        <f t="shared" si="11"/>
        <v>0</v>
      </c>
      <c r="E276">
        <f t="shared" si="11"/>
        <v>0</v>
      </c>
      <c r="F276">
        <f t="shared" si="11"/>
        <v>0</v>
      </c>
      <c r="G276">
        <f>[4]TRF!C280</f>
        <v>0</v>
      </c>
      <c r="H276">
        <f>[4]TRF!E280</f>
        <v>0</v>
      </c>
    </row>
    <row r="277" spans="3:8" x14ac:dyDescent="0.2">
      <c r="C277">
        <f t="shared" si="11"/>
        <v>0</v>
      </c>
      <c r="D277">
        <f t="shared" si="11"/>
        <v>0</v>
      </c>
      <c r="E277">
        <f t="shared" si="11"/>
        <v>0</v>
      </c>
      <c r="F277">
        <f t="shared" si="11"/>
        <v>0</v>
      </c>
      <c r="G277">
        <f>[4]TRF!C281</f>
        <v>0</v>
      </c>
      <c r="H277">
        <f>[4]TRF!E281</f>
        <v>0</v>
      </c>
    </row>
    <row r="278" spans="3:8" x14ac:dyDescent="0.2">
      <c r="C278">
        <f t="shared" si="11"/>
        <v>0</v>
      </c>
      <c r="D278">
        <f t="shared" si="11"/>
        <v>0</v>
      </c>
      <c r="E278">
        <f t="shared" si="11"/>
        <v>0</v>
      </c>
      <c r="F278">
        <f t="shared" si="11"/>
        <v>0</v>
      </c>
      <c r="G278">
        <f>[4]TRF!C282</f>
        <v>0</v>
      </c>
      <c r="H278">
        <f>[4]TRF!E282</f>
        <v>0</v>
      </c>
    </row>
    <row r="279" spans="3:8" x14ac:dyDescent="0.2">
      <c r="C279">
        <f t="shared" si="11"/>
        <v>0</v>
      </c>
      <c r="D279">
        <f t="shared" si="11"/>
        <v>0</v>
      </c>
      <c r="E279">
        <f t="shared" si="11"/>
        <v>0</v>
      </c>
      <c r="F279">
        <f t="shared" si="11"/>
        <v>0</v>
      </c>
      <c r="G279">
        <f>[4]TRF!C283</f>
        <v>0</v>
      </c>
      <c r="H279">
        <f>[4]TRF!E283</f>
        <v>0</v>
      </c>
    </row>
    <row r="280" spans="3:8" x14ac:dyDescent="0.2">
      <c r="C280">
        <f t="shared" si="11"/>
        <v>0</v>
      </c>
      <c r="D280">
        <f t="shared" si="11"/>
        <v>0</v>
      </c>
      <c r="E280">
        <f t="shared" si="11"/>
        <v>0</v>
      </c>
      <c r="F280">
        <f t="shared" si="11"/>
        <v>0</v>
      </c>
      <c r="G280">
        <f>[4]TRF!C284</f>
        <v>0</v>
      </c>
      <c r="H280">
        <f>[4]TRF!E284</f>
        <v>0</v>
      </c>
    </row>
    <row r="281" spans="3:8" x14ac:dyDescent="0.2">
      <c r="C281">
        <f t="shared" si="11"/>
        <v>0</v>
      </c>
      <c r="D281">
        <f t="shared" si="11"/>
        <v>0</v>
      </c>
      <c r="E281">
        <f t="shared" si="11"/>
        <v>0</v>
      </c>
      <c r="F281">
        <f t="shared" si="11"/>
        <v>0</v>
      </c>
      <c r="G281">
        <f>[4]TRF!C285</f>
        <v>0</v>
      </c>
      <c r="H281">
        <f>[4]TRF!E285</f>
        <v>0</v>
      </c>
    </row>
    <row r="282" spans="3:8" x14ac:dyDescent="0.2">
      <c r="C282">
        <f t="shared" si="11"/>
        <v>0</v>
      </c>
      <c r="D282">
        <f t="shared" si="11"/>
        <v>0</v>
      </c>
      <c r="E282">
        <f t="shared" si="11"/>
        <v>0</v>
      </c>
      <c r="F282">
        <f t="shared" si="11"/>
        <v>0</v>
      </c>
      <c r="G282">
        <f>[4]TRF!C286</f>
        <v>0</v>
      </c>
      <c r="H282">
        <f>[4]TRF!E286</f>
        <v>0</v>
      </c>
    </row>
    <row r="283" spans="3:8" x14ac:dyDescent="0.2">
      <c r="C283">
        <f t="shared" si="11"/>
        <v>0</v>
      </c>
      <c r="D283">
        <f t="shared" si="11"/>
        <v>0</v>
      </c>
      <c r="E283">
        <f t="shared" si="11"/>
        <v>0</v>
      </c>
      <c r="F283">
        <f t="shared" si="11"/>
        <v>0</v>
      </c>
      <c r="G283">
        <f>[4]TRF!C287</f>
        <v>0</v>
      </c>
      <c r="H283">
        <f>[4]TRF!E287</f>
        <v>0</v>
      </c>
    </row>
    <row r="284" spans="3:8" x14ac:dyDescent="0.2">
      <c r="C284">
        <f t="shared" si="11"/>
        <v>0</v>
      </c>
      <c r="D284">
        <f t="shared" si="11"/>
        <v>0</v>
      </c>
      <c r="E284">
        <f t="shared" si="11"/>
        <v>0</v>
      </c>
      <c r="F284">
        <f t="shared" si="11"/>
        <v>0</v>
      </c>
      <c r="G284">
        <f>[4]TRF!C288</f>
        <v>0</v>
      </c>
      <c r="H284">
        <f>[4]TRF!E288</f>
        <v>0</v>
      </c>
    </row>
    <row r="285" spans="3:8" x14ac:dyDescent="0.2">
      <c r="C285">
        <f t="shared" si="11"/>
        <v>0</v>
      </c>
      <c r="D285">
        <f t="shared" si="11"/>
        <v>0</v>
      </c>
      <c r="E285">
        <f t="shared" si="11"/>
        <v>0</v>
      </c>
      <c r="F285">
        <f t="shared" si="11"/>
        <v>0</v>
      </c>
      <c r="G285">
        <f>[4]TRF!C289</f>
        <v>0</v>
      </c>
      <c r="H285">
        <f>[4]TRF!E289</f>
        <v>0</v>
      </c>
    </row>
    <row r="286" spans="3:8" x14ac:dyDescent="0.2">
      <c r="C286">
        <f t="shared" si="11"/>
        <v>0</v>
      </c>
      <c r="D286">
        <f t="shared" si="11"/>
        <v>0</v>
      </c>
      <c r="E286">
        <f t="shared" si="11"/>
        <v>0</v>
      </c>
      <c r="F286">
        <f t="shared" si="11"/>
        <v>0</v>
      </c>
      <c r="G286">
        <f>[4]TRF!C290</f>
        <v>0</v>
      </c>
      <c r="H286">
        <f>[4]TRF!E290</f>
        <v>0</v>
      </c>
    </row>
    <row r="287" spans="3:8" x14ac:dyDescent="0.2">
      <c r="C287">
        <f t="shared" si="11"/>
        <v>0</v>
      </c>
      <c r="D287">
        <f t="shared" si="11"/>
        <v>0</v>
      </c>
      <c r="E287">
        <f t="shared" si="11"/>
        <v>0</v>
      </c>
      <c r="F287">
        <f t="shared" si="11"/>
        <v>0</v>
      </c>
      <c r="G287">
        <f>[4]TRF!C291</f>
        <v>0</v>
      </c>
      <c r="H287">
        <f>[4]TRF!E291</f>
        <v>0</v>
      </c>
    </row>
    <row r="288" spans="3:8" x14ac:dyDescent="0.2">
      <c r="C288">
        <f t="shared" si="11"/>
        <v>0</v>
      </c>
      <c r="D288">
        <f t="shared" si="11"/>
        <v>0</v>
      </c>
      <c r="E288">
        <f t="shared" si="11"/>
        <v>0</v>
      </c>
      <c r="F288">
        <f t="shared" si="11"/>
        <v>0</v>
      </c>
      <c r="G288">
        <f>[4]TRF!C292</f>
        <v>0</v>
      </c>
      <c r="H288">
        <f>[4]TRF!E292</f>
        <v>0</v>
      </c>
    </row>
    <row r="289" spans="3:8" x14ac:dyDescent="0.2">
      <c r="C289">
        <f t="shared" si="11"/>
        <v>0</v>
      </c>
      <c r="D289">
        <f t="shared" si="11"/>
        <v>0</v>
      </c>
      <c r="E289">
        <f t="shared" si="11"/>
        <v>0</v>
      </c>
      <c r="F289">
        <f t="shared" si="11"/>
        <v>0</v>
      </c>
      <c r="G289">
        <f>[4]TRF!C293</f>
        <v>0</v>
      </c>
      <c r="H289">
        <f>[4]TRF!E293</f>
        <v>0</v>
      </c>
    </row>
    <row r="290" spans="3:8" x14ac:dyDescent="0.2">
      <c r="C290">
        <f t="shared" si="11"/>
        <v>0</v>
      </c>
      <c r="D290">
        <f t="shared" si="11"/>
        <v>0</v>
      </c>
      <c r="E290">
        <f t="shared" si="11"/>
        <v>0</v>
      </c>
      <c r="F290">
        <f t="shared" si="11"/>
        <v>0</v>
      </c>
      <c r="G290">
        <f>[4]TRF!C294</f>
        <v>0</v>
      </c>
      <c r="H290">
        <f>[4]TRF!E294</f>
        <v>0</v>
      </c>
    </row>
    <row r="291" spans="3:8" x14ac:dyDescent="0.2">
      <c r="C291">
        <f t="shared" si="11"/>
        <v>0</v>
      </c>
      <c r="D291">
        <f t="shared" si="11"/>
        <v>0</v>
      </c>
      <c r="E291">
        <f t="shared" si="11"/>
        <v>0</v>
      </c>
      <c r="F291">
        <f t="shared" si="11"/>
        <v>0</v>
      </c>
      <c r="G291">
        <f>[4]TRF!C295</f>
        <v>0</v>
      </c>
      <c r="H291">
        <f>[4]TRF!E295</f>
        <v>0</v>
      </c>
    </row>
    <row r="292" spans="3:8" x14ac:dyDescent="0.2">
      <c r="C292">
        <f t="shared" ref="C292:F307" si="12">C291</f>
        <v>0</v>
      </c>
      <c r="D292">
        <f t="shared" si="12"/>
        <v>0</v>
      </c>
      <c r="E292">
        <f t="shared" si="12"/>
        <v>0</v>
      </c>
      <c r="F292">
        <f t="shared" si="12"/>
        <v>0</v>
      </c>
      <c r="G292">
        <f>[4]TRF!C296</f>
        <v>0</v>
      </c>
      <c r="H292">
        <f>[4]TRF!E296</f>
        <v>0</v>
      </c>
    </row>
    <row r="293" spans="3:8" x14ac:dyDescent="0.2">
      <c r="C293">
        <f t="shared" si="12"/>
        <v>0</v>
      </c>
      <c r="D293">
        <f t="shared" si="12"/>
        <v>0</v>
      </c>
      <c r="E293">
        <f t="shared" si="12"/>
        <v>0</v>
      </c>
      <c r="F293">
        <f t="shared" si="12"/>
        <v>0</v>
      </c>
      <c r="G293">
        <f>[4]TRF!C297</f>
        <v>0</v>
      </c>
      <c r="H293">
        <f>[4]TRF!E297</f>
        <v>0</v>
      </c>
    </row>
    <row r="294" spans="3:8" x14ac:dyDescent="0.2">
      <c r="C294">
        <f t="shared" si="12"/>
        <v>0</v>
      </c>
      <c r="D294">
        <f t="shared" si="12"/>
        <v>0</v>
      </c>
      <c r="E294">
        <f t="shared" si="12"/>
        <v>0</v>
      </c>
      <c r="F294">
        <f t="shared" si="12"/>
        <v>0</v>
      </c>
      <c r="G294">
        <f>[4]TRF!C298</f>
        <v>0</v>
      </c>
      <c r="H294">
        <f>[4]TRF!E298</f>
        <v>0</v>
      </c>
    </row>
    <row r="295" spans="3:8" x14ac:dyDescent="0.2">
      <c r="C295">
        <f t="shared" si="12"/>
        <v>0</v>
      </c>
      <c r="D295">
        <f t="shared" si="12"/>
        <v>0</v>
      </c>
      <c r="E295">
        <f t="shared" si="12"/>
        <v>0</v>
      </c>
      <c r="F295">
        <f t="shared" si="12"/>
        <v>0</v>
      </c>
      <c r="G295">
        <f>[4]TRF!C299</f>
        <v>0</v>
      </c>
      <c r="H295">
        <f>[4]TRF!E299</f>
        <v>0</v>
      </c>
    </row>
    <row r="296" spans="3:8" x14ac:dyDescent="0.2">
      <c r="C296">
        <f t="shared" si="12"/>
        <v>0</v>
      </c>
      <c r="D296">
        <f t="shared" si="12"/>
        <v>0</v>
      </c>
      <c r="E296">
        <f t="shared" si="12"/>
        <v>0</v>
      </c>
      <c r="F296">
        <f t="shared" si="12"/>
        <v>0</v>
      </c>
      <c r="G296">
        <f>[4]TRF!C300</f>
        <v>0</v>
      </c>
      <c r="H296">
        <f>[4]TRF!E300</f>
        <v>0</v>
      </c>
    </row>
    <row r="297" spans="3:8" x14ac:dyDescent="0.2">
      <c r="C297">
        <f t="shared" si="12"/>
        <v>0</v>
      </c>
      <c r="D297">
        <f t="shared" si="12"/>
        <v>0</v>
      </c>
      <c r="E297">
        <f t="shared" si="12"/>
        <v>0</v>
      </c>
      <c r="F297">
        <f t="shared" si="12"/>
        <v>0</v>
      </c>
      <c r="G297">
        <f>[4]TRF!C301</f>
        <v>0</v>
      </c>
      <c r="H297">
        <f>[4]TRF!E301</f>
        <v>0</v>
      </c>
    </row>
    <row r="298" spans="3:8" x14ac:dyDescent="0.2">
      <c r="C298">
        <f t="shared" si="12"/>
        <v>0</v>
      </c>
      <c r="D298">
        <f t="shared" si="12"/>
        <v>0</v>
      </c>
      <c r="E298">
        <f t="shared" si="12"/>
        <v>0</v>
      </c>
      <c r="F298">
        <f t="shared" si="12"/>
        <v>0</v>
      </c>
      <c r="G298">
        <f>[4]TRF!C302</f>
        <v>0</v>
      </c>
      <c r="H298">
        <f>[4]TRF!E302</f>
        <v>0</v>
      </c>
    </row>
    <row r="299" spans="3:8" x14ac:dyDescent="0.2">
      <c r="C299">
        <f t="shared" si="12"/>
        <v>0</v>
      </c>
      <c r="D299">
        <f t="shared" si="12"/>
        <v>0</v>
      </c>
      <c r="E299">
        <f t="shared" si="12"/>
        <v>0</v>
      </c>
      <c r="F299">
        <f t="shared" si="12"/>
        <v>0</v>
      </c>
      <c r="G299">
        <f>[4]TRF!C303</f>
        <v>0</v>
      </c>
      <c r="H299">
        <f>[4]TRF!E303</f>
        <v>0</v>
      </c>
    </row>
    <row r="300" spans="3:8" x14ac:dyDescent="0.2">
      <c r="C300">
        <f t="shared" si="12"/>
        <v>0</v>
      </c>
      <c r="D300">
        <f t="shared" si="12"/>
        <v>0</v>
      </c>
      <c r="E300">
        <f t="shared" si="12"/>
        <v>0</v>
      </c>
      <c r="F300">
        <f t="shared" si="12"/>
        <v>0</v>
      </c>
      <c r="G300">
        <f>[4]TRF!C304</f>
        <v>0</v>
      </c>
      <c r="H300">
        <f>[4]TRF!E304</f>
        <v>0</v>
      </c>
    </row>
    <row r="301" spans="3:8" x14ac:dyDescent="0.2">
      <c r="C301">
        <f t="shared" si="12"/>
        <v>0</v>
      </c>
      <c r="D301">
        <f t="shared" si="12"/>
        <v>0</v>
      </c>
      <c r="E301">
        <f t="shared" si="12"/>
        <v>0</v>
      </c>
      <c r="F301">
        <f t="shared" si="12"/>
        <v>0</v>
      </c>
      <c r="G301">
        <f>[4]TRF!C305</f>
        <v>0</v>
      </c>
      <c r="H301">
        <f>[4]TRF!E305</f>
        <v>0</v>
      </c>
    </row>
    <row r="302" spans="3:8" x14ac:dyDescent="0.2">
      <c r="C302">
        <f t="shared" si="12"/>
        <v>0</v>
      </c>
      <c r="D302">
        <f t="shared" si="12"/>
        <v>0</v>
      </c>
      <c r="E302">
        <f t="shared" si="12"/>
        <v>0</v>
      </c>
      <c r="F302">
        <f t="shared" si="12"/>
        <v>0</v>
      </c>
      <c r="G302">
        <f>[4]TRF!C306</f>
        <v>0</v>
      </c>
      <c r="H302">
        <f>[4]TRF!E306</f>
        <v>0</v>
      </c>
    </row>
    <row r="303" spans="3:8" x14ac:dyDescent="0.2">
      <c r="C303">
        <f t="shared" si="12"/>
        <v>0</v>
      </c>
      <c r="D303">
        <f t="shared" si="12"/>
        <v>0</v>
      </c>
      <c r="E303">
        <f t="shared" si="12"/>
        <v>0</v>
      </c>
      <c r="F303">
        <f t="shared" si="12"/>
        <v>0</v>
      </c>
      <c r="G303">
        <f>[4]TRF!C307</f>
        <v>0</v>
      </c>
      <c r="H303">
        <f>[4]TRF!E307</f>
        <v>0</v>
      </c>
    </row>
    <row r="304" spans="3:8" x14ac:dyDescent="0.2">
      <c r="C304">
        <f t="shared" si="12"/>
        <v>0</v>
      </c>
      <c r="D304">
        <f t="shared" si="12"/>
        <v>0</v>
      </c>
      <c r="E304">
        <f t="shared" si="12"/>
        <v>0</v>
      </c>
      <c r="F304">
        <f t="shared" si="12"/>
        <v>0</v>
      </c>
      <c r="G304">
        <f>[4]TRF!C308</f>
        <v>0</v>
      </c>
      <c r="H304">
        <f>[4]TRF!E308</f>
        <v>0</v>
      </c>
    </row>
    <row r="305" spans="3:8" x14ac:dyDescent="0.2">
      <c r="C305">
        <f t="shared" si="12"/>
        <v>0</v>
      </c>
      <c r="D305">
        <f t="shared" si="12"/>
        <v>0</v>
      </c>
      <c r="E305">
        <f t="shared" si="12"/>
        <v>0</v>
      </c>
      <c r="F305">
        <f t="shared" si="12"/>
        <v>0</v>
      </c>
      <c r="G305">
        <f>[4]TRF!C309</f>
        <v>0</v>
      </c>
      <c r="H305">
        <f>[4]TRF!E309</f>
        <v>0</v>
      </c>
    </row>
    <row r="306" spans="3:8" x14ac:dyDescent="0.2">
      <c r="C306">
        <f t="shared" si="12"/>
        <v>0</v>
      </c>
      <c r="D306">
        <f t="shared" si="12"/>
        <v>0</v>
      </c>
      <c r="E306">
        <f t="shared" si="12"/>
        <v>0</v>
      </c>
      <c r="F306">
        <f t="shared" si="12"/>
        <v>0</v>
      </c>
      <c r="G306">
        <f>[4]TRF!C310</f>
        <v>0</v>
      </c>
      <c r="H306">
        <f>[4]TRF!E310</f>
        <v>0</v>
      </c>
    </row>
    <row r="307" spans="3:8" x14ac:dyDescent="0.2">
      <c r="C307">
        <f t="shared" si="12"/>
        <v>0</v>
      </c>
      <c r="D307">
        <f t="shared" si="12"/>
        <v>0</v>
      </c>
      <c r="E307">
        <f t="shared" si="12"/>
        <v>0</v>
      </c>
      <c r="F307">
        <f t="shared" si="12"/>
        <v>0</v>
      </c>
      <c r="G307">
        <f>[4]TRF!C311</f>
        <v>0</v>
      </c>
      <c r="H307">
        <f>[4]TRF!E311</f>
        <v>0</v>
      </c>
    </row>
    <row r="308" spans="3:8" x14ac:dyDescent="0.2">
      <c r="C308">
        <f t="shared" ref="C308:F323" si="13">C307</f>
        <v>0</v>
      </c>
      <c r="D308">
        <f t="shared" si="13"/>
        <v>0</v>
      </c>
      <c r="E308">
        <f t="shared" si="13"/>
        <v>0</v>
      </c>
      <c r="F308">
        <f t="shared" si="13"/>
        <v>0</v>
      </c>
      <c r="G308">
        <f>[4]TRF!C312</f>
        <v>0</v>
      </c>
      <c r="H308">
        <f>[4]TRF!E312</f>
        <v>0</v>
      </c>
    </row>
    <row r="309" spans="3:8" x14ac:dyDescent="0.2">
      <c r="C309">
        <f t="shared" si="13"/>
        <v>0</v>
      </c>
      <c r="D309">
        <f t="shared" si="13"/>
        <v>0</v>
      </c>
      <c r="E309">
        <f t="shared" si="13"/>
        <v>0</v>
      </c>
      <c r="F309">
        <f t="shared" si="13"/>
        <v>0</v>
      </c>
      <c r="G309">
        <f>[4]TRF!C313</f>
        <v>0</v>
      </c>
      <c r="H309">
        <f>[4]TRF!E313</f>
        <v>0</v>
      </c>
    </row>
    <row r="310" spans="3:8" x14ac:dyDescent="0.2">
      <c r="C310">
        <f t="shared" si="13"/>
        <v>0</v>
      </c>
      <c r="D310">
        <f t="shared" si="13"/>
        <v>0</v>
      </c>
      <c r="E310">
        <f t="shared" si="13"/>
        <v>0</v>
      </c>
      <c r="F310">
        <f t="shared" si="13"/>
        <v>0</v>
      </c>
      <c r="G310">
        <f>[4]TRF!C314</f>
        <v>0</v>
      </c>
      <c r="H310">
        <f>[4]TRF!E314</f>
        <v>0</v>
      </c>
    </row>
    <row r="311" spans="3:8" x14ac:dyDescent="0.2">
      <c r="C311">
        <f t="shared" si="13"/>
        <v>0</v>
      </c>
      <c r="D311">
        <f t="shared" si="13"/>
        <v>0</v>
      </c>
      <c r="E311">
        <f t="shared" si="13"/>
        <v>0</v>
      </c>
      <c r="F311">
        <f t="shared" si="13"/>
        <v>0</v>
      </c>
      <c r="G311">
        <f>[4]TRF!C315</f>
        <v>0</v>
      </c>
      <c r="H311">
        <f>[4]TRF!E315</f>
        <v>0</v>
      </c>
    </row>
    <row r="312" spans="3:8" x14ac:dyDescent="0.2">
      <c r="C312">
        <f t="shared" si="13"/>
        <v>0</v>
      </c>
      <c r="D312">
        <f t="shared" si="13"/>
        <v>0</v>
      </c>
      <c r="E312">
        <f t="shared" si="13"/>
        <v>0</v>
      </c>
      <c r="F312">
        <f t="shared" si="13"/>
        <v>0</v>
      </c>
      <c r="G312">
        <f>[4]TRF!C316</f>
        <v>0</v>
      </c>
      <c r="H312">
        <f>[4]TRF!E316</f>
        <v>0</v>
      </c>
    </row>
    <row r="313" spans="3:8" x14ac:dyDescent="0.2">
      <c r="C313">
        <f t="shared" si="13"/>
        <v>0</v>
      </c>
      <c r="D313">
        <f t="shared" si="13"/>
        <v>0</v>
      </c>
      <c r="E313">
        <f t="shared" si="13"/>
        <v>0</v>
      </c>
      <c r="F313">
        <f t="shared" si="13"/>
        <v>0</v>
      </c>
      <c r="G313">
        <f>[4]TRF!C317</f>
        <v>0</v>
      </c>
      <c r="H313">
        <f>[4]TRF!E317</f>
        <v>0</v>
      </c>
    </row>
    <row r="314" spans="3:8" x14ac:dyDescent="0.2">
      <c r="C314">
        <f t="shared" si="13"/>
        <v>0</v>
      </c>
      <c r="D314">
        <f t="shared" si="13"/>
        <v>0</v>
      </c>
      <c r="E314">
        <f t="shared" si="13"/>
        <v>0</v>
      </c>
      <c r="F314">
        <f t="shared" si="13"/>
        <v>0</v>
      </c>
      <c r="G314">
        <f>[4]TRF!C318</f>
        <v>0</v>
      </c>
      <c r="H314">
        <f>[4]TRF!E318</f>
        <v>0</v>
      </c>
    </row>
    <row r="315" spans="3:8" x14ac:dyDescent="0.2">
      <c r="C315">
        <f t="shared" si="13"/>
        <v>0</v>
      </c>
      <c r="D315">
        <f t="shared" si="13"/>
        <v>0</v>
      </c>
      <c r="E315">
        <f t="shared" si="13"/>
        <v>0</v>
      </c>
      <c r="F315">
        <f t="shared" si="13"/>
        <v>0</v>
      </c>
      <c r="G315">
        <f>[4]TRF!C319</f>
        <v>0</v>
      </c>
      <c r="H315">
        <f>[4]TRF!E319</f>
        <v>0</v>
      </c>
    </row>
    <row r="316" spans="3:8" x14ac:dyDescent="0.2">
      <c r="C316">
        <f t="shared" si="13"/>
        <v>0</v>
      </c>
      <c r="D316">
        <f t="shared" si="13"/>
        <v>0</v>
      </c>
      <c r="E316">
        <f t="shared" si="13"/>
        <v>0</v>
      </c>
      <c r="F316">
        <f t="shared" si="13"/>
        <v>0</v>
      </c>
      <c r="G316">
        <f>[4]TRF!C320</f>
        <v>0</v>
      </c>
      <c r="H316">
        <f>[4]TRF!E320</f>
        <v>0</v>
      </c>
    </row>
    <row r="317" spans="3:8" x14ac:dyDescent="0.2">
      <c r="C317">
        <f t="shared" si="13"/>
        <v>0</v>
      </c>
      <c r="D317">
        <f t="shared" si="13"/>
        <v>0</v>
      </c>
      <c r="E317">
        <f t="shared" si="13"/>
        <v>0</v>
      </c>
      <c r="F317">
        <f t="shared" si="13"/>
        <v>0</v>
      </c>
      <c r="G317">
        <f>[4]TRF!C321</f>
        <v>0</v>
      </c>
      <c r="H317">
        <f>[4]TRF!E321</f>
        <v>0</v>
      </c>
    </row>
    <row r="318" spans="3:8" x14ac:dyDescent="0.2">
      <c r="C318">
        <f t="shared" si="13"/>
        <v>0</v>
      </c>
      <c r="D318">
        <f t="shared" si="13"/>
        <v>0</v>
      </c>
      <c r="E318">
        <f t="shared" si="13"/>
        <v>0</v>
      </c>
      <c r="F318">
        <f t="shared" si="13"/>
        <v>0</v>
      </c>
      <c r="G318">
        <f>[4]TRF!C322</f>
        <v>0</v>
      </c>
      <c r="H318">
        <f>[4]TRF!E322</f>
        <v>0</v>
      </c>
    </row>
    <row r="319" spans="3:8" x14ac:dyDescent="0.2">
      <c r="C319">
        <f t="shared" si="13"/>
        <v>0</v>
      </c>
      <c r="D319">
        <f t="shared" si="13"/>
        <v>0</v>
      </c>
      <c r="E319">
        <f t="shared" si="13"/>
        <v>0</v>
      </c>
      <c r="F319">
        <f t="shared" si="13"/>
        <v>0</v>
      </c>
      <c r="G319">
        <f>[4]TRF!C323</f>
        <v>0</v>
      </c>
      <c r="H319">
        <f>[4]TRF!E323</f>
        <v>0</v>
      </c>
    </row>
    <row r="320" spans="3:8" x14ac:dyDescent="0.2">
      <c r="C320">
        <f t="shared" si="13"/>
        <v>0</v>
      </c>
      <c r="D320">
        <f t="shared" si="13"/>
        <v>0</v>
      </c>
      <c r="E320">
        <f t="shared" si="13"/>
        <v>0</v>
      </c>
      <c r="F320">
        <f t="shared" si="13"/>
        <v>0</v>
      </c>
      <c r="G320">
        <f>[4]TRF!C324</f>
        <v>0</v>
      </c>
      <c r="H320">
        <f>[4]TRF!E324</f>
        <v>0</v>
      </c>
    </row>
    <row r="321" spans="3:8" x14ac:dyDescent="0.2">
      <c r="C321">
        <f t="shared" si="13"/>
        <v>0</v>
      </c>
      <c r="D321">
        <f t="shared" si="13"/>
        <v>0</v>
      </c>
      <c r="E321">
        <f t="shared" si="13"/>
        <v>0</v>
      </c>
      <c r="F321">
        <f t="shared" si="13"/>
        <v>0</v>
      </c>
      <c r="G321">
        <f>[4]TRF!C325</f>
        <v>0</v>
      </c>
      <c r="H321">
        <f>[4]TRF!E325</f>
        <v>0</v>
      </c>
    </row>
    <row r="322" spans="3:8" x14ac:dyDescent="0.2">
      <c r="C322">
        <f t="shared" si="13"/>
        <v>0</v>
      </c>
      <c r="D322">
        <f t="shared" si="13"/>
        <v>0</v>
      </c>
      <c r="E322">
        <f t="shared" si="13"/>
        <v>0</v>
      </c>
      <c r="F322">
        <f t="shared" si="13"/>
        <v>0</v>
      </c>
      <c r="G322">
        <f>[4]TRF!C326</f>
        <v>0</v>
      </c>
      <c r="H322">
        <f>[4]TRF!E326</f>
        <v>0</v>
      </c>
    </row>
    <row r="323" spans="3:8" x14ac:dyDescent="0.2">
      <c r="C323">
        <f t="shared" si="13"/>
        <v>0</v>
      </c>
      <c r="D323">
        <f t="shared" si="13"/>
        <v>0</v>
      </c>
      <c r="E323">
        <f t="shared" si="13"/>
        <v>0</v>
      </c>
      <c r="F323">
        <f t="shared" si="13"/>
        <v>0</v>
      </c>
      <c r="G323">
        <f>[4]TRF!C327</f>
        <v>0</v>
      </c>
      <c r="H323">
        <f>[4]TRF!E327</f>
        <v>0</v>
      </c>
    </row>
    <row r="324" spans="3:8" x14ac:dyDescent="0.2">
      <c r="C324">
        <f t="shared" ref="C324:F339" si="14">C323</f>
        <v>0</v>
      </c>
      <c r="D324">
        <f t="shared" si="14"/>
        <v>0</v>
      </c>
      <c r="E324">
        <f t="shared" si="14"/>
        <v>0</v>
      </c>
      <c r="F324">
        <f t="shared" si="14"/>
        <v>0</v>
      </c>
      <c r="G324">
        <f>[4]TRF!C328</f>
        <v>0</v>
      </c>
      <c r="H324">
        <f>[4]TRF!E328</f>
        <v>0</v>
      </c>
    </row>
    <row r="325" spans="3:8" x14ac:dyDescent="0.2">
      <c r="C325">
        <f t="shared" si="14"/>
        <v>0</v>
      </c>
      <c r="D325">
        <f t="shared" si="14"/>
        <v>0</v>
      </c>
      <c r="E325">
        <f t="shared" si="14"/>
        <v>0</v>
      </c>
      <c r="F325">
        <f t="shared" si="14"/>
        <v>0</v>
      </c>
      <c r="G325">
        <f>[4]TRF!C329</f>
        <v>0</v>
      </c>
      <c r="H325">
        <f>[4]TRF!E329</f>
        <v>0</v>
      </c>
    </row>
    <row r="326" spans="3:8" x14ac:dyDescent="0.2">
      <c r="C326">
        <f t="shared" si="14"/>
        <v>0</v>
      </c>
      <c r="D326">
        <f t="shared" si="14"/>
        <v>0</v>
      </c>
      <c r="E326">
        <f t="shared" si="14"/>
        <v>0</v>
      </c>
      <c r="F326">
        <f t="shared" si="14"/>
        <v>0</v>
      </c>
      <c r="G326">
        <f>[4]TRF!C330</f>
        <v>0</v>
      </c>
      <c r="H326">
        <f>[4]TRF!E330</f>
        <v>0</v>
      </c>
    </row>
    <row r="327" spans="3:8" x14ac:dyDescent="0.2">
      <c r="C327">
        <f t="shared" si="14"/>
        <v>0</v>
      </c>
      <c r="D327">
        <f t="shared" si="14"/>
        <v>0</v>
      </c>
      <c r="E327">
        <f t="shared" si="14"/>
        <v>0</v>
      </c>
      <c r="F327">
        <f t="shared" si="14"/>
        <v>0</v>
      </c>
      <c r="G327">
        <f>[4]TRF!C331</f>
        <v>0</v>
      </c>
      <c r="H327">
        <f>[4]TRF!E331</f>
        <v>0</v>
      </c>
    </row>
    <row r="328" spans="3:8" x14ac:dyDescent="0.2">
      <c r="C328">
        <f t="shared" si="14"/>
        <v>0</v>
      </c>
      <c r="D328">
        <f t="shared" si="14"/>
        <v>0</v>
      </c>
      <c r="E328">
        <f t="shared" si="14"/>
        <v>0</v>
      </c>
      <c r="F328">
        <f t="shared" si="14"/>
        <v>0</v>
      </c>
      <c r="G328">
        <f>[4]TRF!C332</f>
        <v>0</v>
      </c>
      <c r="H328">
        <f>[4]TRF!E332</f>
        <v>0</v>
      </c>
    </row>
    <row r="329" spans="3:8" x14ac:dyDescent="0.2">
      <c r="C329">
        <f t="shared" si="14"/>
        <v>0</v>
      </c>
      <c r="D329">
        <f t="shared" si="14"/>
        <v>0</v>
      </c>
      <c r="E329">
        <f t="shared" si="14"/>
        <v>0</v>
      </c>
      <c r="F329">
        <f t="shared" si="14"/>
        <v>0</v>
      </c>
      <c r="G329">
        <f>[4]TRF!C333</f>
        <v>0</v>
      </c>
      <c r="H329">
        <f>[4]TRF!E333</f>
        <v>0</v>
      </c>
    </row>
    <row r="330" spans="3:8" x14ac:dyDescent="0.2">
      <c r="C330">
        <f t="shared" si="14"/>
        <v>0</v>
      </c>
      <c r="D330">
        <f t="shared" si="14"/>
        <v>0</v>
      </c>
      <c r="E330">
        <f t="shared" si="14"/>
        <v>0</v>
      </c>
      <c r="F330">
        <f t="shared" si="14"/>
        <v>0</v>
      </c>
      <c r="G330">
        <f>[4]TRF!C334</f>
        <v>0</v>
      </c>
      <c r="H330">
        <f>[4]TRF!E334</f>
        <v>0</v>
      </c>
    </row>
    <row r="331" spans="3:8" x14ac:dyDescent="0.2">
      <c r="C331">
        <f t="shared" si="14"/>
        <v>0</v>
      </c>
      <c r="D331">
        <f t="shared" si="14"/>
        <v>0</v>
      </c>
      <c r="E331">
        <f t="shared" si="14"/>
        <v>0</v>
      </c>
      <c r="F331">
        <f t="shared" si="14"/>
        <v>0</v>
      </c>
      <c r="G331">
        <f>[4]TRF!C335</f>
        <v>0</v>
      </c>
      <c r="H331">
        <f>[4]TRF!E335</f>
        <v>0</v>
      </c>
    </row>
    <row r="332" spans="3:8" x14ac:dyDescent="0.2">
      <c r="C332">
        <f t="shared" si="14"/>
        <v>0</v>
      </c>
      <c r="D332">
        <f t="shared" si="14"/>
        <v>0</v>
      </c>
      <c r="E332">
        <f t="shared" si="14"/>
        <v>0</v>
      </c>
      <c r="F332">
        <f t="shared" si="14"/>
        <v>0</v>
      </c>
      <c r="G332">
        <f>[4]TRF!C336</f>
        <v>0</v>
      </c>
      <c r="H332">
        <f>[4]TRF!E336</f>
        <v>0</v>
      </c>
    </row>
    <row r="333" spans="3:8" x14ac:dyDescent="0.2">
      <c r="C333">
        <f t="shared" si="14"/>
        <v>0</v>
      </c>
      <c r="D333">
        <f t="shared" si="14"/>
        <v>0</v>
      </c>
      <c r="E333">
        <f t="shared" si="14"/>
        <v>0</v>
      </c>
      <c r="F333">
        <f t="shared" si="14"/>
        <v>0</v>
      </c>
      <c r="G333">
        <f>[4]TRF!C337</f>
        <v>0</v>
      </c>
      <c r="H333">
        <f>[4]TRF!E337</f>
        <v>0</v>
      </c>
    </row>
    <row r="334" spans="3:8" x14ac:dyDescent="0.2">
      <c r="C334">
        <f t="shared" si="14"/>
        <v>0</v>
      </c>
      <c r="D334">
        <f t="shared" si="14"/>
        <v>0</v>
      </c>
      <c r="E334">
        <f t="shared" si="14"/>
        <v>0</v>
      </c>
      <c r="F334">
        <f t="shared" si="14"/>
        <v>0</v>
      </c>
      <c r="G334">
        <f>[4]TRF!C338</f>
        <v>0</v>
      </c>
      <c r="H334">
        <f>[4]TRF!E338</f>
        <v>0</v>
      </c>
    </row>
    <row r="335" spans="3:8" x14ac:dyDescent="0.2">
      <c r="C335">
        <f t="shared" si="14"/>
        <v>0</v>
      </c>
      <c r="D335">
        <f t="shared" si="14"/>
        <v>0</v>
      </c>
      <c r="E335">
        <f t="shared" si="14"/>
        <v>0</v>
      </c>
      <c r="F335">
        <f t="shared" si="14"/>
        <v>0</v>
      </c>
      <c r="G335">
        <f>[4]TRF!C339</f>
        <v>0</v>
      </c>
      <c r="H335">
        <f>[4]TRF!E339</f>
        <v>0</v>
      </c>
    </row>
    <row r="336" spans="3:8" x14ac:dyDescent="0.2">
      <c r="C336">
        <f t="shared" si="14"/>
        <v>0</v>
      </c>
      <c r="D336">
        <f t="shared" si="14"/>
        <v>0</v>
      </c>
      <c r="E336">
        <f t="shared" si="14"/>
        <v>0</v>
      </c>
      <c r="F336">
        <f t="shared" si="14"/>
        <v>0</v>
      </c>
      <c r="G336">
        <f>[4]TRF!C340</f>
        <v>0</v>
      </c>
      <c r="H336">
        <f>[4]TRF!E340</f>
        <v>0</v>
      </c>
    </row>
    <row r="337" spans="3:8" x14ac:dyDescent="0.2">
      <c r="C337">
        <f t="shared" si="14"/>
        <v>0</v>
      </c>
      <c r="D337">
        <f t="shared" si="14"/>
        <v>0</v>
      </c>
      <c r="E337">
        <f t="shared" si="14"/>
        <v>0</v>
      </c>
      <c r="F337">
        <f t="shared" si="14"/>
        <v>0</v>
      </c>
      <c r="G337">
        <f>[4]TRF!C341</f>
        <v>0</v>
      </c>
      <c r="H337">
        <f>[4]TRF!E341</f>
        <v>0</v>
      </c>
    </row>
    <row r="338" spans="3:8" x14ac:dyDescent="0.2">
      <c r="C338">
        <f t="shared" si="14"/>
        <v>0</v>
      </c>
      <c r="D338">
        <f t="shared" si="14"/>
        <v>0</v>
      </c>
      <c r="E338">
        <f t="shared" si="14"/>
        <v>0</v>
      </c>
      <c r="F338">
        <f t="shared" si="14"/>
        <v>0</v>
      </c>
      <c r="G338">
        <f>[4]TRF!C342</f>
        <v>0</v>
      </c>
      <c r="H338">
        <f>[4]TRF!E342</f>
        <v>0</v>
      </c>
    </row>
    <row r="339" spans="3:8" x14ac:dyDescent="0.2">
      <c r="C339">
        <f t="shared" si="14"/>
        <v>0</v>
      </c>
      <c r="D339">
        <f t="shared" si="14"/>
        <v>0</v>
      </c>
      <c r="E339">
        <f t="shared" si="14"/>
        <v>0</v>
      </c>
      <c r="F339">
        <f t="shared" si="14"/>
        <v>0</v>
      </c>
      <c r="G339">
        <f>[4]TRF!C343</f>
        <v>0</v>
      </c>
      <c r="H339">
        <f>[4]TRF!E343</f>
        <v>0</v>
      </c>
    </row>
    <row r="340" spans="3:8" x14ac:dyDescent="0.2">
      <c r="C340">
        <f t="shared" ref="C340:F355" si="15">C339</f>
        <v>0</v>
      </c>
      <c r="D340">
        <f t="shared" si="15"/>
        <v>0</v>
      </c>
      <c r="E340">
        <f t="shared" si="15"/>
        <v>0</v>
      </c>
      <c r="F340">
        <f t="shared" si="15"/>
        <v>0</v>
      </c>
      <c r="G340">
        <f>[4]TRF!C344</f>
        <v>0</v>
      </c>
      <c r="H340">
        <f>[4]TRF!E344</f>
        <v>0</v>
      </c>
    </row>
    <row r="341" spans="3:8" x14ac:dyDescent="0.2">
      <c r="C341">
        <f t="shared" si="15"/>
        <v>0</v>
      </c>
      <c r="D341">
        <f t="shared" si="15"/>
        <v>0</v>
      </c>
      <c r="E341">
        <f t="shared" si="15"/>
        <v>0</v>
      </c>
      <c r="F341">
        <f t="shared" si="15"/>
        <v>0</v>
      </c>
      <c r="G341">
        <f>[4]TRF!C345</f>
        <v>0</v>
      </c>
      <c r="H341">
        <f>[4]TRF!E345</f>
        <v>0</v>
      </c>
    </row>
    <row r="342" spans="3:8" x14ac:dyDescent="0.2">
      <c r="C342">
        <f t="shared" si="15"/>
        <v>0</v>
      </c>
      <c r="D342">
        <f t="shared" si="15"/>
        <v>0</v>
      </c>
      <c r="E342">
        <f t="shared" si="15"/>
        <v>0</v>
      </c>
      <c r="F342">
        <f t="shared" si="15"/>
        <v>0</v>
      </c>
      <c r="G342">
        <f>[4]TRF!C346</f>
        <v>0</v>
      </c>
      <c r="H342">
        <f>[4]TRF!E346</f>
        <v>0</v>
      </c>
    </row>
    <row r="343" spans="3:8" x14ac:dyDescent="0.2">
      <c r="C343">
        <f t="shared" si="15"/>
        <v>0</v>
      </c>
      <c r="D343">
        <f t="shared" si="15"/>
        <v>0</v>
      </c>
      <c r="E343">
        <f t="shared" si="15"/>
        <v>0</v>
      </c>
      <c r="F343">
        <f t="shared" si="15"/>
        <v>0</v>
      </c>
      <c r="G343">
        <f>[4]TRF!C347</f>
        <v>0</v>
      </c>
      <c r="H343">
        <f>[4]TRF!E347</f>
        <v>0</v>
      </c>
    </row>
    <row r="344" spans="3:8" x14ac:dyDescent="0.2">
      <c r="C344">
        <f t="shared" si="15"/>
        <v>0</v>
      </c>
      <c r="D344">
        <f t="shared" si="15"/>
        <v>0</v>
      </c>
      <c r="E344">
        <f t="shared" si="15"/>
        <v>0</v>
      </c>
      <c r="F344">
        <f t="shared" si="15"/>
        <v>0</v>
      </c>
      <c r="G344">
        <f>[4]TRF!C348</f>
        <v>0</v>
      </c>
      <c r="H344">
        <f>[4]TRF!E348</f>
        <v>0</v>
      </c>
    </row>
    <row r="345" spans="3:8" x14ac:dyDescent="0.2">
      <c r="C345">
        <f t="shared" si="15"/>
        <v>0</v>
      </c>
      <c r="D345">
        <f t="shared" si="15"/>
        <v>0</v>
      </c>
      <c r="E345">
        <f t="shared" si="15"/>
        <v>0</v>
      </c>
      <c r="F345">
        <f t="shared" si="15"/>
        <v>0</v>
      </c>
      <c r="G345">
        <f>[4]TRF!C349</f>
        <v>0</v>
      </c>
      <c r="H345">
        <f>[4]TRF!E349</f>
        <v>0</v>
      </c>
    </row>
    <row r="346" spans="3:8" x14ac:dyDescent="0.2">
      <c r="C346">
        <f t="shared" si="15"/>
        <v>0</v>
      </c>
      <c r="D346">
        <f t="shared" si="15"/>
        <v>0</v>
      </c>
      <c r="E346">
        <f t="shared" si="15"/>
        <v>0</v>
      </c>
      <c r="F346">
        <f t="shared" si="15"/>
        <v>0</v>
      </c>
      <c r="G346">
        <f>[4]TRF!C350</f>
        <v>0</v>
      </c>
      <c r="H346">
        <f>[4]TRF!E350</f>
        <v>0</v>
      </c>
    </row>
    <row r="347" spans="3:8" x14ac:dyDescent="0.2">
      <c r="C347">
        <f t="shared" si="15"/>
        <v>0</v>
      </c>
      <c r="D347">
        <f t="shared" si="15"/>
        <v>0</v>
      </c>
      <c r="E347">
        <f t="shared" si="15"/>
        <v>0</v>
      </c>
      <c r="F347">
        <f t="shared" si="15"/>
        <v>0</v>
      </c>
      <c r="G347">
        <f>[4]TRF!C351</f>
        <v>0</v>
      </c>
      <c r="H347">
        <f>[4]TRF!E351</f>
        <v>0</v>
      </c>
    </row>
    <row r="348" spans="3:8" x14ac:dyDescent="0.2">
      <c r="C348">
        <f t="shared" si="15"/>
        <v>0</v>
      </c>
      <c r="D348">
        <f t="shared" si="15"/>
        <v>0</v>
      </c>
      <c r="E348">
        <f t="shared" si="15"/>
        <v>0</v>
      </c>
      <c r="F348">
        <f t="shared" si="15"/>
        <v>0</v>
      </c>
      <c r="G348">
        <f>[4]TRF!C352</f>
        <v>0</v>
      </c>
      <c r="H348">
        <f>[4]TRF!E352</f>
        <v>0</v>
      </c>
    </row>
    <row r="349" spans="3:8" x14ac:dyDescent="0.2">
      <c r="C349">
        <f t="shared" si="15"/>
        <v>0</v>
      </c>
      <c r="D349">
        <f t="shared" si="15"/>
        <v>0</v>
      </c>
      <c r="E349">
        <f t="shared" si="15"/>
        <v>0</v>
      </c>
      <c r="F349">
        <f t="shared" si="15"/>
        <v>0</v>
      </c>
      <c r="G349">
        <f>[4]TRF!C353</f>
        <v>0</v>
      </c>
      <c r="H349">
        <f>[4]TRF!E353</f>
        <v>0</v>
      </c>
    </row>
    <row r="350" spans="3:8" x14ac:dyDescent="0.2">
      <c r="C350">
        <f t="shared" si="15"/>
        <v>0</v>
      </c>
      <c r="D350">
        <f t="shared" si="15"/>
        <v>0</v>
      </c>
      <c r="E350">
        <f t="shared" si="15"/>
        <v>0</v>
      </c>
      <c r="F350">
        <f t="shared" si="15"/>
        <v>0</v>
      </c>
      <c r="G350">
        <f>[4]TRF!C354</f>
        <v>0</v>
      </c>
      <c r="H350">
        <f>[4]TRF!E354</f>
        <v>0</v>
      </c>
    </row>
    <row r="351" spans="3:8" x14ac:dyDescent="0.2">
      <c r="C351">
        <f t="shared" si="15"/>
        <v>0</v>
      </c>
      <c r="D351">
        <f t="shared" si="15"/>
        <v>0</v>
      </c>
      <c r="E351">
        <f t="shared" si="15"/>
        <v>0</v>
      </c>
      <c r="F351">
        <f t="shared" si="15"/>
        <v>0</v>
      </c>
      <c r="G351">
        <f>[4]TRF!C355</f>
        <v>0</v>
      </c>
      <c r="H351">
        <f>[4]TRF!E355</f>
        <v>0</v>
      </c>
    </row>
    <row r="352" spans="3:8" x14ac:dyDescent="0.2">
      <c r="C352">
        <f t="shared" si="15"/>
        <v>0</v>
      </c>
      <c r="D352">
        <f t="shared" si="15"/>
        <v>0</v>
      </c>
      <c r="E352">
        <f t="shared" si="15"/>
        <v>0</v>
      </c>
      <c r="F352">
        <f t="shared" si="15"/>
        <v>0</v>
      </c>
      <c r="G352">
        <f>[4]TRF!C356</f>
        <v>0</v>
      </c>
      <c r="H352">
        <f>[4]TRF!E356</f>
        <v>0</v>
      </c>
    </row>
    <row r="353" spans="3:8" x14ac:dyDescent="0.2">
      <c r="C353">
        <f t="shared" si="15"/>
        <v>0</v>
      </c>
      <c r="D353">
        <f t="shared" si="15"/>
        <v>0</v>
      </c>
      <c r="E353">
        <f t="shared" si="15"/>
        <v>0</v>
      </c>
      <c r="F353">
        <f t="shared" si="15"/>
        <v>0</v>
      </c>
      <c r="G353">
        <f>[4]TRF!C357</f>
        <v>0</v>
      </c>
      <c r="H353">
        <f>[4]TRF!E357</f>
        <v>0</v>
      </c>
    </row>
    <row r="354" spans="3:8" x14ac:dyDescent="0.2">
      <c r="C354">
        <f t="shared" si="15"/>
        <v>0</v>
      </c>
      <c r="D354">
        <f t="shared" si="15"/>
        <v>0</v>
      </c>
      <c r="E354">
        <f t="shared" si="15"/>
        <v>0</v>
      </c>
      <c r="F354">
        <f t="shared" si="15"/>
        <v>0</v>
      </c>
      <c r="G354">
        <f>[4]TRF!C358</f>
        <v>0</v>
      </c>
      <c r="H354">
        <f>[4]TRF!E358</f>
        <v>0</v>
      </c>
    </row>
    <row r="355" spans="3:8" x14ac:dyDescent="0.2">
      <c r="C355">
        <f t="shared" si="15"/>
        <v>0</v>
      </c>
      <c r="D355">
        <f t="shared" si="15"/>
        <v>0</v>
      </c>
      <c r="E355">
        <f t="shared" si="15"/>
        <v>0</v>
      </c>
      <c r="F355">
        <f t="shared" si="15"/>
        <v>0</v>
      </c>
      <c r="G355">
        <f>[4]TRF!C359</f>
        <v>0</v>
      </c>
      <c r="H355">
        <f>[4]TRF!E359</f>
        <v>0</v>
      </c>
    </row>
    <row r="356" spans="3:8" x14ac:dyDescent="0.2">
      <c r="C356">
        <f t="shared" ref="C356:F370" si="16">C355</f>
        <v>0</v>
      </c>
      <c r="D356">
        <f t="shared" si="16"/>
        <v>0</v>
      </c>
      <c r="E356">
        <f t="shared" si="16"/>
        <v>0</v>
      </c>
      <c r="F356">
        <f t="shared" si="16"/>
        <v>0</v>
      </c>
      <c r="G356">
        <f>[4]TRF!C360</f>
        <v>0</v>
      </c>
      <c r="H356">
        <f>[4]TRF!E360</f>
        <v>0</v>
      </c>
    </row>
    <row r="357" spans="3:8" x14ac:dyDescent="0.2">
      <c r="C357">
        <f t="shared" si="16"/>
        <v>0</v>
      </c>
      <c r="D357">
        <f t="shared" si="16"/>
        <v>0</v>
      </c>
      <c r="E357">
        <f t="shared" si="16"/>
        <v>0</v>
      </c>
      <c r="F357">
        <f t="shared" si="16"/>
        <v>0</v>
      </c>
      <c r="G357">
        <f>[4]TRF!C361</f>
        <v>0</v>
      </c>
      <c r="H357">
        <f>[4]TRF!E361</f>
        <v>0</v>
      </c>
    </row>
    <row r="358" spans="3:8" x14ac:dyDescent="0.2">
      <c r="C358">
        <f t="shared" si="16"/>
        <v>0</v>
      </c>
      <c r="D358">
        <f t="shared" si="16"/>
        <v>0</v>
      </c>
      <c r="E358">
        <f t="shared" si="16"/>
        <v>0</v>
      </c>
      <c r="F358">
        <f t="shared" si="16"/>
        <v>0</v>
      </c>
      <c r="G358">
        <f>[4]TRF!C362</f>
        <v>0</v>
      </c>
      <c r="H358">
        <f>[4]TRF!E362</f>
        <v>0</v>
      </c>
    </row>
    <row r="359" spans="3:8" x14ac:dyDescent="0.2">
      <c r="C359">
        <f t="shared" si="16"/>
        <v>0</v>
      </c>
      <c r="D359">
        <f t="shared" si="16"/>
        <v>0</v>
      </c>
      <c r="E359">
        <f t="shared" si="16"/>
        <v>0</v>
      </c>
      <c r="F359">
        <f t="shared" si="16"/>
        <v>0</v>
      </c>
      <c r="H359">
        <f>[4]TRF!E363</f>
        <v>0</v>
      </c>
    </row>
    <row r="360" spans="3:8" x14ac:dyDescent="0.2">
      <c r="C360">
        <f t="shared" si="16"/>
        <v>0</v>
      </c>
      <c r="D360">
        <f t="shared" si="16"/>
        <v>0</v>
      </c>
      <c r="H360">
        <f>[4]TRF!E364</f>
        <v>0</v>
      </c>
    </row>
    <row r="361" spans="3:8" x14ac:dyDescent="0.2">
      <c r="C361">
        <f t="shared" si="16"/>
        <v>0</v>
      </c>
      <c r="D361">
        <f t="shared" si="16"/>
        <v>0</v>
      </c>
      <c r="H361">
        <f>[4]TRF!E365</f>
        <v>0</v>
      </c>
    </row>
    <row r="362" spans="3:8" x14ac:dyDescent="0.2">
      <c r="C362">
        <f t="shared" si="16"/>
        <v>0</v>
      </c>
      <c r="D362">
        <f t="shared" si="16"/>
        <v>0</v>
      </c>
      <c r="H362">
        <f>[4]TRF!E366</f>
        <v>0</v>
      </c>
    </row>
    <row r="363" spans="3:8" x14ac:dyDescent="0.2">
      <c r="D363">
        <f t="shared" si="16"/>
        <v>0</v>
      </c>
      <c r="H363">
        <f>[4]TRF!E367</f>
        <v>0</v>
      </c>
    </row>
    <row r="364" spans="3:8" x14ac:dyDescent="0.2">
      <c r="D364">
        <f t="shared" si="16"/>
        <v>0</v>
      </c>
      <c r="H364">
        <f>[4]TRF!E368</f>
        <v>0</v>
      </c>
    </row>
    <row r="365" spans="3:8" x14ac:dyDescent="0.2">
      <c r="D365">
        <f t="shared" si="16"/>
        <v>0</v>
      </c>
      <c r="H365">
        <f>[4]TRF!E369</f>
        <v>0</v>
      </c>
    </row>
    <row r="366" spans="3:8" x14ac:dyDescent="0.2">
      <c r="D366">
        <f t="shared" si="16"/>
        <v>0</v>
      </c>
      <c r="H366">
        <f>[4]TRF!E370</f>
        <v>0</v>
      </c>
    </row>
    <row r="367" spans="3:8" x14ac:dyDescent="0.2">
      <c r="D367">
        <f t="shared" si="16"/>
        <v>0</v>
      </c>
      <c r="H367">
        <f>[4]TRF!E371</f>
        <v>0</v>
      </c>
    </row>
    <row r="368" spans="3:8" x14ac:dyDescent="0.2">
      <c r="D368">
        <f t="shared" si="16"/>
        <v>0</v>
      </c>
      <c r="H368">
        <f>[4]TRF!E372</f>
        <v>0</v>
      </c>
    </row>
    <row r="369" spans="4:8" x14ac:dyDescent="0.2">
      <c r="D369">
        <f t="shared" si="16"/>
        <v>0</v>
      </c>
      <c r="H369">
        <f>[4]TRF!E373</f>
        <v>0</v>
      </c>
    </row>
    <row r="370" spans="4:8" x14ac:dyDescent="0.2">
      <c r="D370">
        <f t="shared" si="16"/>
        <v>0</v>
      </c>
      <c r="H370">
        <f>[4]TRF!E374</f>
        <v>0</v>
      </c>
    </row>
    <row r="371" spans="4:8" x14ac:dyDescent="0.2">
      <c r="H371">
        <f>[4]TRF!E375</f>
        <v>0</v>
      </c>
    </row>
    <row r="372" spans="4:8" x14ac:dyDescent="0.2">
      <c r="H372">
        <f>[4]TRF!E376</f>
        <v>0</v>
      </c>
    </row>
  </sheetData>
  <dataValidations count="2">
    <dataValidation type="list" allowBlank="1" showInputMessage="1" showErrorMessage="1" sqref="M2:M28">
      <formula1>"risk modification, risk retention,risk avoidance,risk sharing"</formula1>
    </dataValidation>
    <dataValidation type="list" allowBlank="1" showInputMessage="1" showErrorMessage="1" sqref="N2:N82">
      <formula1>"1,2,3,4,5,6,7,8,9,10,11,12,24,36,48,60"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Cover Sheet</vt:lpstr>
      <vt:lpstr>Introduction</vt:lpstr>
      <vt:lpstr>IARV</vt:lpstr>
      <vt:lpstr>Calcualtion sheet</vt:lpstr>
      <vt:lpstr>IRM</vt:lpstr>
      <vt:lpstr>ISD Control Checklist</vt:lpstr>
      <vt:lpstr>TRF</vt:lpstr>
      <vt:lpstr>Summary</vt:lpstr>
      <vt:lpstr>IRM!Print_Area</vt:lpstr>
    </vt:vector>
  </TitlesOfParts>
  <Company>PricewaterhouseCoopers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misbah.fatima@ubl.com.pk</dc:creator>
  <cp:lastModifiedBy>Misbah Fatima</cp:lastModifiedBy>
  <dcterms:created xsi:type="dcterms:W3CDTF">2009-01-23T10:19:39Z</dcterms:created>
  <dcterms:modified xsi:type="dcterms:W3CDTF">2020-12-31T11:52:14Z</dcterms:modified>
</cp:coreProperties>
</file>