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OneDrive\Υπολογιστής\"/>
    </mc:Choice>
  </mc:AlternateContent>
  <xr:revisionPtr revIDLastSave="0" documentId="13_ncr:1_{F1E04882-FB49-41C1-8B0B-547930DAF111}" xr6:coauthVersionLast="47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Government Balance data" sheetId="7" r:id="rId1"/>
    <sheet name="GDP data" sheetId="6" r:id="rId2"/>
    <sheet name="Country &amp;YR" sheetId="4" r:id="rId3"/>
    <sheet name="Country" sheetId="11" r:id="rId4"/>
    <sheet name="Validate" sheetId="8" r:id="rId5"/>
    <sheet name="HLOOKUP &amp; MATCH" sheetId="3" r:id="rId6"/>
    <sheet name="INDEX &amp; MATCH" sheetId="9" r:id="rId7"/>
    <sheet name="OFFSET" sheetId="12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2" l="1"/>
  <c r="R10" i="12" a="1"/>
  <c r="R10" i="12" s="1"/>
  <c r="P10" i="12"/>
  <c r="B6" i="11"/>
  <c r="J10" i="11"/>
  <c r="I10" i="11"/>
  <c r="H10" i="11"/>
  <c r="H10" i="4"/>
  <c r="G10" i="11"/>
  <c r="F10" i="11"/>
  <c r="E10" i="11"/>
  <c r="D10" i="11"/>
  <c r="D10" i="4"/>
  <c r="C10" i="11"/>
  <c r="B10" i="11"/>
  <c r="B6" i="4"/>
  <c r="B3" i="11"/>
  <c r="C20" i="4"/>
  <c r="C11" i="8"/>
  <c r="C10" i="8"/>
  <c r="C9" i="8"/>
  <c r="C8" i="8"/>
  <c r="C7" i="8"/>
  <c r="C6" i="8"/>
  <c r="C5" i="8"/>
  <c r="C4" i="8"/>
  <c r="C3" i="8"/>
  <c r="C2" i="8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4" i="9"/>
  <c r="E32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4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6" i="3"/>
  <c r="D15" i="3"/>
  <c r="D14" i="3"/>
  <c r="D13" i="3"/>
  <c r="D12" i="3"/>
  <c r="D11" i="3"/>
  <c r="D10" i="3"/>
  <c r="D8" i="3"/>
  <c r="D7" i="3"/>
  <c r="D6" i="3"/>
  <c r="D9" i="3"/>
  <c r="D17" i="3"/>
  <c r="D5" i="3"/>
  <c r="D4" i="3"/>
  <c r="B3" i="4"/>
  <c r="J10" i="4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4" i="3"/>
  <c r="C14" i="4" l="1"/>
  <c r="D14" i="4"/>
  <c r="E14" i="4"/>
  <c r="B10" i="4"/>
  <c r="C10" i="4"/>
  <c r="F14" i="4"/>
  <c r="G14" i="4"/>
  <c r="B14" i="4"/>
  <c r="E10" i="4"/>
  <c r="H14" i="4"/>
  <c r="F10" i="4"/>
  <c r="I14" i="4"/>
  <c r="G10" i="4"/>
  <c r="J14" i="4"/>
  <c r="J16" i="4" s="1"/>
  <c r="I10" i="4"/>
  <c r="C16" i="4" l="1"/>
  <c r="E16" i="4"/>
  <c r="I16" i="4"/>
  <c r="B16" i="4"/>
  <c r="H16" i="4"/>
  <c r="D16" i="4"/>
  <c r="G16" i="4"/>
  <c r="F1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<sst xmlns="http://schemas.openxmlformats.org/spreadsheetml/2006/main" count="914" uniqueCount="195">
  <si>
    <t>GDP and main components (output, expenditure and income) [nama_10_gdp]</t>
  </si>
  <si>
    <t>Last update</t>
  </si>
  <si>
    <t>Extracted on</t>
  </si>
  <si>
    <t>Source of data</t>
  </si>
  <si>
    <t>Eurostat</t>
  </si>
  <si>
    <t>UNIT</t>
  </si>
  <si>
    <t>Current prices, million euro</t>
  </si>
  <si>
    <t>NA_ITEM</t>
  </si>
  <si>
    <t>Gross domestic product at market prices</t>
  </si>
  <si>
    <t>GEO/TIME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</si>
  <si>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</si>
  <si>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</si>
  <si>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</si>
  <si>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</si>
  <si>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</si>
  <si>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</si>
  <si>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</si>
  <si>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</si>
  <si>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</si>
  <si>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European Union (28 countries)</t>
  </si>
  <si>
    <t>European Union (15 countries)</t>
  </si>
  <si>
    <t>Euro area (EA11-2000, EA12-2006, EA13-2007, EA15-2008, EA16-2010, EA17-2013, EA18-2014, EA19)</t>
  </si>
  <si>
    <t>Euro area (19 countries)</t>
  </si>
  <si>
    <t>Euro area (12 countries)</t>
  </si>
  <si>
    <t>Belgium</t>
  </si>
  <si>
    <t>Bulgaria</t>
  </si>
  <si>
    <t>Czech Republic</t>
  </si>
  <si>
    <t>Denmark</t>
  </si>
  <si>
    <t>Germany (until 1990 former territory of the FRG)</t>
  </si>
  <si>
    <t>Estonia</t>
  </si>
  <si>
    <t>Ireland</t>
  </si>
  <si>
    <t>: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</si>
  <si>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</si>
  <si>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</si>
  <si>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</si>
  <si>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</si>
  <si>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</si>
  <si>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</si>
  <si>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</si>
  <si>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</si>
  <si>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</si>
  <si>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</si>
  <si>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</si>
  <si>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</si>
  <si>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</si>
  <si>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</si>
  <si>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</si>
  <si>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</si>
  <si>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</si>
  <si>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</si>
  <si>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</si>
  <si>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</si>
  <si>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</si>
  <si>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</si>
  <si>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</si>
  <si>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</si>
  <si>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</si>
  <si>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Former Yugoslav Republic of Macedonia, the</t>
  </si>
  <si>
    <t>Albania</t>
  </si>
  <si>
    <t>Serbia</t>
  </si>
  <si>
    <t>Turkey</t>
  </si>
  <si>
    <t>Kosovo (under United Nations Security Council Resolution 1244/99)</t>
  </si>
  <si>
    <t>Government revenue, expenditure and main aggregates [gov_10a_main]</t>
  </si>
  <si>
    <t>Million euro</t>
  </si>
  <si>
    <t>SECTOR</t>
  </si>
  <si>
    <t>General government</t>
  </si>
  <si>
    <t>Net lending (+) /net borrowing (-)</t>
  </si>
  <si>
    <t>2006</t>
  </si>
  <si>
    <t>European Union (27 countries)</t>
  </si>
  <si>
    <t>European Union (25 countries)</t>
  </si>
  <si>
    <t>Euro area (18 countries)</t>
  </si>
  <si>
    <t>Euro area (17 countries)</t>
  </si>
  <si>
    <t>Euro area (16 countries)</t>
  </si>
  <si>
    <t>Euro area (15 countries)</t>
  </si>
  <si>
    <t>Euro area (13 countries)</t>
  </si>
  <si>
    <t>Euro area (11 countries)</t>
  </si>
  <si>
    <t>Years</t>
  </si>
  <si>
    <t>Germany</t>
  </si>
  <si>
    <t>Country Name</t>
  </si>
  <si>
    <t>Eurostat Country Name</t>
  </si>
  <si>
    <t>[4]</t>
  </si>
  <si>
    <t>[5]</t>
  </si>
  <si>
    <t>Επιλέξτε χώρα</t>
  </si>
  <si>
    <t>Όνομα χώρας (Eurostat)</t>
  </si>
  <si>
    <t>ΑΕΠ:</t>
  </si>
  <si>
    <t>Αποτέλεσμα Γ. Κυβέρνησης</t>
  </si>
  <si>
    <t>σε ευρώ:</t>
  </si>
  <si>
    <t>ως % του ΑΕΠ:</t>
  </si>
  <si>
    <t>Επιλέξτε 1ο έτος:</t>
  </si>
  <si>
    <t>Υπολογισμός Μ.Ο. της περιόδου:</t>
  </si>
  <si>
    <t>3. Με χρήση της συνάρτησης INDEX να ανακτήσετε την πληροφορία για το ΑΕΠ και το πλεόνασμα/έλλειμμα για την επιλεγμένη χώρα, για όλα τα έτη που εμφανίζονται, καθώς και την αναλογία στο ΑΕΠ</t>
  </si>
  <si>
    <t>5. Να εισάγετε τον επιθυμητό αριθμό ετών για τη δημιουργία χρονικής περιόδου, του ίδιου αριθμού ετών μετά το επιθυμητό πρώτο έτος</t>
  </si>
  <si>
    <t>[6]</t>
  </si>
  <si>
    <t>Επιλέξτε αριθμό ετών (t):</t>
  </si>
  <si>
    <t>Υπολογίστε Μ.Ο. της περιόδου διάρκειας t ετών μετά το 1ο έτος (που εισάγοντα παραπάνω)</t>
  </si>
  <si>
    <t>2. Με βάση το όνομα της χώρας να συμπληρώσετε το όνομα βάσει Eurostat  στο κελί B6 (που θα σας επιτρέψει να το χρησιμοποιήσετε για την ανάκτηση δεδομένων στη συνέχεια)</t>
  </si>
  <si>
    <t>1. Να δημιουργήσετε κανόνα επικύρωσης δεδομένων (με βάση τα δεδομένα του φύλλου "Validate"), ώστε ο χρήστης να είναι σε θέση να επιλέξει χώρα στο κελί B2</t>
  </si>
  <si>
    <t>4. Να εισάγετε κανόνα επικύρωσης δεδομένων (με βάση δεδομένα από το φύλλο Validate) σχετικά με το έτος που θα χρησιμοποιείται ως αρχή της περιόδου για την οποία θα υπολογίζεται ο μέσος όρος</t>
  </si>
  <si>
    <t>6. Να χρησιμοποιήσετε τη συνάρτηση OFFSET (εντός της AVERAGE) για να υπολογίσετε τον μέσο όρο της αναλογίας πλεονάσματος/ελλείματος προς το ΑΕΠ, για χρονική διάρκεια αριθμού ετών που θα επιλέγει ο χρήσης (κελί B22), μετά το 1ο έτος της περιόδου (κελί B20)</t>
  </si>
  <si>
    <t xml:space="preserve">Year: </t>
  </si>
  <si>
    <t>Γερμανία</t>
  </si>
  <si>
    <t>CountryCD</t>
  </si>
  <si>
    <t>CountryName</t>
  </si>
  <si>
    <t>CountryNameInGreek</t>
  </si>
  <si>
    <t>BE</t>
  </si>
  <si>
    <t>Βέλγιο</t>
  </si>
  <si>
    <t>BG</t>
  </si>
  <si>
    <t>Βουλγαρία</t>
  </si>
  <si>
    <t>CZ</t>
  </si>
  <si>
    <t>Τσεχία</t>
  </si>
  <si>
    <t>DK</t>
  </si>
  <si>
    <t>Δανία</t>
  </si>
  <si>
    <t>DE</t>
  </si>
  <si>
    <t>EE</t>
  </si>
  <si>
    <t>Εσθονία</t>
  </si>
  <si>
    <t>IE</t>
  </si>
  <si>
    <t>Ιρλανδία</t>
  </si>
  <si>
    <t>EL</t>
  </si>
  <si>
    <t>Ελλάδα</t>
  </si>
  <si>
    <t>ES</t>
  </si>
  <si>
    <t>Ισπανία</t>
  </si>
  <si>
    <t>FR</t>
  </si>
  <si>
    <t>Γαλλία</t>
  </si>
  <si>
    <t>IT</t>
  </si>
  <si>
    <t>Ιταλία</t>
  </si>
  <si>
    <t>CY</t>
  </si>
  <si>
    <t>Κύπρος</t>
  </si>
  <si>
    <t>LV</t>
  </si>
  <si>
    <t>Λετονία</t>
  </si>
  <si>
    <t>LT</t>
  </si>
  <si>
    <t>Λιθουανία</t>
  </si>
  <si>
    <t>LU</t>
  </si>
  <si>
    <t>Λουξεμβούργο</t>
  </si>
  <si>
    <t>HU</t>
  </si>
  <si>
    <t>Ουγγαρία</t>
  </si>
  <si>
    <t>MT</t>
  </si>
  <si>
    <t>Μάλτα</t>
  </si>
  <si>
    <t>NL</t>
  </si>
  <si>
    <t>Ολλανδία</t>
  </si>
  <si>
    <t>AT</t>
  </si>
  <si>
    <t>Αυστρία</t>
  </si>
  <si>
    <t>PL</t>
  </si>
  <si>
    <t>Πολωνία</t>
  </si>
  <si>
    <t>PT</t>
  </si>
  <si>
    <t>Πορτογαλία</t>
  </si>
  <si>
    <t>RO</t>
  </si>
  <si>
    <t>Ρουμανία</t>
  </si>
  <si>
    <t>SI</t>
  </si>
  <si>
    <t>Σλοβενία</t>
  </si>
  <si>
    <t>SK</t>
  </si>
  <si>
    <t>Σλοβακία</t>
  </si>
  <si>
    <t>FI</t>
  </si>
  <si>
    <t>Φινλανδία</t>
  </si>
  <si>
    <t>SE</t>
  </si>
  <si>
    <t>Σουηδία</t>
  </si>
  <si>
    <t>UK</t>
  </si>
  <si>
    <t>Μ. Βρετανία</t>
  </si>
  <si>
    <t>HR</t>
  </si>
  <si>
    <t>Κροατία</t>
  </si>
  <si>
    <t>IC</t>
  </si>
  <si>
    <t>Ισλανδία</t>
  </si>
  <si>
    <t>GEO</t>
  </si>
  <si>
    <t>EU28</t>
  </si>
  <si>
    <t>EU15</t>
  </si>
  <si>
    <t>EA</t>
  </si>
  <si>
    <t>EA19</t>
  </si>
  <si>
    <t>EA12</t>
  </si>
  <si>
    <t>IS</t>
  </si>
  <si>
    <t>NO</t>
  </si>
  <si>
    <t>CH</t>
  </si>
  <si>
    <t>ME</t>
  </si>
  <si>
    <t>MK</t>
  </si>
  <si>
    <t>AL</t>
  </si>
  <si>
    <t>RS</t>
  </si>
  <si>
    <t>TR</t>
  </si>
  <si>
    <t>XK</t>
  </si>
  <si>
    <t>EU27</t>
  </si>
  <si>
    <t>EU25</t>
  </si>
  <si>
    <t>EA18</t>
  </si>
  <si>
    <t>EA17</t>
  </si>
  <si>
    <t>EA16</t>
  </si>
  <si>
    <t>EA15</t>
  </si>
  <si>
    <t>EA13</t>
  </si>
  <si>
    <t>EA11</t>
  </si>
  <si>
    <t>Government Balance data</t>
  </si>
  <si>
    <t>GDP data</t>
  </si>
  <si>
    <t>Year :</t>
  </si>
  <si>
    <t>[1]</t>
  </si>
  <si>
    <t>[2]</t>
  </si>
  <si>
    <t>[3]</t>
  </si>
  <si>
    <t>ΕΕ</t>
  </si>
  <si>
    <t xml:space="preserve">Γραμμές </t>
  </si>
  <si>
    <t xml:space="preserve">Στήλες </t>
  </si>
  <si>
    <t>Αρ. Γραμμών</t>
  </si>
  <si>
    <t>Αρ. Στηλών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</si>
</sst>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"/>
    <numFmt numFmtId="165" formatCode="#,##0.0"/>
    <numFmt numFmtId="166" formatCode="0.0%"/>
  </numFmts>
  <fonts count="12" x14ac:knownFonts="1">
    <font>
      <sz val="11"/>
      <name val="Arial"/>
      <family val="2"/>
      <charset val="161"/>
    </font>
    <font>
      <sz val="10"/>
      <name val="Arial"/>
      <family val="2"/>
      <charset val="161"/>
    </font>
    <font>
      <b/>
      <sz val="11"/>
      <name val="Arial"/>
      <family val="2"/>
      <charset val="161"/>
    </font>
    <font>
      <b/>
      <sz val="10"/>
      <name val="Arial"/>
      <family val="2"/>
      <charset val="161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0"/>
      <color rgb="FF3F3F76"/>
      <name val="Arial"/>
      <family val="2"/>
      <charset val="161"/>
    </font>
    <font>
      <b/>
      <sz val="10"/>
      <color rgb="FFFA7D00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1"/>
      <color theme="1"/>
      <name val="Calibri"/>
      <family val="2"/>
      <scheme val="minor"/>
    </font>
    <font>
      <b/>
      <sz val="10"/>
      <color rgb="FF3F3F76"/>
      <name val="Arial"/>
      <family val="2"/>
      <charset val="161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6" fillId="4" borderId="2" applyNumberFormat="0" applyAlignment="0" applyProtection="0"/>
    <xf numFmtId="0" fontId="4" fillId="3" borderId="2" applyNumberFormat="0" applyAlignment="0" applyProtection="0"/>
    <xf numFmtId="0" fontId="5" fillId="4" borderId="3" applyNumberFormat="0" applyAlignment="0" applyProtection="0"/>
  </cellStyleXfs>
  <cellXfs count="5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1" xfId="0" applyFont="1" applyFill="1" applyBorder="1"/>
    <xf numFmtId="165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7" fillId="3" borderId="2" xfId="2" applyFont="1" applyAlignment="1">
      <alignment vertical="center"/>
    </xf>
    <xf numFmtId="0" fontId="8" fillId="4" borderId="2" xfId="1" applyFont="1" applyAlignment="1">
      <alignment vertical="center"/>
    </xf>
    <xf numFmtId="0" fontId="9" fillId="4" borderId="3" xfId="3" applyFont="1" applyAlignment="1">
      <alignment vertical="center"/>
    </xf>
    <xf numFmtId="166" fontId="9" fillId="4" borderId="3" xfId="3" applyNumberFormat="1" applyFont="1" applyAlignment="1">
      <alignment vertical="center"/>
    </xf>
    <xf numFmtId="0" fontId="9" fillId="4" borderId="3" xfId="3" applyFont="1" applyAlignment="1">
      <alignment vertical="center" wrapText="1"/>
    </xf>
    <xf numFmtId="0" fontId="1" fillId="6" borderId="4" xfId="0" applyFont="1" applyFill="1" applyBorder="1" applyAlignment="1">
      <alignment vertical="center"/>
    </xf>
    <xf numFmtId="0" fontId="7" fillId="6" borderId="4" xfId="2" applyFont="1" applyFill="1" applyBorder="1" applyAlignment="1">
      <alignment vertical="center"/>
    </xf>
    <xf numFmtId="0" fontId="1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0" fillId="0" borderId="4" xfId="0" applyFont="1" applyBorder="1"/>
    <xf numFmtId="0" fontId="0" fillId="0" borderId="4" xfId="0" applyBorder="1"/>
    <xf numFmtId="0" fontId="1" fillId="5" borderId="4" xfId="0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2" borderId="5" xfId="0" applyFont="1" applyFill="1" applyBorder="1"/>
    <xf numFmtId="0" fontId="3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vertical="center"/>
    </xf>
    <xf numFmtId="0" fontId="7" fillId="6" borderId="7" xfId="2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11" fillId="6" borderId="7" xfId="2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5" borderId="0" xfId="0" applyFont="1" applyFill="1" applyAlignment="1">
      <alignment vertical="center" wrapText="1"/>
    </xf>
    <xf numFmtId="0" fontId="1" fillId="2" borderId="4" xfId="0" applyFont="1" applyFill="1" applyBorder="1"/>
    <xf numFmtId="0" fontId="0" fillId="5" borderId="4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2" fillId="5" borderId="10" xfId="0" applyFont="1" applyFill="1" applyBorder="1"/>
  </cellXfs>
  <cellStyles count="4">
    <cellStyle name="Εισαγωγή" xfId="2" builtinId="20"/>
    <cellStyle name="Έξοδος" xfId="3" builtinId="21"/>
    <cellStyle name="Κανονικό" xfId="0" builtinId="0"/>
    <cellStyle name="Υπολογισμός" xfId="1" builtinId="2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icha\OneDrive\&#933;&#960;&#959;&#955;&#959;&#947;&#953;&#963;&#964;&#942;&#962;\&#928;&#913;&#929;&#913;&#916;&#917;&#921;&#915;&#924;&#913;&#932;&#913;.xls" TargetMode="External"/><Relationship Id="rId1" Type="http://schemas.openxmlformats.org/officeDocument/2006/relationships/externalLinkPath" Target="&#928;&#913;&#929;&#913;&#916;&#917;&#921;&#915;&#924;&#913;&#932;&#9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bt"/>
      <sheetName val="GDP"/>
      <sheetName val="HLOOKUP &amp; MATCH"/>
      <sheetName val="INDEX &amp; MATCH"/>
      <sheetName val="OFFSET"/>
      <sheetName val="VLOOKUP &amp; MATCH"/>
    </sheetNames>
    <sheetDataSet>
      <sheetData sheetId="0">
        <row r="11">
          <cell r="A11" t="str">
            <v>GEO</v>
          </cell>
          <cell r="B11" t="str">
            <v>GEO(L)/TIME</v>
          </cell>
          <cell r="C11" t="str">
            <v>2006</v>
          </cell>
          <cell r="D11" t="str">
            <v>2007</v>
          </cell>
          <cell r="E11" t="str">
            <v>2008</v>
          </cell>
          <cell r="F11" t="str">
            <v>2009</v>
          </cell>
          <cell r="G11" t="str">
            <v>2010</v>
          </cell>
          <cell r="H11" t="str">
            <v>2011</v>
          </cell>
          <cell r="I11" t="str">
            <v>2012</v>
          </cell>
          <cell r="J11" t="str">
            <v>2013</v>
          </cell>
          <cell r="K11" t="str">
            <v>2014</v>
          </cell>
          <cell r="L11" t="str">
            <v>2015</v>
          </cell>
        </row>
        <row r="12">
          <cell r="A12" t="str">
            <v>EU28</v>
          </cell>
          <cell r="B12" t="str">
            <v>European Union (28 countries)</v>
          </cell>
          <cell r="C12">
            <v>7369288.2999999998</v>
          </cell>
          <cell r="D12">
            <v>7471898.7999999998</v>
          </cell>
          <cell r="E12">
            <v>7928812.0999999996</v>
          </cell>
          <cell r="F12">
            <v>8955011.5999999996</v>
          </cell>
          <cell r="G12">
            <v>10045433.1</v>
          </cell>
          <cell r="H12">
            <v>10698763.300000001</v>
          </cell>
          <cell r="I12">
            <v>11268771.4</v>
          </cell>
          <cell r="J12">
            <v>11615718.800000001</v>
          </cell>
          <cell r="K12">
            <v>12140632</v>
          </cell>
          <cell r="L12">
            <v>12494504.300000001</v>
          </cell>
        </row>
        <row r="13">
          <cell r="A13" t="str">
            <v>EU27</v>
          </cell>
          <cell r="B13" t="str">
            <v>European Union (27 countries)</v>
          </cell>
          <cell r="C13">
            <v>7353716.0999999996</v>
          </cell>
          <cell r="D13">
            <v>7455303.9000000004</v>
          </cell>
          <cell r="E13">
            <v>7910110.5999999996</v>
          </cell>
          <cell r="F13">
            <v>8932810.1999999993</v>
          </cell>
          <cell r="G13">
            <v>10019523.9</v>
          </cell>
          <cell r="H13">
            <v>10670010.800000001</v>
          </cell>
          <cell r="I13">
            <v>11237867.300000001</v>
          </cell>
          <cell r="J13">
            <v>11580203.800000001</v>
          </cell>
          <cell r="K13">
            <v>12103524.199999999</v>
          </cell>
          <cell r="L13">
            <v>12456593.699999999</v>
          </cell>
        </row>
        <row r="14">
          <cell r="A14" t="str">
            <v>EU25</v>
          </cell>
          <cell r="B14" t="str">
            <v>European Union (25 countries)</v>
          </cell>
          <cell r="C14">
            <v>7335409.5</v>
          </cell>
          <cell r="D14">
            <v>7435243.9000000004</v>
          </cell>
          <cell r="E14">
            <v>7888104.4000000004</v>
          </cell>
          <cell r="F14">
            <v>8899867</v>
          </cell>
          <cell r="G14">
            <v>9976324.3000000007</v>
          </cell>
          <cell r="H14">
            <v>10619149</v>
          </cell>
          <cell r="I14">
            <v>11181043.6</v>
          </cell>
          <cell r="J14">
            <v>11519292.699999999</v>
          </cell>
          <cell r="K14">
            <v>12033365.199999999</v>
          </cell>
          <cell r="L14">
            <v>12385172.6</v>
          </cell>
        </row>
        <row r="15">
          <cell r="A15" t="str">
            <v>EA19</v>
          </cell>
          <cell r="B15" t="str">
            <v>Euro area (19 countries)</v>
          </cell>
          <cell r="C15">
            <v>5997121.9000000004</v>
          </cell>
          <cell r="D15">
            <v>6106061.5</v>
          </cell>
          <cell r="E15">
            <v>6607789.9000000004</v>
          </cell>
          <cell r="F15">
            <v>7280548.7000000002</v>
          </cell>
          <cell r="G15">
            <v>8003207.5</v>
          </cell>
          <cell r="H15">
            <v>8435740.8000000007</v>
          </cell>
          <cell r="I15">
            <v>8798627.6999999993</v>
          </cell>
          <cell r="J15">
            <v>9072294.8000000007</v>
          </cell>
          <cell r="K15">
            <v>9326348.5999999996</v>
          </cell>
          <cell r="L15">
            <v>9449336.3000000007</v>
          </cell>
        </row>
        <row r="16">
          <cell r="A16" t="str">
            <v>EA18</v>
          </cell>
          <cell r="B16" t="str">
            <v>Euro area (18 countries)</v>
          </cell>
          <cell r="C16">
            <v>5992970</v>
          </cell>
          <cell r="D16">
            <v>6101451.7999999998</v>
          </cell>
          <cell r="E16">
            <v>6603027.7999999998</v>
          </cell>
          <cell r="F16">
            <v>7273020.2000000002</v>
          </cell>
          <cell r="G16">
            <v>7993057.0999999996</v>
          </cell>
          <cell r="H16">
            <v>8424111.5999999996</v>
          </cell>
          <cell r="I16">
            <v>8785363.5999999996</v>
          </cell>
          <cell r="J16">
            <v>9058744.8000000007</v>
          </cell>
          <cell r="K16">
            <v>9311523.5999999996</v>
          </cell>
          <cell r="L16">
            <v>9433396.8000000007</v>
          </cell>
        </row>
        <row r="17">
          <cell r="A17" t="str">
            <v>EA17</v>
          </cell>
          <cell r="B17" t="str">
            <v>Euro area (17 countries)</v>
          </cell>
          <cell r="C17">
            <v>5991257.5999999996</v>
          </cell>
          <cell r="D17">
            <v>6099529.7999999998</v>
          </cell>
          <cell r="E17">
            <v>6598517.2000000002</v>
          </cell>
          <cell r="F17">
            <v>7266195.4000000004</v>
          </cell>
          <cell r="G17">
            <v>7984627.7000000002</v>
          </cell>
          <cell r="H17">
            <v>8415403.6999999993</v>
          </cell>
          <cell r="I17">
            <v>8776277.5999999996</v>
          </cell>
          <cell r="J17">
            <v>9049852</v>
          </cell>
          <cell r="K17">
            <v>9301907.3000000007</v>
          </cell>
          <cell r="L17">
            <v>9424550.5</v>
          </cell>
        </row>
        <row r="18">
          <cell r="A18" t="str">
            <v>BE</v>
          </cell>
          <cell r="B18" t="str">
            <v>Belgium</v>
          </cell>
          <cell r="C18">
            <v>297387</v>
          </cell>
          <cell r="D18">
            <v>299972.59999999998</v>
          </cell>
          <cell r="E18">
            <v>327611.59999999998</v>
          </cell>
          <cell r="F18">
            <v>347182.2</v>
          </cell>
          <cell r="G18">
            <v>363962</v>
          </cell>
          <cell r="H18">
            <v>387907.2</v>
          </cell>
          <cell r="I18">
            <v>403354.3</v>
          </cell>
          <cell r="J18">
            <v>412973.8</v>
          </cell>
          <cell r="K18">
            <v>426662.6</v>
          </cell>
          <cell r="L18">
            <v>433992.4</v>
          </cell>
        </row>
        <row r="19">
          <cell r="A19" t="str">
            <v>BG</v>
          </cell>
          <cell r="B19" t="str">
            <v>Bulgaria</v>
          </cell>
          <cell r="C19">
            <v>5721</v>
          </cell>
          <cell r="D19">
            <v>5296.9</v>
          </cell>
          <cell r="E19">
            <v>4847.5</v>
          </cell>
          <cell r="F19">
            <v>5108.7</v>
          </cell>
          <cell r="G19">
            <v>5856.1</v>
          </cell>
          <cell r="H19">
            <v>6284.2</v>
          </cell>
          <cell r="I19">
            <v>7004.9</v>
          </cell>
          <cell r="J19">
            <v>7147</v>
          </cell>
          <cell r="K19">
            <v>11531.8</v>
          </cell>
          <cell r="L19">
            <v>11785.2</v>
          </cell>
        </row>
        <row r="20">
          <cell r="A20" t="str">
            <v>CZ</v>
          </cell>
          <cell r="B20" t="str">
            <v>Czech Republic</v>
          </cell>
          <cell r="C20">
            <v>35614.699999999997</v>
          </cell>
          <cell r="D20">
            <v>40014.6</v>
          </cell>
          <cell r="E20">
            <v>42817.7</v>
          </cell>
          <cell r="F20">
            <v>50454.400000000001</v>
          </cell>
          <cell r="G20">
            <v>60193.8</v>
          </cell>
          <cell r="H20">
            <v>62298.5</v>
          </cell>
          <cell r="I20">
            <v>71783.600000000006</v>
          </cell>
          <cell r="J20">
            <v>67102.2</v>
          </cell>
          <cell r="K20">
            <v>65588.5</v>
          </cell>
          <cell r="L20">
            <v>67951.600000000006</v>
          </cell>
        </row>
        <row r="21">
          <cell r="A21" t="str">
            <v>DK</v>
          </cell>
          <cell r="B21" t="str">
            <v>Denmark</v>
          </cell>
          <cell r="C21">
            <v>71183.3</v>
          </cell>
          <cell r="D21">
            <v>63755</v>
          </cell>
          <cell r="E21">
            <v>80547.399999999994</v>
          </cell>
          <cell r="F21">
            <v>92986.7</v>
          </cell>
          <cell r="G21">
            <v>103472.8</v>
          </cell>
          <cell r="H21">
            <v>114452.4</v>
          </cell>
          <cell r="I21">
            <v>114025.8</v>
          </cell>
          <cell r="J21">
            <v>113943.4</v>
          </cell>
          <cell r="K21">
            <v>116798.5</v>
          </cell>
          <cell r="L21">
            <v>107446.9</v>
          </cell>
        </row>
        <row r="22">
          <cell r="A22" t="str">
            <v>DE</v>
          </cell>
          <cell r="B22" t="str">
            <v>Germany (until 1990 former territory of the FRG)</v>
          </cell>
          <cell r="C22">
            <v>1591264.4</v>
          </cell>
          <cell r="D22">
            <v>1599818.4</v>
          </cell>
          <cell r="E22">
            <v>1668808.5</v>
          </cell>
          <cell r="F22">
            <v>1785467.8</v>
          </cell>
          <cell r="G22">
            <v>2088726.3</v>
          </cell>
          <cell r="H22">
            <v>2128123.2000000002</v>
          </cell>
          <cell r="I22">
            <v>2204506.7999999998</v>
          </cell>
          <cell r="J22">
            <v>2189152.7000000002</v>
          </cell>
          <cell r="K22">
            <v>2188671.1</v>
          </cell>
          <cell r="L22">
            <v>2157879.6</v>
          </cell>
        </row>
        <row r="23">
          <cell r="A23" t="str">
            <v>EE</v>
          </cell>
          <cell r="B23" t="str">
            <v>Estonia</v>
          </cell>
          <cell r="C23">
            <v>595.5</v>
          </cell>
          <cell r="D23">
            <v>595.20000000000005</v>
          </cell>
          <cell r="E23">
            <v>741.1</v>
          </cell>
          <cell r="F23">
            <v>995.6</v>
          </cell>
          <cell r="G23">
            <v>964.2</v>
          </cell>
          <cell r="H23">
            <v>1011.2</v>
          </cell>
          <cell r="I23">
            <v>1745.6</v>
          </cell>
          <cell r="J23">
            <v>1923.7</v>
          </cell>
          <cell r="K23">
            <v>2108.4</v>
          </cell>
          <cell r="L23">
            <v>2035.7</v>
          </cell>
        </row>
        <row r="24">
          <cell r="A24" t="str">
            <v>IE</v>
          </cell>
          <cell r="B24" t="str">
            <v>Ireland</v>
          </cell>
          <cell r="C24">
            <v>43692.3</v>
          </cell>
          <cell r="D24">
            <v>47147.8</v>
          </cell>
          <cell r="E24">
            <v>79604.7</v>
          </cell>
          <cell r="F24">
            <v>104667.4</v>
          </cell>
          <cell r="G24">
            <v>144227.1</v>
          </cell>
          <cell r="H24">
            <v>189707.4</v>
          </cell>
          <cell r="I24">
            <v>209986</v>
          </cell>
          <cell r="J24">
            <v>215297.9</v>
          </cell>
          <cell r="K24">
            <v>203299.4</v>
          </cell>
          <cell r="L24">
            <v>201133.9</v>
          </cell>
        </row>
        <row r="25">
          <cell r="A25" t="str">
            <v>EL</v>
          </cell>
          <cell r="B25" t="str">
            <v>Greece</v>
          </cell>
          <cell r="C25">
            <v>225648</v>
          </cell>
          <cell r="D25">
            <v>239915</v>
          </cell>
          <cell r="E25">
            <v>264775</v>
          </cell>
          <cell r="F25">
            <v>301062</v>
          </cell>
          <cell r="G25">
            <v>330570</v>
          </cell>
          <cell r="H25">
            <v>356289</v>
          </cell>
          <cell r="I25">
            <v>305096</v>
          </cell>
          <cell r="J25">
            <v>320511</v>
          </cell>
          <cell r="K25">
            <v>319729</v>
          </cell>
          <cell r="L25">
            <v>311673</v>
          </cell>
        </row>
        <row r="26">
          <cell r="A26" t="str">
            <v>ES</v>
          </cell>
          <cell r="B26" t="str">
            <v>Spain</v>
          </cell>
          <cell r="C26">
            <v>392168</v>
          </cell>
          <cell r="D26">
            <v>383798</v>
          </cell>
          <cell r="E26">
            <v>439771</v>
          </cell>
          <cell r="F26">
            <v>568700</v>
          </cell>
          <cell r="G26">
            <v>649259</v>
          </cell>
          <cell r="H26">
            <v>743530</v>
          </cell>
          <cell r="I26">
            <v>890726</v>
          </cell>
          <cell r="J26">
            <v>978272</v>
          </cell>
          <cell r="K26">
            <v>1040883</v>
          </cell>
          <cell r="L26">
            <v>1073189</v>
          </cell>
        </row>
        <row r="27">
          <cell r="A27" t="str">
            <v>FR</v>
          </cell>
          <cell r="B27" t="str">
            <v>France</v>
          </cell>
          <cell r="C27">
            <v>1193322</v>
          </cell>
          <cell r="D27">
            <v>1252021</v>
          </cell>
          <cell r="E27">
            <v>1357326</v>
          </cell>
          <cell r="F27">
            <v>1530720</v>
          </cell>
          <cell r="G27">
            <v>1631720</v>
          </cell>
          <cell r="H27">
            <v>1753659</v>
          </cell>
          <cell r="I27">
            <v>1868431.5</v>
          </cell>
          <cell r="J27">
            <v>1952874.5</v>
          </cell>
          <cell r="K27">
            <v>2038379.5</v>
          </cell>
          <cell r="L27">
            <v>2097610.5</v>
          </cell>
        </row>
        <row r="28">
          <cell r="A28" t="str">
            <v>HR</v>
          </cell>
          <cell r="B28" t="str">
            <v>Croatia</v>
          </cell>
          <cell r="C28">
            <v>15572.1</v>
          </cell>
          <cell r="D28">
            <v>16595</v>
          </cell>
          <cell r="E28">
            <v>18701.5</v>
          </cell>
          <cell r="F28">
            <v>22201.4</v>
          </cell>
          <cell r="G28">
            <v>25909.200000000001</v>
          </cell>
          <cell r="H28">
            <v>28752.400000000001</v>
          </cell>
          <cell r="I28">
            <v>30904.1</v>
          </cell>
          <cell r="J28">
            <v>35515.300000000003</v>
          </cell>
          <cell r="K28">
            <v>37109.4</v>
          </cell>
          <cell r="L28">
            <v>37913.599999999999</v>
          </cell>
        </row>
        <row r="29">
          <cell r="A29" t="str">
            <v>IT</v>
          </cell>
          <cell r="B29" t="str">
            <v>Italy</v>
          </cell>
          <cell r="C29">
            <v>1588072.2</v>
          </cell>
          <cell r="D29">
            <v>1605944.5</v>
          </cell>
          <cell r="E29">
            <v>1671130</v>
          </cell>
          <cell r="F29">
            <v>1769983.2</v>
          </cell>
          <cell r="G29">
            <v>1851506.9</v>
          </cell>
          <cell r="H29">
            <v>1907768.5</v>
          </cell>
          <cell r="I29">
            <v>1989878.3</v>
          </cell>
          <cell r="J29">
            <v>2070012.8</v>
          </cell>
          <cell r="K29">
            <v>2137119.2999999998</v>
          </cell>
          <cell r="L29">
            <v>2172673</v>
          </cell>
        </row>
        <row r="30">
          <cell r="A30" t="str">
            <v>CY</v>
          </cell>
          <cell r="B30" t="str">
            <v>Cyprus</v>
          </cell>
          <cell r="C30">
            <v>9504.9</v>
          </cell>
          <cell r="D30">
            <v>9370.2999999999993</v>
          </cell>
          <cell r="E30">
            <v>8493.1</v>
          </cell>
          <cell r="F30">
            <v>9964.9</v>
          </cell>
          <cell r="G30">
            <v>10769.7</v>
          </cell>
          <cell r="H30">
            <v>12869.3</v>
          </cell>
          <cell r="I30">
            <v>15430.9</v>
          </cell>
          <cell r="J30">
            <v>18518.8</v>
          </cell>
          <cell r="K30">
            <v>18818.599999999999</v>
          </cell>
          <cell r="L30">
            <v>18964.3</v>
          </cell>
        </row>
        <row r="31">
          <cell r="A31" t="str">
            <v>LV</v>
          </cell>
          <cell r="B31" t="str">
            <v>Latvia</v>
          </cell>
          <cell r="C31">
            <v>1712.3</v>
          </cell>
          <cell r="D31">
            <v>1922</v>
          </cell>
          <cell r="E31">
            <v>4510.6000000000004</v>
          </cell>
          <cell r="F31">
            <v>6824.8</v>
          </cell>
          <cell r="G31">
            <v>8429.4</v>
          </cell>
          <cell r="H31">
            <v>8707.9</v>
          </cell>
          <cell r="I31">
            <v>9086</v>
          </cell>
          <cell r="J31">
            <v>8892.7999999999993</v>
          </cell>
          <cell r="K31">
            <v>9616.2999999999993</v>
          </cell>
          <cell r="L31">
            <v>8846.2999999999993</v>
          </cell>
        </row>
        <row r="32">
          <cell r="A32" t="str">
            <v>LT</v>
          </cell>
          <cell r="B32" t="str">
            <v>Lithuania</v>
          </cell>
          <cell r="C32">
            <v>4151.8999999999996</v>
          </cell>
          <cell r="D32">
            <v>4609.7</v>
          </cell>
          <cell r="E32">
            <v>4762.1000000000004</v>
          </cell>
          <cell r="F32">
            <v>7528.5</v>
          </cell>
          <cell r="G32">
            <v>10150.4</v>
          </cell>
          <cell r="H32">
            <v>11629.2</v>
          </cell>
          <cell r="I32">
            <v>13264.1</v>
          </cell>
          <cell r="J32">
            <v>13550</v>
          </cell>
          <cell r="K32">
            <v>14825</v>
          </cell>
          <cell r="L32">
            <v>15939.5</v>
          </cell>
        </row>
        <row r="33">
          <cell r="A33" t="str">
            <v>LU</v>
          </cell>
          <cell r="B33" t="str">
            <v>Luxembourg</v>
          </cell>
          <cell r="C33">
            <v>2628.8</v>
          </cell>
          <cell r="D33">
            <v>2867.4</v>
          </cell>
          <cell r="E33">
            <v>5683.9</v>
          </cell>
          <cell r="F33">
            <v>5815</v>
          </cell>
          <cell r="G33">
            <v>7950.4</v>
          </cell>
          <cell r="H33">
            <v>8073.7</v>
          </cell>
          <cell r="I33">
            <v>9581.2000000000007</v>
          </cell>
          <cell r="J33">
            <v>10888.9</v>
          </cell>
          <cell r="K33">
            <v>11208.4</v>
          </cell>
          <cell r="L33">
            <v>11314</v>
          </cell>
        </row>
        <row r="34">
          <cell r="A34" t="str">
            <v>HU</v>
          </cell>
          <cell r="B34" t="str">
            <v>Hungary</v>
          </cell>
          <cell r="C34">
            <v>62007.1</v>
          </cell>
          <cell r="D34">
            <v>66044</v>
          </cell>
          <cell r="E34">
            <v>72636.3</v>
          </cell>
          <cell r="F34">
            <v>75700.3</v>
          </cell>
          <cell r="G34">
            <v>78426.899999999994</v>
          </cell>
          <cell r="H34">
            <v>72225.7</v>
          </cell>
          <cell r="I34">
            <v>76681.7</v>
          </cell>
          <cell r="J34">
            <v>77687.3</v>
          </cell>
          <cell r="K34">
            <v>77689.600000000006</v>
          </cell>
          <cell r="L34">
            <v>80392.2</v>
          </cell>
        </row>
        <row r="35">
          <cell r="A35" t="str">
            <v>MT</v>
          </cell>
          <cell r="B35" t="str">
            <v>Malta</v>
          </cell>
          <cell r="C35">
            <v>3480.3</v>
          </cell>
          <cell r="D35">
            <v>3592.1</v>
          </cell>
          <cell r="E35">
            <v>3845.5</v>
          </cell>
          <cell r="F35">
            <v>4161.8999999999996</v>
          </cell>
          <cell r="G35">
            <v>4463.3</v>
          </cell>
          <cell r="H35">
            <v>4809.3999999999996</v>
          </cell>
          <cell r="I35">
            <v>4872.5</v>
          </cell>
          <cell r="J35">
            <v>5246.3</v>
          </cell>
          <cell r="K35">
            <v>5421.1</v>
          </cell>
          <cell r="L35">
            <v>5621.9</v>
          </cell>
        </row>
        <row r="36">
          <cell r="A36" t="str">
            <v>NL</v>
          </cell>
          <cell r="B36" t="str">
            <v>Netherlands</v>
          </cell>
          <cell r="C36">
            <v>259700</v>
          </cell>
          <cell r="D36">
            <v>262074</v>
          </cell>
          <cell r="E36">
            <v>350529</v>
          </cell>
          <cell r="F36">
            <v>351091</v>
          </cell>
          <cell r="G36">
            <v>374738</v>
          </cell>
          <cell r="H36">
            <v>396260</v>
          </cell>
          <cell r="I36">
            <v>428309</v>
          </cell>
          <cell r="J36">
            <v>442174</v>
          </cell>
          <cell r="K36">
            <v>450487</v>
          </cell>
          <cell r="L36">
            <v>440552</v>
          </cell>
        </row>
        <row r="37">
          <cell r="A37" t="str">
            <v>AT</v>
          </cell>
          <cell r="B37" t="str">
            <v>Austria</v>
          </cell>
          <cell r="C37">
            <v>179444.2</v>
          </cell>
          <cell r="D37">
            <v>183848.8</v>
          </cell>
          <cell r="E37">
            <v>200984.1</v>
          </cell>
          <cell r="F37">
            <v>229224.8</v>
          </cell>
          <cell r="G37">
            <v>243871.1</v>
          </cell>
          <cell r="H37">
            <v>254858</v>
          </cell>
          <cell r="I37">
            <v>260091.1</v>
          </cell>
          <cell r="J37">
            <v>262299.8</v>
          </cell>
          <cell r="K37">
            <v>278918.8</v>
          </cell>
          <cell r="L37">
            <v>290761.7</v>
          </cell>
        </row>
        <row r="38">
          <cell r="A38" t="str">
            <v>PL</v>
          </cell>
          <cell r="B38" t="str">
            <v>Poland</v>
          </cell>
          <cell r="C38">
            <v>131104.4</v>
          </cell>
          <cell r="D38">
            <v>145930.20000000001</v>
          </cell>
          <cell r="E38">
            <v>143344.20000000001</v>
          </cell>
          <cell r="F38">
            <v>165264.5</v>
          </cell>
          <cell r="G38">
            <v>193168.3</v>
          </cell>
          <cell r="H38">
            <v>190153.9</v>
          </cell>
          <cell r="I38">
            <v>214797.5</v>
          </cell>
          <cell r="J38">
            <v>222074.2</v>
          </cell>
          <cell r="K38">
            <v>202145.9</v>
          </cell>
          <cell r="L38">
            <v>215685.2</v>
          </cell>
        </row>
        <row r="39">
          <cell r="A39" t="str">
            <v>PT</v>
          </cell>
          <cell r="B39" t="str">
            <v>Portugal</v>
          </cell>
          <cell r="C39">
            <v>115002.2</v>
          </cell>
          <cell r="D39">
            <v>120088.5</v>
          </cell>
          <cell r="E39">
            <v>128191.4</v>
          </cell>
          <cell r="F39">
            <v>146691.29999999999</v>
          </cell>
          <cell r="G39">
            <v>173062.5</v>
          </cell>
          <cell r="H39">
            <v>196231.4</v>
          </cell>
          <cell r="I39">
            <v>212556</v>
          </cell>
          <cell r="J39">
            <v>219715</v>
          </cell>
          <cell r="K39">
            <v>226045.7</v>
          </cell>
          <cell r="L39">
            <v>231584.2</v>
          </cell>
        </row>
        <row r="40">
          <cell r="A40" t="str">
            <v>RO</v>
          </cell>
          <cell r="B40" t="str">
            <v>Romania</v>
          </cell>
          <cell r="C40">
            <v>12585.6</v>
          </cell>
          <cell r="D40">
            <v>14763</v>
          </cell>
          <cell r="E40">
            <v>17158.599999999999</v>
          </cell>
          <cell r="F40">
            <v>27970.5</v>
          </cell>
          <cell r="G40">
            <v>37467.599999999999</v>
          </cell>
          <cell r="H40">
            <v>44691.9</v>
          </cell>
          <cell r="I40">
            <v>49920.7</v>
          </cell>
          <cell r="J40">
            <v>53853</v>
          </cell>
          <cell r="K40">
            <v>58702.9</v>
          </cell>
          <cell r="L40">
            <v>59698.8</v>
          </cell>
        </row>
        <row r="41">
          <cell r="A41" t="str">
            <v>SI</v>
          </cell>
          <cell r="B41" t="str">
            <v>Slovenia</v>
          </cell>
          <cell r="C41">
            <v>8204.4</v>
          </cell>
          <cell r="D41">
            <v>8025.1</v>
          </cell>
          <cell r="E41">
            <v>8274.5</v>
          </cell>
          <cell r="F41">
            <v>12527.1</v>
          </cell>
          <cell r="G41">
            <v>13907.4</v>
          </cell>
          <cell r="H41">
            <v>17203.599999999999</v>
          </cell>
          <cell r="I41">
            <v>19404</v>
          </cell>
          <cell r="J41">
            <v>25504.9</v>
          </cell>
          <cell r="K41">
            <v>30199</v>
          </cell>
          <cell r="L41">
            <v>32070.6</v>
          </cell>
        </row>
        <row r="42">
          <cell r="A42" t="str">
            <v>SK</v>
          </cell>
          <cell r="B42" t="str">
            <v>Slovakia</v>
          </cell>
          <cell r="C42">
            <v>15249.4</v>
          </cell>
          <cell r="D42">
            <v>17026</v>
          </cell>
          <cell r="E42">
            <v>19493.7</v>
          </cell>
          <cell r="F42">
            <v>23236.799999999999</v>
          </cell>
          <cell r="G42">
            <v>27842.3</v>
          </cell>
          <cell r="H42">
            <v>30846.9</v>
          </cell>
          <cell r="I42">
            <v>37925.699999999997</v>
          </cell>
          <cell r="J42">
            <v>40600</v>
          </cell>
          <cell r="K42">
            <v>40725</v>
          </cell>
          <cell r="L42">
            <v>41293.300000000003</v>
          </cell>
        </row>
        <row r="43">
          <cell r="A43" t="str">
            <v>FI</v>
          </cell>
          <cell r="B43" t="str">
            <v>Finland</v>
          </cell>
          <cell r="C43">
            <v>65894</v>
          </cell>
          <cell r="D43">
            <v>63425</v>
          </cell>
          <cell r="E43">
            <v>63254</v>
          </cell>
          <cell r="F43">
            <v>75482</v>
          </cell>
          <cell r="G43">
            <v>88160</v>
          </cell>
          <cell r="H43">
            <v>95490</v>
          </cell>
          <cell r="I43">
            <v>107708</v>
          </cell>
          <cell r="J43">
            <v>114801</v>
          </cell>
          <cell r="K43">
            <v>123696</v>
          </cell>
          <cell r="L43">
            <v>133111</v>
          </cell>
        </row>
        <row r="44">
          <cell r="A44" t="str">
            <v>SE</v>
          </cell>
          <cell r="B44" t="str">
            <v>Sweden</v>
          </cell>
          <cell r="C44">
            <v>149664.79999999999</v>
          </cell>
          <cell r="D44">
            <v>136017.20000000001</v>
          </cell>
          <cell r="E44">
            <v>116860.7</v>
          </cell>
          <cell r="F44">
            <v>131661.70000000001</v>
          </cell>
          <cell r="G44">
            <v>150299.9</v>
          </cell>
          <cell r="H44">
            <v>153979.70000000001</v>
          </cell>
          <cell r="I44">
            <v>162236.70000000001</v>
          </cell>
          <cell r="J44">
            <v>172061.3</v>
          </cell>
          <cell r="K44">
            <v>189582.4</v>
          </cell>
          <cell r="L44">
            <v>199882.5</v>
          </cell>
        </row>
        <row r="45">
          <cell r="A45" t="str">
            <v>UK</v>
          </cell>
          <cell r="B45" t="str">
            <v>United Kingdom</v>
          </cell>
          <cell r="C45">
            <v>888713.3</v>
          </cell>
          <cell r="D45">
            <v>877421.4</v>
          </cell>
          <cell r="E45">
            <v>824108.1</v>
          </cell>
          <cell r="F45">
            <v>1103250.7</v>
          </cell>
          <cell r="G45">
            <v>1387555</v>
          </cell>
          <cell r="H45">
            <v>1590780.5</v>
          </cell>
          <cell r="I45">
            <v>1745862</v>
          </cell>
          <cell r="J45">
            <v>1798999.6</v>
          </cell>
          <cell r="K45">
            <v>2060355.6</v>
          </cell>
          <cell r="L45">
            <v>2269873.9</v>
          </cell>
        </row>
      </sheetData>
      <sheetData sheetId="1">
        <row r="10">
          <cell r="A10" t="str">
            <v>GEO</v>
          </cell>
          <cell r="B10" t="str">
            <v>GEO(L)/TIME</v>
          </cell>
          <cell r="C10" t="str">
            <v>2007</v>
          </cell>
          <cell r="D10" t="str">
            <v>2008</v>
          </cell>
          <cell r="E10" t="str">
            <v>2009</v>
          </cell>
          <cell r="F10" t="str">
            <v>2010</v>
          </cell>
          <cell r="G10" t="str">
            <v>2011</v>
          </cell>
          <cell r="H10" t="str">
            <v>2012</v>
          </cell>
          <cell r="I10" t="str">
            <v>2013</v>
          </cell>
          <cell r="J10" t="str">
            <v>2014</v>
          </cell>
          <cell r="K10" t="str">
            <v>2015</v>
          </cell>
          <cell r="L10" t="str">
            <v>2016</v>
          </cell>
        </row>
        <row r="11">
          <cell r="A11" t="str">
            <v>EU28</v>
          </cell>
          <cell r="B11" t="str">
            <v>European Union (28 countries)</v>
          </cell>
          <cell r="C11">
            <v>12983310</v>
          </cell>
          <cell r="D11">
            <v>13054560.5</v>
          </cell>
          <cell r="E11">
            <v>12297013.4</v>
          </cell>
          <cell r="F11">
            <v>12817343.1</v>
          </cell>
          <cell r="G11">
            <v>13192520.4</v>
          </cell>
          <cell r="H11">
            <v>13448619.5</v>
          </cell>
          <cell r="I11">
            <v>13558617.4</v>
          </cell>
          <cell r="J11">
            <v>14001004.1</v>
          </cell>
          <cell r="K11">
            <v>14710625.9</v>
          </cell>
          <cell r="L11" t="str">
            <v>:</v>
          </cell>
        </row>
        <row r="12">
          <cell r="A12" t="str">
            <v>EU15</v>
          </cell>
          <cell r="B12" t="str">
            <v>European Union (15 countries)</v>
          </cell>
          <cell r="C12">
            <v>12045252.300000001</v>
          </cell>
          <cell r="D12">
            <v>11989396.1</v>
          </cell>
          <cell r="E12">
            <v>11350115.4</v>
          </cell>
          <cell r="F12">
            <v>11800604.5</v>
          </cell>
          <cell r="G12">
            <v>12125912.800000001</v>
          </cell>
          <cell r="H12">
            <v>12370700.800000001</v>
          </cell>
          <cell r="I12">
            <v>12462374.5</v>
          </cell>
          <cell r="J12">
            <v>12873075.1</v>
          </cell>
          <cell r="K12">
            <v>13529022.5</v>
          </cell>
          <cell r="L12" t="str">
            <v>:</v>
          </cell>
        </row>
        <row r="13">
          <cell r="A13" t="str">
            <v>EA</v>
          </cell>
          <cell r="B13" t="str">
            <v>Euro area (EA11-2000, EA12-2006, EA13-2007, EA15-2008, EA16-2010, EA17-2013, EA18-2014, EA19)</v>
          </cell>
          <cell r="C13">
            <v>9253556.0999999996</v>
          </cell>
          <cell r="D13">
            <v>9494101.6999999993</v>
          </cell>
          <cell r="E13">
            <v>9228703.9000000004</v>
          </cell>
          <cell r="F13">
            <v>9485069.9000000004</v>
          </cell>
          <cell r="G13">
            <v>9747693.4000000004</v>
          </cell>
          <cell r="H13">
            <v>9780313.5999999996</v>
          </cell>
          <cell r="I13">
            <v>9874278.1999999993</v>
          </cell>
          <cell r="J13">
            <v>10096985.199999999</v>
          </cell>
          <cell r="K13">
            <v>10456236.199999999</v>
          </cell>
          <cell r="L13" t="str">
            <v>:</v>
          </cell>
        </row>
        <row r="14">
          <cell r="A14" t="str">
            <v>EA19</v>
          </cell>
          <cell r="B14" t="str">
            <v>Euro area (19 countries)</v>
          </cell>
          <cell r="C14">
            <v>9401112.5999999996</v>
          </cell>
          <cell r="D14">
            <v>9633672.8000000007</v>
          </cell>
          <cell r="E14">
            <v>9288534</v>
          </cell>
          <cell r="F14">
            <v>9545602.6999999993</v>
          </cell>
          <cell r="G14">
            <v>9799137.6999999993</v>
          </cell>
          <cell r="H14">
            <v>9835682.8000000007</v>
          </cell>
          <cell r="I14">
            <v>9932096.5999999996</v>
          </cell>
          <cell r="J14">
            <v>10133575.199999999</v>
          </cell>
          <cell r="K14">
            <v>10456236.199999999</v>
          </cell>
          <cell r="L14" t="str">
            <v>:</v>
          </cell>
        </row>
        <row r="15">
          <cell r="A15" t="str">
            <v>EA12</v>
          </cell>
          <cell r="B15" t="str">
            <v>Euro area (12 countries)</v>
          </cell>
          <cell r="C15">
            <v>9218403.5</v>
          </cell>
          <cell r="D15">
            <v>9431015.9000000004</v>
          </cell>
          <cell r="E15">
            <v>9103702.5</v>
          </cell>
          <cell r="F15">
            <v>9355341.0999999996</v>
          </cell>
          <cell r="G15">
            <v>9596936.3000000007</v>
          </cell>
          <cell r="H15">
            <v>9627045.3000000007</v>
          </cell>
          <cell r="I15">
            <v>9719551.8000000007</v>
          </cell>
          <cell r="J15">
            <v>9914346.6999999993</v>
          </cell>
          <cell r="K15">
            <v>10230162.4</v>
          </cell>
          <cell r="L15" t="str">
            <v>:</v>
          </cell>
        </row>
        <row r="16">
          <cell r="A16" t="str">
            <v>BE</v>
          </cell>
          <cell r="B16" t="str">
            <v>Belgium</v>
          </cell>
          <cell r="C16">
            <v>344713</v>
          </cell>
          <cell r="D16">
            <v>354066</v>
          </cell>
          <cell r="E16">
            <v>348781</v>
          </cell>
          <cell r="F16">
            <v>365101</v>
          </cell>
          <cell r="G16">
            <v>379106</v>
          </cell>
          <cell r="H16">
            <v>387500</v>
          </cell>
          <cell r="I16">
            <v>391712</v>
          </cell>
          <cell r="J16">
            <v>400805</v>
          </cell>
          <cell r="K16">
            <v>410351</v>
          </cell>
          <cell r="L16" t="str">
            <v>:</v>
          </cell>
        </row>
        <row r="17">
          <cell r="A17" t="str">
            <v>BG</v>
          </cell>
          <cell r="B17" t="str">
            <v>Bulgaria</v>
          </cell>
          <cell r="C17">
            <v>32449.1</v>
          </cell>
          <cell r="D17">
            <v>37200.1</v>
          </cell>
          <cell r="E17">
            <v>37317.699999999997</v>
          </cell>
          <cell r="F17">
            <v>38230.5</v>
          </cell>
          <cell r="G17">
            <v>41292</v>
          </cell>
          <cell r="H17">
            <v>41947.199999999997</v>
          </cell>
          <cell r="I17">
            <v>42011.5</v>
          </cell>
          <cell r="J17">
            <v>42762.2</v>
          </cell>
          <cell r="K17">
            <v>45286.5</v>
          </cell>
          <cell r="L17" t="str">
            <v>:</v>
          </cell>
        </row>
        <row r="18">
          <cell r="A18" t="str">
            <v>CZ</v>
          </cell>
          <cell r="B18" t="str">
            <v>Czech Republic</v>
          </cell>
          <cell r="C18">
            <v>138004</v>
          </cell>
          <cell r="D18">
            <v>160961.5</v>
          </cell>
          <cell r="E18">
            <v>148357.4</v>
          </cell>
          <cell r="F18">
            <v>156369.70000000001</v>
          </cell>
          <cell r="G18">
            <v>164040.5</v>
          </cell>
          <cell r="H18">
            <v>161434.29999999999</v>
          </cell>
          <cell r="I18">
            <v>157741.6</v>
          </cell>
          <cell r="J18">
            <v>156660</v>
          </cell>
          <cell r="K18">
            <v>166964.1</v>
          </cell>
          <cell r="L18" t="str">
            <v>:</v>
          </cell>
        </row>
        <row r="19">
          <cell r="A19" t="str">
            <v>DK</v>
          </cell>
          <cell r="B19" t="str">
            <v>Denmark</v>
          </cell>
          <cell r="C19">
            <v>233383.2</v>
          </cell>
          <cell r="D19">
            <v>241613.5</v>
          </cell>
          <cell r="E19">
            <v>231278.1</v>
          </cell>
          <cell r="F19">
            <v>243165.4</v>
          </cell>
          <cell r="G19">
            <v>247879.9</v>
          </cell>
          <cell r="H19">
            <v>254578</v>
          </cell>
          <cell r="I19">
            <v>258742.7</v>
          </cell>
          <cell r="J19">
            <v>265232.5</v>
          </cell>
          <cell r="K19">
            <v>271786.09999999998</v>
          </cell>
          <cell r="L19" t="str">
            <v>:</v>
          </cell>
        </row>
        <row r="20">
          <cell r="A20" t="str">
            <v>DE</v>
          </cell>
          <cell r="B20" t="str">
            <v>Germany (until 1990 former territory of the FRG)</v>
          </cell>
          <cell r="C20">
            <v>2513230</v>
          </cell>
          <cell r="D20">
            <v>2561740</v>
          </cell>
          <cell r="E20">
            <v>2460280</v>
          </cell>
          <cell r="F20">
            <v>2580060</v>
          </cell>
          <cell r="G20">
            <v>2703120</v>
          </cell>
          <cell r="H20">
            <v>2758260</v>
          </cell>
          <cell r="I20">
            <v>2826240</v>
          </cell>
          <cell r="J20">
            <v>2923930</v>
          </cell>
          <cell r="K20">
            <v>3032820</v>
          </cell>
          <cell r="L20">
            <v>3133860</v>
          </cell>
        </row>
        <row r="21">
          <cell r="A21" t="str">
            <v>EE</v>
          </cell>
          <cell r="B21" t="str">
            <v>Estonia</v>
          </cell>
          <cell r="C21">
            <v>16246.4</v>
          </cell>
          <cell r="D21">
            <v>16517.3</v>
          </cell>
          <cell r="E21">
            <v>14145.9</v>
          </cell>
          <cell r="F21">
            <v>14716.5</v>
          </cell>
          <cell r="G21">
            <v>16667.599999999999</v>
          </cell>
          <cell r="H21">
            <v>17934.900000000001</v>
          </cell>
          <cell r="I21">
            <v>18890.099999999999</v>
          </cell>
          <cell r="J21">
            <v>19758.3</v>
          </cell>
          <cell r="K21">
            <v>20251.7</v>
          </cell>
          <cell r="L21" t="str">
            <v>:</v>
          </cell>
        </row>
        <row r="22">
          <cell r="A22" t="str">
            <v>IE</v>
          </cell>
          <cell r="B22" t="str">
            <v>Ireland</v>
          </cell>
          <cell r="C22">
            <v>197293.4</v>
          </cell>
          <cell r="D22">
            <v>187687.2</v>
          </cell>
          <cell r="E22">
            <v>169704.3</v>
          </cell>
          <cell r="F22">
            <v>167124.29999999999</v>
          </cell>
          <cell r="G22">
            <v>173070.2</v>
          </cell>
          <cell r="H22">
            <v>175752.5</v>
          </cell>
          <cell r="I22">
            <v>180209.3</v>
          </cell>
          <cell r="J22">
            <v>193159.6</v>
          </cell>
          <cell r="K22">
            <v>255815.1</v>
          </cell>
          <cell r="L22" t="str">
            <v>:</v>
          </cell>
        </row>
        <row r="23">
          <cell r="A23" t="str">
            <v>EL</v>
          </cell>
          <cell r="B23" t="str">
            <v>Greece</v>
          </cell>
          <cell r="C23">
            <v>232694.6</v>
          </cell>
          <cell r="D23">
            <v>241990.39999999999</v>
          </cell>
          <cell r="E23">
            <v>237534.2</v>
          </cell>
          <cell r="F23">
            <v>226031.4</v>
          </cell>
          <cell r="G23">
            <v>207028.9</v>
          </cell>
          <cell r="H23">
            <v>191203.9</v>
          </cell>
          <cell r="I23">
            <v>180654.3</v>
          </cell>
          <cell r="J23">
            <v>177940.6</v>
          </cell>
          <cell r="K23">
            <v>175697.4</v>
          </cell>
          <cell r="L23" t="str">
            <v>:</v>
          </cell>
        </row>
        <row r="24">
          <cell r="A24" t="str">
            <v>ES</v>
          </cell>
          <cell r="B24" t="str">
            <v>Spain</v>
          </cell>
          <cell r="C24">
            <v>1080807</v>
          </cell>
          <cell r="D24">
            <v>1116207</v>
          </cell>
          <cell r="E24">
            <v>1079034</v>
          </cell>
          <cell r="F24">
            <v>1080913</v>
          </cell>
          <cell r="G24">
            <v>1070413</v>
          </cell>
          <cell r="H24">
            <v>1039758</v>
          </cell>
          <cell r="I24">
            <v>1025634</v>
          </cell>
          <cell r="J24">
            <v>1037025</v>
          </cell>
          <cell r="K24">
            <v>1075639</v>
          </cell>
          <cell r="L24" t="str">
            <v>:</v>
          </cell>
        </row>
        <row r="25">
          <cell r="A25" t="str">
            <v>FR</v>
          </cell>
          <cell r="B25" t="str">
            <v>France</v>
          </cell>
          <cell r="C25">
            <v>1945670</v>
          </cell>
          <cell r="D25">
            <v>1995850</v>
          </cell>
          <cell r="E25">
            <v>1939017</v>
          </cell>
          <cell r="F25">
            <v>1998481</v>
          </cell>
          <cell r="G25">
            <v>2059284</v>
          </cell>
          <cell r="H25">
            <v>2086929</v>
          </cell>
          <cell r="I25">
            <v>2115256</v>
          </cell>
          <cell r="J25">
            <v>2139964</v>
          </cell>
          <cell r="K25">
            <v>2181064</v>
          </cell>
          <cell r="L25" t="str">
            <v>:</v>
          </cell>
        </row>
        <row r="26">
          <cell r="A26" t="str">
            <v>HR</v>
          </cell>
          <cell r="B26" t="str">
            <v>Croatia</v>
          </cell>
          <cell r="C26">
            <v>43925.8</v>
          </cell>
          <cell r="D26">
            <v>48129.8</v>
          </cell>
          <cell r="E26">
            <v>45090.7</v>
          </cell>
          <cell r="F26">
            <v>45004.3</v>
          </cell>
          <cell r="G26">
            <v>44708.6</v>
          </cell>
          <cell r="H26">
            <v>43933.7</v>
          </cell>
          <cell r="I26">
            <v>43487.1</v>
          </cell>
          <cell r="J26">
            <v>42977.8</v>
          </cell>
          <cell r="K26">
            <v>43846.9</v>
          </cell>
          <cell r="L26" t="str">
            <v>:</v>
          </cell>
        </row>
        <row r="27">
          <cell r="A27" t="str">
            <v>IT</v>
          </cell>
          <cell r="B27" t="str">
            <v>Italy</v>
          </cell>
          <cell r="C27">
            <v>1609550.8</v>
          </cell>
          <cell r="D27">
            <v>1632150.8</v>
          </cell>
          <cell r="E27">
            <v>1572878.3</v>
          </cell>
          <cell r="F27">
            <v>1604514.5</v>
          </cell>
          <cell r="G27">
            <v>1637462.9</v>
          </cell>
          <cell r="H27">
            <v>1613265</v>
          </cell>
          <cell r="I27">
            <v>1604599.1</v>
          </cell>
          <cell r="J27">
            <v>1620381.1</v>
          </cell>
          <cell r="K27">
            <v>1642443.8</v>
          </cell>
          <cell r="L27" t="str">
            <v>:</v>
          </cell>
        </row>
        <row r="28">
          <cell r="A28" t="str">
            <v>CY</v>
          </cell>
          <cell r="B28" t="str">
            <v>Cyprus</v>
          </cell>
          <cell r="C28">
            <v>17591</v>
          </cell>
          <cell r="D28">
            <v>19006</v>
          </cell>
          <cell r="E28">
            <v>18673.5</v>
          </cell>
          <cell r="F28">
            <v>19299.5</v>
          </cell>
          <cell r="G28">
            <v>19731.099999999999</v>
          </cell>
          <cell r="H28">
            <v>19467</v>
          </cell>
          <cell r="I28">
            <v>18118.2</v>
          </cell>
          <cell r="J28">
            <v>17567.400000000001</v>
          </cell>
          <cell r="K28">
            <v>17637.2</v>
          </cell>
          <cell r="L28" t="str">
            <v>:</v>
          </cell>
        </row>
        <row r="29">
          <cell r="A29" t="str">
            <v>LV</v>
          </cell>
          <cell r="B29" t="str">
            <v>Latvia</v>
          </cell>
          <cell r="C29">
            <v>22679.3</v>
          </cell>
          <cell r="D29">
            <v>24354.799999999999</v>
          </cell>
          <cell r="E29">
            <v>18749.3</v>
          </cell>
          <cell r="F29">
            <v>17788.599999999999</v>
          </cell>
          <cell r="G29">
            <v>20169</v>
          </cell>
          <cell r="H29">
            <v>22020.9</v>
          </cell>
          <cell r="I29">
            <v>22816.3</v>
          </cell>
          <cell r="J29">
            <v>23607.9</v>
          </cell>
          <cell r="K29">
            <v>24348.5</v>
          </cell>
          <cell r="L29" t="str">
            <v>:</v>
          </cell>
        </row>
        <row r="30">
          <cell r="A30" t="str">
            <v>LT</v>
          </cell>
          <cell r="B30" t="str">
            <v>Lithuania</v>
          </cell>
          <cell r="C30">
            <v>29040.7</v>
          </cell>
          <cell r="D30">
            <v>32696.3</v>
          </cell>
          <cell r="E30">
            <v>26934.799999999999</v>
          </cell>
          <cell r="F30">
            <v>28027.7</v>
          </cell>
          <cell r="G30">
            <v>31275.3</v>
          </cell>
          <cell r="H30">
            <v>33348.199999999997</v>
          </cell>
          <cell r="I30">
            <v>35002.1</v>
          </cell>
          <cell r="J30">
            <v>36590</v>
          </cell>
          <cell r="K30">
            <v>37330.5</v>
          </cell>
          <cell r="L30" t="str">
            <v>:</v>
          </cell>
        </row>
        <row r="31">
          <cell r="A31" t="str">
            <v>LU</v>
          </cell>
          <cell r="B31" t="str">
            <v>Luxembourg</v>
          </cell>
          <cell r="C31">
            <v>36766.1</v>
          </cell>
          <cell r="D31">
            <v>37647.4</v>
          </cell>
          <cell r="E31">
            <v>36268.199999999997</v>
          </cell>
          <cell r="F31">
            <v>39946.6</v>
          </cell>
          <cell r="G31">
            <v>42856.4</v>
          </cell>
          <cell r="H31">
            <v>43905</v>
          </cell>
          <cell r="I31">
            <v>46352.6</v>
          </cell>
          <cell r="J31">
            <v>49272.800000000003</v>
          </cell>
          <cell r="K31">
            <v>51216.2</v>
          </cell>
          <cell r="L31" t="str">
            <v>:</v>
          </cell>
        </row>
        <row r="32">
          <cell r="A32" t="str">
            <v>HU</v>
          </cell>
          <cell r="B32" t="str">
            <v>Hungary</v>
          </cell>
          <cell r="C32">
            <v>101692.4</v>
          </cell>
          <cell r="D32">
            <v>107637.3</v>
          </cell>
          <cell r="E32">
            <v>93808.8</v>
          </cell>
          <cell r="F32">
            <v>98322.6</v>
          </cell>
          <cell r="G32">
            <v>100820.1</v>
          </cell>
          <cell r="H32">
            <v>99085.6</v>
          </cell>
          <cell r="I32">
            <v>101483.3</v>
          </cell>
          <cell r="J32">
            <v>104953.3</v>
          </cell>
          <cell r="K32">
            <v>109674.2</v>
          </cell>
          <cell r="L32" t="str">
            <v>:</v>
          </cell>
        </row>
        <row r="33">
          <cell r="A33" t="str">
            <v>MT</v>
          </cell>
          <cell r="B33" t="str">
            <v>Malta</v>
          </cell>
          <cell r="C33">
            <v>5757.5</v>
          </cell>
          <cell r="D33">
            <v>6128.7</v>
          </cell>
          <cell r="E33">
            <v>6138.6</v>
          </cell>
          <cell r="F33">
            <v>6599.5</v>
          </cell>
          <cell r="G33">
            <v>6834.9</v>
          </cell>
          <cell r="H33">
            <v>7160.5</v>
          </cell>
          <cell r="I33">
            <v>7631.1</v>
          </cell>
          <cell r="J33">
            <v>8426.2999999999993</v>
          </cell>
          <cell r="K33">
            <v>9250.2999999999993</v>
          </cell>
          <cell r="L33" t="str">
            <v>:</v>
          </cell>
        </row>
        <row r="34">
          <cell r="A34" t="str">
            <v>NL</v>
          </cell>
          <cell r="B34" t="str">
            <v>Netherlands</v>
          </cell>
          <cell r="C34">
            <v>613280</v>
          </cell>
          <cell r="D34">
            <v>639163</v>
          </cell>
          <cell r="E34">
            <v>617540</v>
          </cell>
          <cell r="F34">
            <v>631512</v>
          </cell>
          <cell r="G34">
            <v>642929</v>
          </cell>
          <cell r="H34">
            <v>645164</v>
          </cell>
          <cell r="I34">
            <v>652748</v>
          </cell>
          <cell r="J34">
            <v>663008</v>
          </cell>
          <cell r="K34">
            <v>676531</v>
          </cell>
          <cell r="L34" t="str">
            <v>:</v>
          </cell>
        </row>
        <row r="35">
          <cell r="A35" t="str">
            <v>AT</v>
          </cell>
          <cell r="B35" t="str">
            <v>Austria</v>
          </cell>
          <cell r="C35">
            <v>282346.90000000002</v>
          </cell>
          <cell r="D35">
            <v>291930.40000000002</v>
          </cell>
          <cell r="E35">
            <v>286188.40000000002</v>
          </cell>
          <cell r="F35">
            <v>294627.5</v>
          </cell>
          <cell r="G35">
            <v>308630.3</v>
          </cell>
          <cell r="H35">
            <v>317117</v>
          </cell>
          <cell r="I35">
            <v>322539.2</v>
          </cell>
          <cell r="J35">
            <v>330417.59999999998</v>
          </cell>
          <cell r="K35">
            <v>339896</v>
          </cell>
          <cell r="L35" t="str">
            <v>:</v>
          </cell>
        </row>
        <row r="36">
          <cell r="A36" t="str">
            <v>PL</v>
          </cell>
          <cell r="B36" t="str">
            <v>Poland</v>
          </cell>
          <cell r="C36">
            <v>313874</v>
          </cell>
          <cell r="D36">
            <v>366182.3</v>
          </cell>
          <cell r="E36">
            <v>317082.90000000002</v>
          </cell>
          <cell r="F36">
            <v>361803.6</v>
          </cell>
          <cell r="G36">
            <v>380239</v>
          </cell>
          <cell r="H36">
            <v>389368.9</v>
          </cell>
          <cell r="I36">
            <v>394721.1</v>
          </cell>
          <cell r="J36">
            <v>410989.7</v>
          </cell>
          <cell r="K36">
            <v>429794.2</v>
          </cell>
          <cell r="L36" t="str">
            <v>:</v>
          </cell>
        </row>
        <row r="37">
          <cell r="A37" t="str">
            <v>PT</v>
          </cell>
          <cell r="B37" t="str">
            <v>Portugal</v>
          </cell>
          <cell r="C37">
            <v>175467.7</v>
          </cell>
          <cell r="D37">
            <v>178872.6</v>
          </cell>
          <cell r="E37">
            <v>175448.2</v>
          </cell>
          <cell r="F37">
            <v>179929.8</v>
          </cell>
          <cell r="G37">
            <v>176166.6</v>
          </cell>
          <cell r="H37">
            <v>168398</v>
          </cell>
          <cell r="I37">
            <v>170269.3</v>
          </cell>
          <cell r="J37">
            <v>173079.1</v>
          </cell>
          <cell r="K37">
            <v>179539.9</v>
          </cell>
          <cell r="L37" t="str">
            <v>:</v>
          </cell>
        </row>
        <row r="38">
          <cell r="A38" t="str">
            <v>RO</v>
          </cell>
          <cell r="B38" t="str">
            <v>Romania</v>
          </cell>
          <cell r="C38">
            <v>125403.4</v>
          </cell>
          <cell r="D38">
            <v>142396.29999999999</v>
          </cell>
          <cell r="E38">
            <v>120409.2</v>
          </cell>
          <cell r="F38">
            <v>126746.4</v>
          </cell>
          <cell r="G38">
            <v>133305.9</v>
          </cell>
          <cell r="H38">
            <v>133511.4</v>
          </cell>
          <cell r="I38">
            <v>144253.5</v>
          </cell>
          <cell r="J38">
            <v>150357.5</v>
          </cell>
          <cell r="K38">
            <v>159963.70000000001</v>
          </cell>
          <cell r="L38" t="str">
            <v>:</v>
          </cell>
        </row>
        <row r="39">
          <cell r="A39" t="str">
            <v>SI</v>
          </cell>
          <cell r="B39" t="str">
            <v>Slovenia</v>
          </cell>
          <cell r="C39">
            <v>35152.6</v>
          </cell>
          <cell r="D39">
            <v>37951.199999999997</v>
          </cell>
          <cell r="E39">
            <v>36166.199999999997</v>
          </cell>
          <cell r="F39">
            <v>36252.400000000001</v>
          </cell>
          <cell r="G39">
            <v>36896.300000000003</v>
          </cell>
          <cell r="H39">
            <v>36002.5</v>
          </cell>
          <cell r="I39">
            <v>35917.1</v>
          </cell>
          <cell r="J39">
            <v>37332.400000000001</v>
          </cell>
          <cell r="K39">
            <v>38570</v>
          </cell>
          <cell r="L39" t="str">
            <v>:</v>
          </cell>
        </row>
        <row r="40">
          <cell r="A40" t="str">
            <v>SK</v>
          </cell>
          <cell r="B40" t="str">
            <v>Slovakia</v>
          </cell>
          <cell r="C40">
            <v>56241.599999999999</v>
          </cell>
          <cell r="D40">
            <v>66002.8</v>
          </cell>
          <cell r="E40">
            <v>64023.1</v>
          </cell>
          <cell r="F40">
            <v>67577.3</v>
          </cell>
          <cell r="G40">
            <v>70627.199999999997</v>
          </cell>
          <cell r="H40">
            <v>72703.5</v>
          </cell>
          <cell r="I40">
            <v>74169.899999999994</v>
          </cell>
          <cell r="J40">
            <v>75946.399999999994</v>
          </cell>
          <cell r="K40">
            <v>78685.600000000006</v>
          </cell>
          <cell r="L40" t="str">
            <v>:</v>
          </cell>
        </row>
        <row r="41">
          <cell r="A41" t="str">
            <v>FI</v>
          </cell>
          <cell r="B41" t="str">
            <v>Finland</v>
          </cell>
          <cell r="C41">
            <v>186584</v>
          </cell>
          <cell r="D41">
            <v>193711</v>
          </cell>
          <cell r="E41">
            <v>181029</v>
          </cell>
          <cell r="F41">
            <v>187100</v>
          </cell>
          <cell r="G41">
            <v>196869</v>
          </cell>
          <cell r="H41">
            <v>199793</v>
          </cell>
          <cell r="I41">
            <v>203338</v>
          </cell>
          <cell r="J41">
            <v>205474</v>
          </cell>
          <cell r="K41">
            <v>209511</v>
          </cell>
          <cell r="L41" t="str">
            <v>:</v>
          </cell>
        </row>
        <row r="42">
          <cell r="A42" t="str">
            <v>SE</v>
          </cell>
          <cell r="B42" t="str">
            <v>Sweden</v>
          </cell>
          <cell r="C42">
            <v>356434.3</v>
          </cell>
          <cell r="D42">
            <v>352317.1</v>
          </cell>
          <cell r="E42">
            <v>309678.7</v>
          </cell>
          <cell r="F42">
            <v>369076.6</v>
          </cell>
          <cell r="G42">
            <v>404945.5</v>
          </cell>
          <cell r="H42">
            <v>423340.7</v>
          </cell>
          <cell r="I42">
            <v>435752.1</v>
          </cell>
          <cell r="J42">
            <v>432691.1</v>
          </cell>
          <cell r="K42">
            <v>447009.5</v>
          </cell>
          <cell r="L42" t="str">
            <v>:</v>
          </cell>
        </row>
        <row r="43">
          <cell r="A43" t="str">
            <v>UK</v>
          </cell>
          <cell r="B43" t="str">
            <v>United Kingdom</v>
          </cell>
          <cell r="C43">
            <v>2237031.2999999998</v>
          </cell>
          <cell r="D43">
            <v>1964449.7</v>
          </cell>
          <cell r="E43">
            <v>1705456</v>
          </cell>
          <cell r="F43">
            <v>1833021.3</v>
          </cell>
          <cell r="G43">
            <v>1876151.1</v>
          </cell>
          <cell r="H43">
            <v>2065736.8</v>
          </cell>
          <cell r="I43">
            <v>2048328</v>
          </cell>
          <cell r="J43">
            <v>2260804.7999999998</v>
          </cell>
          <cell r="K43">
            <v>2580064.5</v>
          </cell>
          <cell r="L43" t="str">
            <v>:</v>
          </cell>
        </row>
        <row r="44">
          <cell r="A44" t="str">
            <v>IS</v>
          </cell>
          <cell r="B44" t="str">
            <v>Iceland</v>
          </cell>
          <cell r="C44">
            <v>15566</v>
          </cell>
          <cell r="D44">
            <v>10786.6</v>
          </cell>
          <cell r="E44">
            <v>9227.6</v>
          </cell>
          <cell r="F44">
            <v>10008.6</v>
          </cell>
          <cell r="G44">
            <v>10541.4</v>
          </cell>
          <cell r="H44">
            <v>11065.1</v>
          </cell>
          <cell r="I44">
            <v>11647</v>
          </cell>
          <cell r="J44">
            <v>12953.8</v>
          </cell>
          <cell r="K44">
            <v>15130.2</v>
          </cell>
          <cell r="L44" t="str">
            <v>:</v>
          </cell>
        </row>
        <row r="45">
          <cell r="A45" t="str">
            <v>NO</v>
          </cell>
          <cell r="B45" t="str">
            <v>Norway</v>
          </cell>
          <cell r="C45">
            <v>293128</v>
          </cell>
          <cell r="D45">
            <v>316813.59999999998</v>
          </cell>
          <cell r="E45">
            <v>278386.09999999998</v>
          </cell>
          <cell r="F45">
            <v>323587.20000000001</v>
          </cell>
          <cell r="G45">
            <v>358248.4</v>
          </cell>
          <cell r="H45">
            <v>396678</v>
          </cell>
          <cell r="I45">
            <v>393397.2</v>
          </cell>
          <cell r="J45">
            <v>375894.3</v>
          </cell>
          <cell r="K45">
            <v>348332.1</v>
          </cell>
          <cell r="L45" t="str">
            <v>:</v>
          </cell>
        </row>
        <row r="46">
          <cell r="A46" t="str">
            <v>CH</v>
          </cell>
          <cell r="B46" t="str">
            <v>Switzerland</v>
          </cell>
          <cell r="C46">
            <v>348864.9</v>
          </cell>
          <cell r="D46">
            <v>376326.40000000002</v>
          </cell>
          <cell r="E46">
            <v>388781.9</v>
          </cell>
          <cell r="F46">
            <v>439140.5</v>
          </cell>
          <cell r="G46">
            <v>501642.7</v>
          </cell>
          <cell r="H46">
            <v>517390.6</v>
          </cell>
          <cell r="I46">
            <v>515616.9</v>
          </cell>
          <cell r="J46">
            <v>530038.19999999995</v>
          </cell>
          <cell r="K46">
            <v>604509.5</v>
          </cell>
          <cell r="L46" t="str">
            <v>:</v>
          </cell>
        </row>
        <row r="47">
          <cell r="A47" t="str">
            <v>ME</v>
          </cell>
          <cell r="B47" t="str">
            <v>Montenegro</v>
          </cell>
          <cell r="C47" t="str">
            <v>:</v>
          </cell>
          <cell r="D47" t="str">
            <v>:</v>
          </cell>
          <cell r="E47" t="str">
            <v>:</v>
          </cell>
          <cell r="F47">
            <v>3125.1</v>
          </cell>
          <cell r="G47">
            <v>3264.8</v>
          </cell>
          <cell r="H47">
            <v>3181.5</v>
          </cell>
          <cell r="I47">
            <v>3362.5</v>
          </cell>
          <cell r="J47">
            <v>3457.9</v>
          </cell>
          <cell r="K47">
            <v>3624.7</v>
          </cell>
          <cell r="L47" t="str">
            <v>:</v>
          </cell>
        </row>
        <row r="48">
          <cell r="A48" t="str">
            <v>MK</v>
          </cell>
          <cell r="B48" t="str">
            <v>Former Yugoslav Republic of Macedonia, the</v>
          </cell>
          <cell r="C48">
            <v>6094.5</v>
          </cell>
          <cell r="D48">
            <v>6772.1</v>
          </cell>
          <cell r="E48">
            <v>6766.5</v>
          </cell>
          <cell r="F48">
            <v>7108.3</v>
          </cell>
          <cell r="G48">
            <v>7544.2</v>
          </cell>
          <cell r="H48">
            <v>7584.8</v>
          </cell>
          <cell r="I48">
            <v>8149.6</v>
          </cell>
          <cell r="J48">
            <v>8562</v>
          </cell>
          <cell r="K48">
            <v>9060.7000000000007</v>
          </cell>
          <cell r="L48" t="str">
            <v>:</v>
          </cell>
        </row>
        <row r="49">
          <cell r="A49" t="str">
            <v>AL</v>
          </cell>
          <cell r="B49" t="str">
            <v>Albania</v>
          </cell>
          <cell r="C49" t="str">
            <v>:</v>
          </cell>
          <cell r="D49" t="str">
            <v>:</v>
          </cell>
          <cell r="E49" t="str">
            <v>:</v>
          </cell>
          <cell r="F49" t="str">
            <v>:</v>
          </cell>
          <cell r="G49" t="str">
            <v>:</v>
          </cell>
          <cell r="H49" t="str">
            <v>:</v>
          </cell>
          <cell r="I49" t="str">
            <v>:</v>
          </cell>
          <cell r="J49" t="str">
            <v>:</v>
          </cell>
          <cell r="K49" t="str">
            <v>:</v>
          </cell>
          <cell r="L49" t="str">
            <v>:</v>
          </cell>
        </row>
        <row r="50">
          <cell r="A50" t="str">
            <v>RS</v>
          </cell>
          <cell r="B50" t="str">
            <v>Serbia</v>
          </cell>
          <cell r="C50">
            <v>29451.599999999999</v>
          </cell>
          <cell r="D50">
            <v>33704.5</v>
          </cell>
          <cell r="E50">
            <v>30654.7</v>
          </cell>
          <cell r="F50">
            <v>29766.3</v>
          </cell>
          <cell r="G50">
            <v>33423.800000000003</v>
          </cell>
          <cell r="H50">
            <v>31683.1</v>
          </cell>
          <cell r="I50">
            <v>34262.9</v>
          </cell>
          <cell r="J50">
            <v>33318.6</v>
          </cell>
          <cell r="K50">
            <v>33491</v>
          </cell>
          <cell r="L50" t="str">
            <v>:</v>
          </cell>
        </row>
        <row r="51">
          <cell r="A51" t="str">
            <v>TR</v>
          </cell>
          <cell r="B51" t="str">
            <v>Turkey</v>
          </cell>
          <cell r="C51">
            <v>492841.2</v>
          </cell>
          <cell r="D51">
            <v>521812.2</v>
          </cell>
          <cell r="E51">
            <v>461925.9</v>
          </cell>
          <cell r="F51">
            <v>581023.80000000005</v>
          </cell>
          <cell r="G51">
            <v>596491.19999999995</v>
          </cell>
          <cell r="H51">
            <v>678483.7</v>
          </cell>
          <cell r="I51">
            <v>714313.4</v>
          </cell>
          <cell r="J51">
            <v>703411.6</v>
          </cell>
          <cell r="K51">
            <v>772609.5</v>
          </cell>
          <cell r="L51" t="str">
            <v>:</v>
          </cell>
        </row>
        <row r="52">
          <cell r="A52" t="str">
            <v>XK</v>
          </cell>
          <cell r="B52" t="str">
            <v>Kosovo (under United Nations Security Council Resolution 1244/99)</v>
          </cell>
          <cell r="C52" t="str">
            <v>:</v>
          </cell>
          <cell r="D52">
            <v>3882.8</v>
          </cell>
          <cell r="E52">
            <v>4069.6</v>
          </cell>
          <cell r="F52">
            <v>4402</v>
          </cell>
          <cell r="G52">
            <v>4814.5</v>
          </cell>
          <cell r="H52">
            <v>5058.8</v>
          </cell>
          <cell r="I52">
            <v>5326.6</v>
          </cell>
          <cell r="J52">
            <v>5567.5</v>
          </cell>
          <cell r="K52">
            <v>5806.9</v>
          </cell>
          <cell r="L52" t="str">
            <v>: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zoomScaleNormal="100" workbookViewId="0">
      <selection activeCell="B22" sqref="B22"/>
    </sheetView>
  </sheetViews>
  <sheetFormatPr defaultRowHeight="14.25" x14ac:dyDescent="0.2"/>
  <cols>
    <col min="1" max="1" width="53.5" bestFit="1" customWidth="1"/>
    <col min="2" max="2" width="36.125" bestFit="1" customWidth="1"/>
  </cols>
  <sheetData>
    <row r="1" spans="1:12" x14ac:dyDescent="0.2">
      <c r="A1" s="1" t="s">
        <v>62</v>
      </c>
    </row>
    <row r="3" spans="1:12" x14ac:dyDescent="0.2">
      <c r="A3" s="1" t="s">
        <v>1</v>
      </c>
      <c r="B3" s="2">
        <v>42788.729699074072</v>
      </c>
    </row>
    <row r="4" spans="1:12" x14ac:dyDescent="0.2">
      <c r="A4" s="1" t="s">
        <v>2</v>
      </c>
      <c r="B4" s="2">
        <v>42818.507572881943</v>
      </c>
    </row>
    <row r="5" spans="1:12" x14ac:dyDescent="0.2">
      <c r="A5" s="1" t="s">
        <v>3</v>
      </c>
      <c r="B5" s="1" t="s">
        <v>4</v>
      </c>
    </row>
    <row r="7" spans="1:12" x14ac:dyDescent="0.2">
      <c r="A7" s="1" t="s">
        <v>5</v>
      </c>
      <c r="B7" s="1" t="s">
        <v>63</v>
      </c>
    </row>
    <row r="8" spans="1:12" x14ac:dyDescent="0.2">
      <c r="A8" s="1" t="s">
        <v>64</v>
      </c>
      <c r="B8" s="1" t="s">
        <v>65</v>
      </c>
    </row>
    <row r="9" spans="1:12" x14ac:dyDescent="0.2">
      <c r="A9" s="1" t="s">
        <v>7</v>
      </c>
      <c r="B9" s="1" t="s">
        <v>66</v>
      </c>
    </row>
    <row r="10" spans="1:12" x14ac:dyDescent="0.2">
      <c r="A10" s="3" t="s">
        <v>161</v>
      </c>
      <c r="B10" s="3" t="s">
        <v>9</v>
      </c>
      <c r="C10" s="3" t="s">
        <v>67</v>
      </c>
      <c r="D10" s="3" t="s">
        <v>10</v>
      </c>
      <c r="E10" s="3" t="s">
        <v>11</v>
      </c>
      <c r="F10" s="3" t="s">
        <v>12</v>
      </c>
      <c r="G10" s="3" t="s">
        <v>13</v>
      </c>
      <c r="H10" s="3" t="s">
        <v>14</v>
      </c>
      <c r="I10" s="3" t="s">
        <v>15</v>
      </c>
      <c r="J10" s="3" t="s">
        <v>16</v>
      </c>
      <c r="K10" s="3" t="s">
        <v>17</v>
      </c>
      <c r="L10" s="3" t="s">
        <v>18</v>
      </c>
    </row>
    <row r="11" spans="1:12" x14ac:dyDescent="0.2">
      <c r="A11" s="3" t="s">
        <v>162</v>
      </c>
      <c r="B11" s="3" t="s">
        <v>19</v>
      </c>
      <c r="C11" s="4">
        <v>-196642.2</v>
      </c>
      <c r="D11" s="4">
        <v>-117687.6</v>
      </c>
      <c r="E11" s="4">
        <v>-318612.40000000002</v>
      </c>
      <c r="F11" s="4">
        <v>-815762</v>
      </c>
      <c r="G11" s="4">
        <v>-822026</v>
      </c>
      <c r="H11" s="4">
        <v>-602309.4</v>
      </c>
      <c r="I11" s="4">
        <v>-572172.69999999995</v>
      </c>
      <c r="J11" s="4">
        <v>-444945.6</v>
      </c>
      <c r="K11" s="4">
        <v>-419873.5</v>
      </c>
      <c r="L11" s="4">
        <v>-347285.8</v>
      </c>
    </row>
    <row r="12" spans="1:12" x14ac:dyDescent="0.2">
      <c r="A12" s="3" t="s">
        <v>176</v>
      </c>
      <c r="B12" s="3" t="s">
        <v>68</v>
      </c>
      <c r="C12" s="4">
        <v>-195280.8</v>
      </c>
      <c r="D12" s="4">
        <v>-116613.6</v>
      </c>
      <c r="E12" s="4">
        <v>-317282.8</v>
      </c>
      <c r="F12" s="4">
        <v>-813058.5</v>
      </c>
      <c r="G12" s="4">
        <v>-819239.5</v>
      </c>
      <c r="H12" s="4">
        <v>-598802.1</v>
      </c>
      <c r="I12" s="4">
        <v>-569839.6</v>
      </c>
      <c r="J12" s="4">
        <v>-442643.7</v>
      </c>
      <c r="K12" s="4">
        <v>-417542.9</v>
      </c>
      <c r="L12" s="4">
        <v>-345837.5</v>
      </c>
    </row>
    <row r="13" spans="1:12" x14ac:dyDescent="0.2">
      <c r="A13" s="3" t="s">
        <v>177</v>
      </c>
      <c r="B13" s="3" t="s">
        <v>69</v>
      </c>
      <c r="C13" s="4">
        <v>-193684.9</v>
      </c>
      <c r="D13" s="4">
        <v>-113438.7</v>
      </c>
      <c r="E13" s="4">
        <v>-309977.09999999998</v>
      </c>
      <c r="F13" s="4">
        <v>-800151.7</v>
      </c>
      <c r="G13" s="4">
        <v>-809329.1</v>
      </c>
      <c r="H13" s="4">
        <v>-590776.1</v>
      </c>
      <c r="I13" s="4">
        <v>-564806.30000000005</v>
      </c>
      <c r="J13" s="4">
        <v>-439462.7</v>
      </c>
      <c r="K13" s="4">
        <v>-413940.5</v>
      </c>
      <c r="L13" s="4">
        <v>-343863.9</v>
      </c>
    </row>
    <row r="14" spans="1:12" x14ac:dyDescent="0.2">
      <c r="A14" s="3" t="s">
        <v>163</v>
      </c>
      <c r="B14" s="3" t="s">
        <v>20</v>
      </c>
      <c r="C14" s="4">
        <v>-170501.9</v>
      </c>
      <c r="D14" s="4">
        <v>-100883.3</v>
      </c>
      <c r="E14" s="4">
        <v>-284808.2</v>
      </c>
      <c r="F14" s="4">
        <v>-751878</v>
      </c>
      <c r="G14" s="4">
        <v>-759781.9</v>
      </c>
      <c r="H14" s="4">
        <v>-552414</v>
      </c>
      <c r="I14" s="4">
        <v>-534496.5</v>
      </c>
      <c r="J14" s="4">
        <v>-409247.7</v>
      </c>
      <c r="K14" s="4">
        <v>-388518.2</v>
      </c>
      <c r="L14" s="4">
        <v>-326269.3</v>
      </c>
    </row>
    <row r="15" spans="1:12" x14ac:dyDescent="0.2">
      <c r="A15" s="3" t="s">
        <v>165</v>
      </c>
      <c r="B15" s="3" t="s">
        <v>22</v>
      </c>
      <c r="C15" s="4">
        <v>-132566.29999999999</v>
      </c>
      <c r="D15" s="4">
        <v>-60016.4</v>
      </c>
      <c r="E15" s="4">
        <v>-208129</v>
      </c>
      <c r="F15" s="4">
        <v>-581583.19999999995</v>
      </c>
      <c r="G15" s="4">
        <v>-589336.30000000005</v>
      </c>
      <c r="H15" s="4">
        <v>-413675.7</v>
      </c>
      <c r="I15" s="4">
        <v>-357884.6</v>
      </c>
      <c r="J15" s="4">
        <v>-294252.90000000002</v>
      </c>
      <c r="K15" s="4">
        <v>-261211.5</v>
      </c>
      <c r="L15" s="4">
        <v>-214940</v>
      </c>
    </row>
    <row r="16" spans="1:12" x14ac:dyDescent="0.2">
      <c r="A16" s="3" t="s">
        <v>178</v>
      </c>
      <c r="B16" s="3" t="s">
        <v>70</v>
      </c>
      <c r="C16" s="4">
        <v>-132500.79999999999</v>
      </c>
      <c r="D16" s="4">
        <v>-59779.6</v>
      </c>
      <c r="E16" s="4">
        <v>-207121</v>
      </c>
      <c r="F16" s="4">
        <v>-579130.6</v>
      </c>
      <c r="G16" s="4">
        <v>-587402.19999999995</v>
      </c>
      <c r="H16" s="4">
        <v>-410879.7</v>
      </c>
      <c r="I16" s="4">
        <v>-356835.6</v>
      </c>
      <c r="J16" s="4">
        <v>-293335.90000000002</v>
      </c>
      <c r="K16" s="4">
        <v>-260960.4</v>
      </c>
      <c r="L16" s="4">
        <v>-214864.1</v>
      </c>
    </row>
    <row r="17" spans="1:12" x14ac:dyDescent="0.2">
      <c r="A17" s="3" t="s">
        <v>179</v>
      </c>
      <c r="B17" s="3" t="s">
        <v>71</v>
      </c>
      <c r="C17" s="4">
        <v>-132395</v>
      </c>
      <c r="D17" s="4">
        <v>-59629.9</v>
      </c>
      <c r="E17" s="4">
        <v>-206117</v>
      </c>
      <c r="F17" s="4">
        <v>-577433.4</v>
      </c>
      <c r="G17" s="4">
        <v>-585894.30000000005</v>
      </c>
      <c r="H17" s="4">
        <v>-410198.7</v>
      </c>
      <c r="I17" s="4">
        <v>-356652.3</v>
      </c>
      <c r="J17" s="4">
        <v>-293128.90000000002</v>
      </c>
      <c r="K17" s="4">
        <v>-260591</v>
      </c>
      <c r="L17" s="4">
        <v>-214555.1</v>
      </c>
    </row>
    <row r="18" spans="1:12" x14ac:dyDescent="0.2">
      <c r="A18" s="3" t="s">
        <v>180</v>
      </c>
      <c r="B18" s="3" t="s">
        <v>72</v>
      </c>
      <c r="C18" s="4">
        <v>-132788</v>
      </c>
      <c r="D18" s="4">
        <v>-60071.3</v>
      </c>
      <c r="E18" s="4">
        <v>-205676.6</v>
      </c>
      <c r="F18" s="4">
        <v>-577124.5</v>
      </c>
      <c r="G18" s="4">
        <v>-585921.9</v>
      </c>
      <c r="H18" s="4">
        <v>-410391.8</v>
      </c>
      <c r="I18" s="4">
        <v>-356606.1</v>
      </c>
      <c r="J18" s="4">
        <v>-293096.8</v>
      </c>
      <c r="K18" s="4">
        <v>-260725</v>
      </c>
      <c r="L18" s="4">
        <v>-214582.3</v>
      </c>
    </row>
    <row r="19" spans="1:12" x14ac:dyDescent="0.2">
      <c r="A19" s="3" t="s">
        <v>181</v>
      </c>
      <c r="B19" s="3" t="s">
        <v>73</v>
      </c>
      <c r="C19" s="4">
        <v>-131152.5</v>
      </c>
      <c r="D19" s="4">
        <v>-58975.3</v>
      </c>
      <c r="E19" s="4">
        <v>-204074.3</v>
      </c>
      <c r="F19" s="4">
        <v>-572128</v>
      </c>
      <c r="G19" s="4">
        <v>-580863.80000000005</v>
      </c>
      <c r="H19" s="4">
        <v>-407371.1</v>
      </c>
      <c r="I19" s="4">
        <v>-353447.3</v>
      </c>
      <c r="J19" s="4">
        <v>-291079.40000000002</v>
      </c>
      <c r="K19" s="4">
        <v>-258668.9</v>
      </c>
      <c r="L19" s="4">
        <v>-212452</v>
      </c>
    </row>
    <row r="20" spans="1:12" x14ac:dyDescent="0.2">
      <c r="A20" s="3" t="s">
        <v>182</v>
      </c>
      <c r="B20" s="3" t="s">
        <v>74</v>
      </c>
      <c r="C20" s="4">
        <v>-130844.9</v>
      </c>
      <c r="D20" s="4">
        <v>-59411.6</v>
      </c>
      <c r="E20" s="4">
        <v>-203984.2</v>
      </c>
      <c r="F20" s="4">
        <v>-570911.9</v>
      </c>
      <c r="G20" s="4">
        <v>-579741.69999999995</v>
      </c>
      <c r="H20" s="4">
        <v>-406074.7</v>
      </c>
      <c r="I20" s="4">
        <v>-352056.1</v>
      </c>
      <c r="J20" s="4">
        <v>-289989.5</v>
      </c>
      <c r="K20" s="4">
        <v>-256960</v>
      </c>
      <c r="L20" s="4">
        <v>-212135.3</v>
      </c>
    </row>
    <row r="21" spans="1:12" x14ac:dyDescent="0.2">
      <c r="A21" s="3" t="s">
        <v>166</v>
      </c>
      <c r="B21" s="3" t="s">
        <v>23</v>
      </c>
      <c r="C21" s="4">
        <v>-130464.8</v>
      </c>
      <c r="D21" s="4">
        <v>-59380.5</v>
      </c>
      <c r="E21" s="4">
        <v>-203446.9</v>
      </c>
      <c r="F21" s="4">
        <v>-568784.9</v>
      </c>
      <c r="G21" s="4">
        <v>-577697.6</v>
      </c>
      <c r="H21" s="4">
        <v>-403618.2</v>
      </c>
      <c r="I21" s="4">
        <v>-350579.7</v>
      </c>
      <c r="J21" s="4">
        <v>-284593.5</v>
      </c>
      <c r="K21" s="4">
        <v>-255080</v>
      </c>
      <c r="L21" s="4">
        <v>-211104.6</v>
      </c>
    </row>
    <row r="22" spans="1:12" x14ac:dyDescent="0.2">
      <c r="A22" s="3" t="s">
        <v>183</v>
      </c>
      <c r="B22" s="3" t="s">
        <v>75</v>
      </c>
      <c r="C22" s="4">
        <v>-117510.8</v>
      </c>
      <c r="D22" s="4">
        <v>-43773.5</v>
      </c>
      <c r="E22" s="4">
        <v>-178821.9</v>
      </c>
      <c r="F22" s="4">
        <v>-532818.9</v>
      </c>
      <c r="G22" s="4">
        <v>-552388.6</v>
      </c>
      <c r="H22" s="4">
        <v>-382338.2</v>
      </c>
      <c r="I22" s="4">
        <v>-333674.7</v>
      </c>
      <c r="J22" s="4">
        <v>-260834.5</v>
      </c>
      <c r="K22" s="4">
        <v>-248668</v>
      </c>
      <c r="L22" s="4">
        <v>-197867.6</v>
      </c>
    </row>
    <row r="23" spans="1:12" x14ac:dyDescent="0.2">
      <c r="A23" s="3" t="s">
        <v>104</v>
      </c>
      <c r="B23" s="3" t="s">
        <v>24</v>
      </c>
      <c r="C23" s="4">
        <v>696.5</v>
      </c>
      <c r="D23" s="4">
        <v>211.9</v>
      </c>
      <c r="E23" s="4">
        <v>-3926.9</v>
      </c>
      <c r="F23" s="4">
        <v>-18796.3</v>
      </c>
      <c r="G23" s="4">
        <v>-14499.2</v>
      </c>
      <c r="H23" s="4">
        <v>-15578.2</v>
      </c>
      <c r="I23" s="4">
        <v>-16316.4</v>
      </c>
      <c r="J23" s="4">
        <v>-11820.8</v>
      </c>
      <c r="K23" s="4">
        <v>-12254.4</v>
      </c>
      <c r="L23" s="4">
        <v>-10345.299999999999</v>
      </c>
    </row>
    <row r="24" spans="1:12" x14ac:dyDescent="0.2">
      <c r="A24" s="3" t="s">
        <v>106</v>
      </c>
      <c r="B24" s="3" t="s">
        <v>25</v>
      </c>
      <c r="C24" s="4">
        <v>495.7</v>
      </c>
      <c r="D24" s="4">
        <v>357.2</v>
      </c>
      <c r="E24" s="4">
        <v>591.4</v>
      </c>
      <c r="F24" s="4">
        <v>-1513.8</v>
      </c>
      <c r="G24" s="4">
        <v>-1190.3</v>
      </c>
      <c r="H24" s="4">
        <v>-812.8</v>
      </c>
      <c r="I24" s="4">
        <v>-134.19999999999999</v>
      </c>
      <c r="J24" s="4">
        <v>-173.6</v>
      </c>
      <c r="K24" s="4">
        <v>-2331</v>
      </c>
      <c r="L24" s="4">
        <v>-761.8</v>
      </c>
    </row>
    <row r="25" spans="1:12" x14ac:dyDescent="0.2">
      <c r="A25" s="3" t="s">
        <v>108</v>
      </c>
      <c r="B25" s="3" t="s">
        <v>26</v>
      </c>
      <c r="C25" s="4">
        <v>-2790.2</v>
      </c>
      <c r="D25" s="4">
        <v>-958.1</v>
      </c>
      <c r="E25" s="4">
        <v>-3391.7</v>
      </c>
      <c r="F25" s="4">
        <v>-8180</v>
      </c>
      <c r="G25" s="4">
        <v>-6902.3</v>
      </c>
      <c r="H25" s="4">
        <v>-4469.1000000000004</v>
      </c>
      <c r="I25" s="4">
        <v>-6344.3</v>
      </c>
      <c r="J25" s="4">
        <v>-1968</v>
      </c>
      <c r="K25" s="4">
        <v>-3016.5</v>
      </c>
      <c r="L25" s="4">
        <v>-1048.7</v>
      </c>
    </row>
    <row r="26" spans="1:12" x14ac:dyDescent="0.2">
      <c r="A26" s="3" t="s">
        <v>110</v>
      </c>
      <c r="B26" s="3" t="s">
        <v>27</v>
      </c>
      <c r="C26" s="4">
        <v>11247.5</v>
      </c>
      <c r="D26" s="4">
        <v>11716.9</v>
      </c>
      <c r="E26" s="4">
        <v>7668.6</v>
      </c>
      <c r="F26" s="4">
        <v>-6471.5</v>
      </c>
      <c r="G26" s="4">
        <v>-6590.4</v>
      </c>
      <c r="H26" s="4">
        <v>-5095.8</v>
      </c>
      <c r="I26" s="4">
        <v>-8885.9</v>
      </c>
      <c r="J26" s="4">
        <v>-2588.4</v>
      </c>
      <c r="K26" s="4">
        <v>3784.1</v>
      </c>
      <c r="L26" s="4">
        <v>-3650.6</v>
      </c>
    </row>
    <row r="27" spans="1:12" x14ac:dyDescent="0.2">
      <c r="A27" s="3" t="s">
        <v>112</v>
      </c>
      <c r="B27" s="3" t="s">
        <v>28</v>
      </c>
      <c r="C27" s="4">
        <v>-41200</v>
      </c>
      <c r="D27" s="4">
        <v>4706</v>
      </c>
      <c r="E27" s="4">
        <v>-4531</v>
      </c>
      <c r="F27" s="4">
        <v>-79590</v>
      </c>
      <c r="G27" s="4">
        <v>-108904</v>
      </c>
      <c r="H27" s="4">
        <v>-25863</v>
      </c>
      <c r="I27" s="4">
        <v>-929</v>
      </c>
      <c r="J27" s="4">
        <v>-5352</v>
      </c>
      <c r="K27" s="4">
        <v>8552</v>
      </c>
      <c r="L27" s="4">
        <v>20923</v>
      </c>
    </row>
    <row r="28" spans="1:12" x14ac:dyDescent="0.2">
      <c r="A28" s="3" t="s">
        <v>113</v>
      </c>
      <c r="B28" s="3" t="s">
        <v>29</v>
      </c>
      <c r="C28" s="4">
        <v>393</v>
      </c>
      <c r="D28" s="4">
        <v>441.4</v>
      </c>
      <c r="E28" s="4">
        <v>-440.4</v>
      </c>
      <c r="F28" s="4">
        <v>-308.89999999999998</v>
      </c>
      <c r="G28" s="4">
        <v>27.6</v>
      </c>
      <c r="H28" s="4">
        <v>193.1</v>
      </c>
      <c r="I28" s="4">
        <v>-46.2</v>
      </c>
      <c r="J28" s="4">
        <v>-32.1</v>
      </c>
      <c r="K28" s="4">
        <v>134</v>
      </c>
      <c r="L28" s="4">
        <v>27.2</v>
      </c>
    </row>
    <row r="29" spans="1:12" x14ac:dyDescent="0.2">
      <c r="A29" s="3" t="s">
        <v>115</v>
      </c>
      <c r="B29" s="3" t="s">
        <v>30</v>
      </c>
      <c r="C29" s="4">
        <v>5198.3</v>
      </c>
      <c r="D29" s="4">
        <v>538.29999999999995</v>
      </c>
      <c r="E29" s="4">
        <v>-13098.8</v>
      </c>
      <c r="F29" s="4">
        <v>-23441.599999999999</v>
      </c>
      <c r="G29" s="4">
        <v>-53677.2</v>
      </c>
      <c r="H29" s="4">
        <v>-21841.9</v>
      </c>
      <c r="I29" s="4">
        <v>-14013.2</v>
      </c>
      <c r="J29" s="4">
        <v>-10193.299999999999</v>
      </c>
      <c r="K29" s="4">
        <v>-7196.6</v>
      </c>
      <c r="L29" s="4">
        <v>-4786</v>
      </c>
    </row>
    <row r="30" spans="1:12" x14ac:dyDescent="0.2">
      <c r="A30" s="3" t="s">
        <v>117</v>
      </c>
      <c r="B30" s="3" t="s">
        <v>32</v>
      </c>
      <c r="C30" s="4">
        <v>-12954</v>
      </c>
      <c r="D30" s="4">
        <v>-15607</v>
      </c>
      <c r="E30" s="4">
        <v>-24625</v>
      </c>
      <c r="F30" s="4">
        <v>-35966</v>
      </c>
      <c r="G30" s="4">
        <v>-25309</v>
      </c>
      <c r="H30" s="4">
        <v>-21280</v>
      </c>
      <c r="I30" s="4">
        <v>-16905</v>
      </c>
      <c r="J30" s="4">
        <v>-23759</v>
      </c>
      <c r="K30" s="4">
        <v>-6412</v>
      </c>
      <c r="L30" s="4">
        <v>-13237</v>
      </c>
    </row>
    <row r="31" spans="1:12" x14ac:dyDescent="0.2">
      <c r="A31" s="3" t="s">
        <v>119</v>
      </c>
      <c r="B31" s="3" t="s">
        <v>33</v>
      </c>
      <c r="C31" s="4">
        <v>22144</v>
      </c>
      <c r="D31" s="4">
        <v>21620</v>
      </c>
      <c r="E31" s="4">
        <v>-49385</v>
      </c>
      <c r="F31" s="4">
        <v>-118237</v>
      </c>
      <c r="G31" s="4">
        <v>-101445</v>
      </c>
      <c r="H31" s="4">
        <v>-102908</v>
      </c>
      <c r="I31" s="4">
        <v>-108903</v>
      </c>
      <c r="J31" s="4">
        <v>-71853</v>
      </c>
      <c r="K31" s="4">
        <v>-62179</v>
      </c>
      <c r="L31" s="4">
        <v>-55163</v>
      </c>
    </row>
    <row r="32" spans="1:12" x14ac:dyDescent="0.2">
      <c r="A32" s="3" t="s">
        <v>121</v>
      </c>
      <c r="B32" s="3" t="s">
        <v>34</v>
      </c>
      <c r="C32" s="4">
        <v>-43400</v>
      </c>
      <c r="D32" s="4">
        <v>-49492</v>
      </c>
      <c r="E32" s="4">
        <v>-63533</v>
      </c>
      <c r="F32" s="4">
        <v>-138878</v>
      </c>
      <c r="G32" s="4">
        <v>-135795</v>
      </c>
      <c r="H32" s="4">
        <v>-104961</v>
      </c>
      <c r="I32" s="4">
        <v>-100448</v>
      </c>
      <c r="J32" s="4">
        <v>-85376</v>
      </c>
      <c r="K32" s="4">
        <v>-84846</v>
      </c>
      <c r="L32" s="4">
        <v>-76509</v>
      </c>
    </row>
    <row r="33" spans="1:12" x14ac:dyDescent="0.2">
      <c r="A33" s="3" t="s">
        <v>157</v>
      </c>
      <c r="B33" s="3" t="s">
        <v>35</v>
      </c>
      <c r="C33" s="4">
        <v>-1361.4</v>
      </c>
      <c r="D33" s="4">
        <v>-1074</v>
      </c>
      <c r="E33" s="4">
        <v>-1329.6</v>
      </c>
      <c r="F33" s="4">
        <v>-2703.5</v>
      </c>
      <c r="G33" s="4">
        <v>-2786.5</v>
      </c>
      <c r="H33" s="4">
        <v>-3507.2</v>
      </c>
      <c r="I33" s="4">
        <v>-2333.1</v>
      </c>
      <c r="J33" s="4">
        <v>-2302</v>
      </c>
      <c r="K33" s="4">
        <v>-2330.5</v>
      </c>
      <c r="L33" s="4">
        <v>-1448.3</v>
      </c>
    </row>
    <row r="34" spans="1:12" x14ac:dyDescent="0.2">
      <c r="A34" s="3" t="s">
        <v>123</v>
      </c>
      <c r="B34" s="3" t="s">
        <v>36</v>
      </c>
      <c r="C34" s="4">
        <v>-55549</v>
      </c>
      <c r="D34" s="4">
        <v>-24571</v>
      </c>
      <c r="E34" s="4">
        <v>-43936</v>
      </c>
      <c r="F34" s="4">
        <v>-82881</v>
      </c>
      <c r="G34" s="4">
        <v>-68121</v>
      </c>
      <c r="H34" s="4">
        <v>-60781</v>
      </c>
      <c r="I34" s="4">
        <v>-47216</v>
      </c>
      <c r="J34" s="4">
        <v>-43218</v>
      </c>
      <c r="K34" s="4">
        <v>-48482</v>
      </c>
      <c r="L34" s="4">
        <v>-42931</v>
      </c>
    </row>
    <row r="35" spans="1:12" x14ac:dyDescent="0.2">
      <c r="A35" s="3" t="s">
        <v>125</v>
      </c>
      <c r="B35" s="3" t="s">
        <v>37</v>
      </c>
      <c r="C35" s="4">
        <v>-166.9</v>
      </c>
      <c r="D35" s="4">
        <v>566.1</v>
      </c>
      <c r="E35" s="4">
        <v>164.6</v>
      </c>
      <c r="F35" s="4">
        <v>-1014.7</v>
      </c>
      <c r="G35" s="4">
        <v>-911.6</v>
      </c>
      <c r="H35" s="4">
        <v>-1122.0999999999999</v>
      </c>
      <c r="I35" s="4">
        <v>-1129.7</v>
      </c>
      <c r="J35" s="4">
        <v>-890.7</v>
      </c>
      <c r="K35" s="4">
        <v>-1543</v>
      </c>
      <c r="L35" s="4">
        <v>-196.4</v>
      </c>
    </row>
    <row r="36" spans="1:12" x14ac:dyDescent="0.2">
      <c r="A36" s="3" t="s">
        <v>127</v>
      </c>
      <c r="B36" s="3" t="s">
        <v>38</v>
      </c>
      <c r="C36" s="4">
        <v>-105.8</v>
      </c>
      <c r="D36" s="4">
        <v>-149.69999999999999</v>
      </c>
      <c r="E36" s="4">
        <v>-1004</v>
      </c>
      <c r="F36" s="4">
        <v>-1697.2</v>
      </c>
      <c r="G36" s="4">
        <v>-1507.9</v>
      </c>
      <c r="H36" s="4">
        <v>-681.1</v>
      </c>
      <c r="I36" s="4">
        <v>-183.3</v>
      </c>
      <c r="J36" s="4">
        <v>-207</v>
      </c>
      <c r="K36" s="4">
        <v>-369.4</v>
      </c>
      <c r="L36" s="4">
        <v>-309</v>
      </c>
    </row>
    <row r="37" spans="1:12" x14ac:dyDescent="0.2">
      <c r="A37" s="3" t="s">
        <v>129</v>
      </c>
      <c r="B37" s="3" t="s">
        <v>39</v>
      </c>
      <c r="C37" s="4">
        <v>-65.5</v>
      </c>
      <c r="D37" s="4">
        <v>-236.8</v>
      </c>
      <c r="E37" s="4">
        <v>-1008</v>
      </c>
      <c r="F37" s="4">
        <v>-2452.6</v>
      </c>
      <c r="G37" s="4">
        <v>-1934.1</v>
      </c>
      <c r="H37" s="4">
        <v>-2795.9</v>
      </c>
      <c r="I37" s="4">
        <v>-1049</v>
      </c>
      <c r="J37" s="4">
        <v>-916.9</v>
      </c>
      <c r="K37" s="4">
        <v>-251.1</v>
      </c>
      <c r="L37" s="4">
        <v>-75.900000000000006</v>
      </c>
    </row>
    <row r="38" spans="1:12" x14ac:dyDescent="0.2">
      <c r="A38" s="3" t="s">
        <v>131</v>
      </c>
      <c r="B38" s="3" t="s">
        <v>40</v>
      </c>
      <c r="C38" s="4">
        <v>654.5</v>
      </c>
      <c r="D38" s="4">
        <v>1543.4</v>
      </c>
      <c r="E38" s="4">
        <v>1265.8</v>
      </c>
      <c r="F38" s="4">
        <v>-249.5</v>
      </c>
      <c r="G38" s="4">
        <v>-264.5</v>
      </c>
      <c r="H38" s="4">
        <v>221.4</v>
      </c>
      <c r="I38" s="4">
        <v>152.19999999999999</v>
      </c>
      <c r="J38" s="4">
        <v>445.1</v>
      </c>
      <c r="K38" s="4">
        <v>717.9</v>
      </c>
      <c r="L38" s="4">
        <v>796.2</v>
      </c>
    </row>
    <row r="39" spans="1:12" x14ac:dyDescent="0.2">
      <c r="A39" s="3" t="s">
        <v>133</v>
      </c>
      <c r="B39" s="3" t="s">
        <v>41</v>
      </c>
      <c r="C39" s="4">
        <v>-8522.9</v>
      </c>
      <c r="D39" s="4">
        <v>-5145.3999999999996</v>
      </c>
      <c r="E39" s="4">
        <v>-3912</v>
      </c>
      <c r="F39" s="4">
        <v>-4298.3</v>
      </c>
      <c r="G39" s="4">
        <v>-4442.2</v>
      </c>
      <c r="H39" s="4">
        <v>-5505.5</v>
      </c>
      <c r="I39" s="4">
        <v>-2289.6999999999998</v>
      </c>
      <c r="J39" s="4">
        <v>-2594.8000000000002</v>
      </c>
      <c r="K39" s="4">
        <v>-2178.6999999999998</v>
      </c>
      <c r="L39" s="4">
        <v>-1722.3</v>
      </c>
    </row>
    <row r="40" spans="1:12" x14ac:dyDescent="0.2">
      <c r="A40" s="3" t="s">
        <v>135</v>
      </c>
      <c r="B40" s="3" t="s">
        <v>42</v>
      </c>
      <c r="C40" s="4">
        <v>-140.80000000000001</v>
      </c>
      <c r="D40" s="4">
        <v>-129.80000000000001</v>
      </c>
      <c r="E40" s="4">
        <v>-254.7</v>
      </c>
      <c r="F40" s="4">
        <v>-201.5</v>
      </c>
      <c r="G40" s="4">
        <v>-210.5</v>
      </c>
      <c r="H40" s="4">
        <v>-174.3</v>
      </c>
      <c r="I40" s="4">
        <v>-261.5</v>
      </c>
      <c r="J40" s="4">
        <v>-199.1</v>
      </c>
      <c r="K40" s="4">
        <v>-166</v>
      </c>
      <c r="L40" s="4">
        <v>-120.3</v>
      </c>
    </row>
    <row r="41" spans="1:12" x14ac:dyDescent="0.2">
      <c r="A41" s="3" t="s">
        <v>137</v>
      </c>
      <c r="B41" s="3" t="s">
        <v>43</v>
      </c>
      <c r="C41" s="4">
        <v>1219</v>
      </c>
      <c r="D41" s="4">
        <v>1298</v>
      </c>
      <c r="E41" s="4">
        <v>1430</v>
      </c>
      <c r="F41" s="4">
        <v>-33538</v>
      </c>
      <c r="G41" s="4">
        <v>-31522</v>
      </c>
      <c r="H41" s="4">
        <v>-27572</v>
      </c>
      <c r="I41" s="4">
        <v>-25064</v>
      </c>
      <c r="J41" s="4">
        <v>-15497</v>
      </c>
      <c r="K41" s="4">
        <v>-15028</v>
      </c>
      <c r="L41" s="4">
        <v>-12759</v>
      </c>
    </row>
    <row r="42" spans="1:12" x14ac:dyDescent="0.2">
      <c r="A42" s="3" t="s">
        <v>139</v>
      </c>
      <c r="B42" s="3" t="s">
        <v>44</v>
      </c>
      <c r="C42" s="4">
        <v>-6865.5</v>
      </c>
      <c r="D42" s="4">
        <v>-3925.6</v>
      </c>
      <c r="E42" s="4">
        <v>-4469.3</v>
      </c>
      <c r="F42" s="4">
        <v>-15426.8</v>
      </c>
      <c r="G42" s="4">
        <v>-13177.5</v>
      </c>
      <c r="H42" s="4">
        <v>-7992.4</v>
      </c>
      <c r="I42" s="4">
        <v>-7046.2</v>
      </c>
      <c r="J42" s="4">
        <v>-4409.3</v>
      </c>
      <c r="K42" s="4">
        <v>-9054.6</v>
      </c>
      <c r="L42" s="4">
        <v>-3542.6</v>
      </c>
    </row>
    <row r="43" spans="1:12" x14ac:dyDescent="0.2">
      <c r="A43" s="3" t="s">
        <v>141</v>
      </c>
      <c r="B43" s="3" t="s">
        <v>45</v>
      </c>
      <c r="C43" s="4">
        <v>-9768.5</v>
      </c>
      <c r="D43" s="4">
        <v>-5816</v>
      </c>
      <c r="E43" s="4">
        <v>-13183</v>
      </c>
      <c r="F43" s="4">
        <v>-22997</v>
      </c>
      <c r="G43" s="4">
        <v>-26563.9</v>
      </c>
      <c r="H43" s="4">
        <v>-18330.099999999999</v>
      </c>
      <c r="I43" s="4">
        <v>-14370.9</v>
      </c>
      <c r="J43" s="4">
        <v>-15992.9</v>
      </c>
      <c r="K43" s="4">
        <v>-14095.6</v>
      </c>
      <c r="L43" s="4">
        <v>-10988.2</v>
      </c>
    </row>
    <row r="44" spans="1:12" x14ac:dyDescent="0.2">
      <c r="A44" s="3" t="s">
        <v>143</v>
      </c>
      <c r="B44" s="3" t="s">
        <v>46</v>
      </c>
      <c r="C44" s="4">
        <v>-7194.5</v>
      </c>
      <c r="D44" s="4">
        <v>-5279.4</v>
      </c>
      <c r="E44" s="4">
        <v>-6735.7</v>
      </c>
      <c r="F44" s="4">
        <v>-17203.599999999999</v>
      </c>
      <c r="G44" s="4">
        <v>-20100.2</v>
      </c>
      <c r="H44" s="4">
        <v>-13006.1</v>
      </c>
      <c r="I44" s="4">
        <v>-9529.1</v>
      </c>
      <c r="J44" s="4">
        <v>-8245.2000000000007</v>
      </c>
      <c r="K44" s="4">
        <v>-12402.3</v>
      </c>
      <c r="L44" s="4">
        <v>-7820.9</v>
      </c>
    </row>
    <row r="45" spans="1:12" x14ac:dyDescent="0.2">
      <c r="A45" s="3" t="s">
        <v>145</v>
      </c>
      <c r="B45" s="3" t="s">
        <v>47</v>
      </c>
      <c r="C45" s="4">
        <v>-2091.6</v>
      </c>
      <c r="D45" s="4">
        <v>-3532.1</v>
      </c>
      <c r="E45" s="4">
        <v>-7897.2</v>
      </c>
      <c r="F45" s="4">
        <v>-11393</v>
      </c>
      <c r="G45" s="4">
        <v>-8720.1</v>
      </c>
      <c r="H45" s="4">
        <v>-7213.2</v>
      </c>
      <c r="I45" s="4">
        <v>-4899.1000000000004</v>
      </c>
      <c r="J45" s="4">
        <v>-3007.4</v>
      </c>
      <c r="K45" s="4">
        <v>-1271.4000000000001</v>
      </c>
      <c r="L45" s="4">
        <v>-1211.8</v>
      </c>
    </row>
    <row r="46" spans="1:12" x14ac:dyDescent="0.2">
      <c r="A46" s="3" t="s">
        <v>147</v>
      </c>
      <c r="B46" s="3" t="s">
        <v>48</v>
      </c>
      <c r="C46" s="4">
        <v>-380.1</v>
      </c>
      <c r="D46" s="4">
        <v>-31.1</v>
      </c>
      <c r="E46" s="4">
        <v>-537.29999999999995</v>
      </c>
      <c r="F46" s="4">
        <v>-2127</v>
      </c>
      <c r="G46" s="4">
        <v>-2044.2</v>
      </c>
      <c r="H46" s="4">
        <v>-2456.4</v>
      </c>
      <c r="I46" s="4">
        <v>-1476.4</v>
      </c>
      <c r="J46" s="4">
        <v>-5396.1</v>
      </c>
      <c r="K46" s="4">
        <v>-1880</v>
      </c>
      <c r="L46" s="4">
        <v>-1030.8</v>
      </c>
    </row>
    <row r="47" spans="1:12" x14ac:dyDescent="0.2">
      <c r="A47" s="3" t="s">
        <v>149</v>
      </c>
      <c r="B47" s="3" t="s">
        <v>49</v>
      </c>
      <c r="C47" s="4">
        <v>-1635.4</v>
      </c>
      <c r="D47" s="4">
        <v>-1096</v>
      </c>
      <c r="E47" s="4">
        <v>-1602.4</v>
      </c>
      <c r="F47" s="4">
        <v>-4996.5</v>
      </c>
      <c r="G47" s="4">
        <v>-5058.1000000000004</v>
      </c>
      <c r="H47" s="4">
        <v>-3020.7</v>
      </c>
      <c r="I47" s="4">
        <v>-3158.9</v>
      </c>
      <c r="J47" s="4">
        <v>-2017.4</v>
      </c>
      <c r="K47" s="4">
        <v>-2056.1</v>
      </c>
      <c r="L47" s="4">
        <v>-2130.3000000000002</v>
      </c>
    </row>
    <row r="48" spans="1:12" x14ac:dyDescent="0.2">
      <c r="A48" s="3" t="s">
        <v>151</v>
      </c>
      <c r="B48" s="3" t="s">
        <v>50</v>
      </c>
      <c r="C48" s="4">
        <v>6786</v>
      </c>
      <c r="D48" s="4">
        <v>9577</v>
      </c>
      <c r="E48" s="4">
        <v>8098</v>
      </c>
      <c r="F48" s="4">
        <v>-4577</v>
      </c>
      <c r="G48" s="4">
        <v>-4883</v>
      </c>
      <c r="H48" s="4">
        <v>-2056</v>
      </c>
      <c r="I48" s="4">
        <v>-4362</v>
      </c>
      <c r="J48" s="4">
        <v>-5315</v>
      </c>
      <c r="K48" s="4">
        <v>-6495</v>
      </c>
      <c r="L48" s="4">
        <v>-5730</v>
      </c>
    </row>
    <row r="49" spans="1:12" x14ac:dyDescent="0.2">
      <c r="A49" s="3" t="s">
        <v>153</v>
      </c>
      <c r="B49" s="3" t="s">
        <v>51</v>
      </c>
      <c r="C49" s="4">
        <v>7243</v>
      </c>
      <c r="D49" s="4">
        <v>11803.5</v>
      </c>
      <c r="E49" s="4">
        <v>6863.5</v>
      </c>
      <c r="F49" s="4">
        <v>-2248.5</v>
      </c>
      <c r="G49" s="4">
        <v>-275.89999999999998</v>
      </c>
      <c r="H49" s="4">
        <v>-768.9</v>
      </c>
      <c r="I49" s="4">
        <v>-4133</v>
      </c>
      <c r="J49" s="4">
        <v>-6054.2</v>
      </c>
      <c r="K49" s="4">
        <v>-6874.5</v>
      </c>
      <c r="L49" s="4">
        <v>1061.5999999999999</v>
      </c>
    </row>
    <row r="50" spans="1:12" x14ac:dyDescent="0.2">
      <c r="A50" s="3" t="s">
        <v>155</v>
      </c>
      <c r="B50" s="3" t="s">
        <v>52</v>
      </c>
      <c r="C50" s="4">
        <v>-58527.6</v>
      </c>
      <c r="D50" s="4">
        <v>-65023.199999999997</v>
      </c>
      <c r="E50" s="4">
        <v>-95893.4</v>
      </c>
      <c r="F50" s="4">
        <v>-174373.1</v>
      </c>
      <c r="G50" s="4">
        <v>-175218</v>
      </c>
      <c r="H50" s="4">
        <v>-142931.1</v>
      </c>
      <c r="I50" s="4">
        <v>-170897.9</v>
      </c>
      <c r="J50" s="4">
        <v>-116011.6</v>
      </c>
      <c r="K50" s="4">
        <v>-130347.8</v>
      </c>
      <c r="L50" s="4">
        <v>-112575.8</v>
      </c>
    </row>
    <row r="51" spans="1:12" x14ac:dyDescent="0.2">
      <c r="A51" s="3" t="s">
        <v>167</v>
      </c>
      <c r="B51" s="3" t="s">
        <v>53</v>
      </c>
      <c r="C51" s="4">
        <v>799.4</v>
      </c>
      <c r="D51" s="4">
        <v>765.4</v>
      </c>
      <c r="E51" s="4">
        <v>-1406.9</v>
      </c>
      <c r="F51" s="4">
        <v>-893.2</v>
      </c>
      <c r="G51" s="4">
        <v>-977</v>
      </c>
      <c r="H51" s="4">
        <v>-588.79999999999995</v>
      </c>
      <c r="I51" s="4">
        <v>-413.5</v>
      </c>
      <c r="J51" s="4">
        <v>-214.3</v>
      </c>
      <c r="K51" s="4">
        <v>-7.9</v>
      </c>
      <c r="L51" s="4">
        <v>-126.3</v>
      </c>
    </row>
    <row r="52" spans="1:12" x14ac:dyDescent="0.2">
      <c r="A52" s="3" t="s">
        <v>168</v>
      </c>
      <c r="B52" s="3" t="s">
        <v>54</v>
      </c>
      <c r="C52" s="4">
        <v>49609.3</v>
      </c>
      <c r="D52" s="4">
        <v>50188.1</v>
      </c>
      <c r="E52" s="4">
        <v>59231.199999999997</v>
      </c>
      <c r="F52" s="4">
        <v>28781.599999999999</v>
      </c>
      <c r="G52" s="4">
        <v>35624.699999999997</v>
      </c>
      <c r="H52" s="4">
        <v>48178.3</v>
      </c>
      <c r="I52" s="4">
        <v>54922.5</v>
      </c>
      <c r="J52" s="4">
        <v>42441.7</v>
      </c>
      <c r="K52" s="4">
        <v>32950.1</v>
      </c>
      <c r="L52" s="4">
        <v>22441.599999999999</v>
      </c>
    </row>
    <row r="53" spans="1:12" x14ac:dyDescent="0.2">
      <c r="A53" s="3" t="s">
        <v>169</v>
      </c>
      <c r="B53" s="3" t="s">
        <v>55</v>
      </c>
      <c r="C53" s="4">
        <v>1057.0999999999999</v>
      </c>
      <c r="D53" s="4">
        <v>3240.6</v>
      </c>
      <c r="E53" s="4">
        <v>7709.9</v>
      </c>
      <c r="F53" s="4">
        <v>2949.8</v>
      </c>
      <c r="G53" s="4">
        <v>1497.8</v>
      </c>
      <c r="H53" s="4">
        <v>3792.5</v>
      </c>
      <c r="I53" s="4">
        <v>1283.4000000000001</v>
      </c>
      <c r="J53" s="4">
        <v>-2601.5</v>
      </c>
      <c r="K53" s="4">
        <v>-1597.1</v>
      </c>
      <c r="L53" s="4">
        <v>6469.9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zoomScaleNormal="100" workbookViewId="0">
      <selection activeCell="B22" sqref="B22"/>
    </sheetView>
  </sheetViews>
  <sheetFormatPr defaultRowHeight="14.25" x14ac:dyDescent="0.2"/>
  <cols>
    <col min="1" max="1" width="10.75" customWidth="1"/>
    <col min="2" max="2" width="49.75" customWidth="1"/>
    <col min="3" max="11" width="10.25" bestFit="1" customWidth="1"/>
  </cols>
  <sheetData>
    <row r="1" spans="1:11" x14ac:dyDescent="0.2">
      <c r="A1" s="1" t="s">
        <v>0</v>
      </c>
    </row>
    <row r="3" spans="1:11" x14ac:dyDescent="0.2">
      <c r="A3" s="1" t="s">
        <v>1</v>
      </c>
      <c r="B3" s="2">
        <v>42817.844004629631</v>
      </c>
    </row>
    <row r="4" spans="1:11" x14ac:dyDescent="0.2">
      <c r="A4" s="1" t="s">
        <v>2</v>
      </c>
      <c r="B4" s="2">
        <v>42818.508540046299</v>
      </c>
    </row>
    <row r="5" spans="1:11" x14ac:dyDescent="0.2">
      <c r="A5" s="1" t="s">
        <v>3</v>
      </c>
      <c r="B5" s="1" t="s">
        <v>4</v>
      </c>
    </row>
    <row r="7" spans="1:11" x14ac:dyDescent="0.2">
      <c r="A7" s="1" t="s">
        <v>5</v>
      </c>
      <c r="B7" s="1" t="s">
        <v>6</v>
      </c>
    </row>
    <row r="8" spans="1:11" x14ac:dyDescent="0.2">
      <c r="A8" s="1" t="s">
        <v>7</v>
      </c>
      <c r="B8" s="1" t="s">
        <v>8</v>
      </c>
    </row>
    <row r="10" spans="1:11" x14ac:dyDescent="0.2">
      <c r="A10" s="3" t="s">
        <v>161</v>
      </c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</row>
    <row r="11" spans="1:11" x14ac:dyDescent="0.2">
      <c r="A11" s="3" t="s">
        <v>162</v>
      </c>
      <c r="B11" s="3" t="s">
        <v>19</v>
      </c>
      <c r="C11" s="4">
        <v>12983310</v>
      </c>
      <c r="D11" s="4">
        <v>13054560.5</v>
      </c>
      <c r="E11" s="4">
        <v>12297013.4</v>
      </c>
      <c r="F11" s="4">
        <v>12817343.1</v>
      </c>
      <c r="G11" s="4">
        <v>13192553.6</v>
      </c>
      <c r="H11" s="4">
        <v>13448656.9</v>
      </c>
      <c r="I11" s="4">
        <v>13558629.9</v>
      </c>
      <c r="J11" s="4">
        <v>14002583.4</v>
      </c>
      <c r="K11" s="4">
        <v>14714003.4</v>
      </c>
    </row>
    <row r="12" spans="1:11" x14ac:dyDescent="0.2">
      <c r="A12" s="3" t="s">
        <v>163</v>
      </c>
      <c r="B12" s="3" t="s">
        <v>20</v>
      </c>
      <c r="C12" s="4">
        <v>12045252.300000001</v>
      </c>
      <c r="D12" s="4">
        <v>11989396.1</v>
      </c>
      <c r="E12" s="4">
        <v>11350115.4</v>
      </c>
      <c r="F12" s="4">
        <v>11800604.5</v>
      </c>
      <c r="G12" s="4">
        <v>12125912.800000001</v>
      </c>
      <c r="H12" s="4">
        <v>12370700.800000001</v>
      </c>
      <c r="I12" s="4">
        <v>12462374.5</v>
      </c>
      <c r="J12" s="4">
        <v>12874631.199999999</v>
      </c>
      <c r="K12" s="4">
        <v>13532380.1</v>
      </c>
    </row>
    <row r="13" spans="1:11" x14ac:dyDescent="0.2">
      <c r="A13" s="3" t="s">
        <v>164</v>
      </c>
      <c r="B13" s="3" t="s">
        <v>21</v>
      </c>
      <c r="C13" s="4">
        <v>9253556.0999999996</v>
      </c>
      <c r="D13" s="4">
        <v>9494101.6999999993</v>
      </c>
      <c r="E13" s="4">
        <v>9228703.9000000004</v>
      </c>
      <c r="F13" s="4">
        <v>9485069.9000000004</v>
      </c>
      <c r="G13" s="4">
        <v>9747693.4000000004</v>
      </c>
      <c r="H13" s="4">
        <v>9780313.5999999996</v>
      </c>
      <c r="I13" s="4">
        <v>9874278.1999999993</v>
      </c>
      <c r="J13" s="4">
        <v>10098564.6</v>
      </c>
      <c r="K13" s="4">
        <v>10459613.699999999</v>
      </c>
    </row>
    <row r="14" spans="1:11" x14ac:dyDescent="0.2">
      <c r="A14" s="3" t="s">
        <v>165</v>
      </c>
      <c r="B14" s="3" t="s">
        <v>22</v>
      </c>
      <c r="C14" s="4">
        <v>9401112.5999999996</v>
      </c>
      <c r="D14" s="4">
        <v>9633672.8000000007</v>
      </c>
      <c r="E14" s="4">
        <v>9288534</v>
      </c>
      <c r="F14" s="4">
        <v>9545602.6999999993</v>
      </c>
      <c r="G14" s="4">
        <v>9799171</v>
      </c>
      <c r="H14" s="4">
        <v>9835720.3000000007</v>
      </c>
      <c r="I14" s="4">
        <v>9932109.0999999996</v>
      </c>
      <c r="J14" s="4">
        <v>10135154.6</v>
      </c>
      <c r="K14" s="4">
        <v>10459613.699999999</v>
      </c>
    </row>
    <row r="15" spans="1:11" x14ac:dyDescent="0.2">
      <c r="A15" s="3" t="s">
        <v>166</v>
      </c>
      <c r="B15" s="3" t="s">
        <v>23</v>
      </c>
      <c r="C15" s="4">
        <v>9218403.5</v>
      </c>
      <c r="D15" s="4">
        <v>9431015.9000000004</v>
      </c>
      <c r="E15" s="4">
        <v>9103702.5</v>
      </c>
      <c r="F15" s="4">
        <v>9355341.0999999996</v>
      </c>
      <c r="G15" s="4">
        <v>9596936.3000000007</v>
      </c>
      <c r="H15" s="4">
        <v>9627045.3000000007</v>
      </c>
      <c r="I15" s="4">
        <v>9719551.8000000007</v>
      </c>
      <c r="J15" s="4">
        <v>9915902.8000000007</v>
      </c>
      <c r="K15" s="4">
        <v>10233520.1</v>
      </c>
    </row>
    <row r="16" spans="1:11" x14ac:dyDescent="0.2">
      <c r="A16" s="3" t="s">
        <v>104</v>
      </c>
      <c r="B16" s="3" t="s">
        <v>24</v>
      </c>
      <c r="C16" s="4">
        <v>344713</v>
      </c>
      <c r="D16" s="4">
        <v>354066</v>
      </c>
      <c r="E16" s="4">
        <v>348781</v>
      </c>
      <c r="F16" s="4">
        <v>365101</v>
      </c>
      <c r="G16" s="4">
        <v>379106</v>
      </c>
      <c r="H16" s="4">
        <v>387500</v>
      </c>
      <c r="I16" s="4">
        <v>391712</v>
      </c>
      <c r="J16" s="4">
        <v>400805</v>
      </c>
      <c r="K16" s="4">
        <v>410351</v>
      </c>
    </row>
    <row r="17" spans="1:11" x14ac:dyDescent="0.2">
      <c r="A17" s="3" t="s">
        <v>106</v>
      </c>
      <c r="B17" s="3" t="s">
        <v>25</v>
      </c>
      <c r="C17" s="4">
        <v>32449.1</v>
      </c>
      <c r="D17" s="4">
        <v>37200.1</v>
      </c>
      <c r="E17" s="4">
        <v>37317.699999999997</v>
      </c>
      <c r="F17" s="4">
        <v>38230.5</v>
      </c>
      <c r="G17" s="4">
        <v>41292</v>
      </c>
      <c r="H17" s="4">
        <v>41947.199999999997</v>
      </c>
      <c r="I17" s="4">
        <v>42011.5</v>
      </c>
      <c r="J17" s="4">
        <v>42762.2</v>
      </c>
      <c r="K17" s="4">
        <v>45286.5</v>
      </c>
    </row>
    <row r="18" spans="1:11" x14ac:dyDescent="0.2">
      <c r="A18" s="3" t="s">
        <v>108</v>
      </c>
      <c r="B18" s="3" t="s">
        <v>26</v>
      </c>
      <c r="C18" s="4">
        <v>138004</v>
      </c>
      <c r="D18" s="4">
        <v>160961.5</v>
      </c>
      <c r="E18" s="4">
        <v>148357.4</v>
      </c>
      <c r="F18" s="4">
        <v>156369.70000000001</v>
      </c>
      <c r="G18" s="4">
        <v>164040.5</v>
      </c>
      <c r="H18" s="4">
        <v>161434.29999999999</v>
      </c>
      <c r="I18" s="4">
        <v>157741.6</v>
      </c>
      <c r="J18" s="4">
        <v>156660</v>
      </c>
      <c r="K18" s="4">
        <v>166964.1</v>
      </c>
    </row>
    <row r="19" spans="1:11" x14ac:dyDescent="0.2">
      <c r="A19" s="3" t="s">
        <v>110</v>
      </c>
      <c r="B19" s="3" t="s">
        <v>27</v>
      </c>
      <c r="C19" s="4">
        <v>233383.2</v>
      </c>
      <c r="D19" s="4">
        <v>241613.5</v>
      </c>
      <c r="E19" s="4">
        <v>231278.1</v>
      </c>
      <c r="F19" s="4">
        <v>243165.4</v>
      </c>
      <c r="G19" s="4">
        <v>247879.9</v>
      </c>
      <c r="H19" s="4">
        <v>254578</v>
      </c>
      <c r="I19" s="4">
        <v>258742.7</v>
      </c>
      <c r="J19" s="4">
        <v>265232.5</v>
      </c>
      <c r="K19" s="4">
        <v>271786.09999999998</v>
      </c>
    </row>
    <row r="20" spans="1:11" x14ac:dyDescent="0.2">
      <c r="A20" s="3" t="s">
        <v>112</v>
      </c>
      <c r="B20" s="3" t="s">
        <v>28</v>
      </c>
      <c r="C20" s="4">
        <v>2513230</v>
      </c>
      <c r="D20" s="4">
        <v>2561740</v>
      </c>
      <c r="E20" s="4">
        <v>2460280</v>
      </c>
      <c r="F20" s="4">
        <v>2580060</v>
      </c>
      <c r="G20" s="4">
        <v>2703120</v>
      </c>
      <c r="H20" s="4">
        <v>2758260</v>
      </c>
      <c r="I20" s="4">
        <v>2826240</v>
      </c>
      <c r="J20" s="4">
        <v>2923930</v>
      </c>
      <c r="K20" s="4">
        <v>3032820</v>
      </c>
    </row>
    <row r="21" spans="1:11" x14ac:dyDescent="0.2">
      <c r="A21" s="3" t="s">
        <v>113</v>
      </c>
      <c r="B21" s="3" t="s">
        <v>29</v>
      </c>
      <c r="C21" s="4">
        <v>16246.4</v>
      </c>
      <c r="D21" s="4">
        <v>16517.3</v>
      </c>
      <c r="E21" s="4">
        <v>14145.9</v>
      </c>
      <c r="F21" s="4">
        <v>14716.5</v>
      </c>
      <c r="G21" s="4">
        <v>16667.599999999999</v>
      </c>
      <c r="H21" s="4">
        <v>17934.900000000001</v>
      </c>
      <c r="I21" s="4">
        <v>18890.099999999999</v>
      </c>
      <c r="J21" s="4">
        <v>19758.3</v>
      </c>
      <c r="K21" s="4">
        <v>20251.7</v>
      </c>
    </row>
    <row r="22" spans="1:11" x14ac:dyDescent="0.2">
      <c r="A22" s="3" t="s">
        <v>115</v>
      </c>
      <c r="B22" s="3" t="s">
        <v>30</v>
      </c>
      <c r="C22" s="4">
        <v>197293.4</v>
      </c>
      <c r="D22" s="4">
        <v>187687.2</v>
      </c>
      <c r="E22" s="4">
        <v>169704.3</v>
      </c>
      <c r="F22" s="4">
        <v>167124.29999999999</v>
      </c>
      <c r="G22" s="4">
        <v>173070.2</v>
      </c>
      <c r="H22" s="4">
        <v>175752.5</v>
      </c>
      <c r="I22" s="4">
        <v>180209.3</v>
      </c>
      <c r="J22" s="4">
        <v>193159.6</v>
      </c>
      <c r="K22" s="4">
        <v>255815.1</v>
      </c>
    </row>
    <row r="23" spans="1:11" x14ac:dyDescent="0.2">
      <c r="A23" s="3" t="s">
        <v>117</v>
      </c>
      <c r="B23" s="3" t="s">
        <v>32</v>
      </c>
      <c r="C23" s="4">
        <v>232694.6</v>
      </c>
      <c r="D23" s="4">
        <v>241990.39999999999</v>
      </c>
      <c r="E23" s="4">
        <v>237534.2</v>
      </c>
      <c r="F23" s="4">
        <v>226031.4</v>
      </c>
      <c r="G23" s="4">
        <v>207028.9</v>
      </c>
      <c r="H23" s="4">
        <v>191203.9</v>
      </c>
      <c r="I23" s="4">
        <v>180654.3</v>
      </c>
      <c r="J23" s="4">
        <v>177940.6</v>
      </c>
      <c r="K23" s="4">
        <v>175697.4</v>
      </c>
    </row>
    <row r="24" spans="1:11" x14ac:dyDescent="0.2">
      <c r="A24" s="3" t="s">
        <v>119</v>
      </c>
      <c r="B24" s="3" t="s">
        <v>33</v>
      </c>
      <c r="C24" s="4">
        <v>1080807</v>
      </c>
      <c r="D24" s="4">
        <v>1116207</v>
      </c>
      <c r="E24" s="4">
        <v>1079034</v>
      </c>
      <c r="F24" s="4">
        <v>1080913</v>
      </c>
      <c r="G24" s="4">
        <v>1070413</v>
      </c>
      <c r="H24" s="4">
        <v>1039758</v>
      </c>
      <c r="I24" s="4">
        <v>1025634</v>
      </c>
      <c r="J24" s="4">
        <v>1037025</v>
      </c>
      <c r="K24" s="4">
        <v>1075639</v>
      </c>
    </row>
    <row r="25" spans="1:11" x14ac:dyDescent="0.2">
      <c r="A25" s="3" t="s">
        <v>121</v>
      </c>
      <c r="B25" s="3" t="s">
        <v>34</v>
      </c>
      <c r="C25" s="4">
        <v>1945670</v>
      </c>
      <c r="D25" s="4">
        <v>1995850</v>
      </c>
      <c r="E25" s="4">
        <v>1939017</v>
      </c>
      <c r="F25" s="4">
        <v>1998481</v>
      </c>
      <c r="G25" s="4">
        <v>2059284</v>
      </c>
      <c r="H25" s="4">
        <v>2086929</v>
      </c>
      <c r="I25" s="4">
        <v>2115256</v>
      </c>
      <c r="J25" s="4">
        <v>2139964</v>
      </c>
      <c r="K25" s="4">
        <v>2181064</v>
      </c>
    </row>
    <row r="26" spans="1:11" x14ac:dyDescent="0.2">
      <c r="A26" s="3" t="s">
        <v>157</v>
      </c>
      <c r="B26" s="3" t="s">
        <v>35</v>
      </c>
      <c r="C26" s="4">
        <v>43925.8</v>
      </c>
      <c r="D26" s="4">
        <v>48129.8</v>
      </c>
      <c r="E26" s="4">
        <v>45090.7</v>
      </c>
      <c r="F26" s="4">
        <v>45004.3</v>
      </c>
      <c r="G26" s="4">
        <v>44708.6</v>
      </c>
      <c r="H26" s="4">
        <v>43933.7</v>
      </c>
      <c r="I26" s="4">
        <v>43487.1</v>
      </c>
      <c r="J26" s="4">
        <v>42977.8</v>
      </c>
      <c r="K26" s="4">
        <v>43846.9</v>
      </c>
    </row>
    <row r="27" spans="1:11" x14ac:dyDescent="0.2">
      <c r="A27" s="3" t="s">
        <v>123</v>
      </c>
      <c r="B27" s="3" t="s">
        <v>36</v>
      </c>
      <c r="C27" s="4">
        <v>1609550.8</v>
      </c>
      <c r="D27" s="4">
        <v>1632150.8</v>
      </c>
      <c r="E27" s="4">
        <v>1572878.3</v>
      </c>
      <c r="F27" s="4">
        <v>1604514.5</v>
      </c>
      <c r="G27" s="4">
        <v>1637462.9</v>
      </c>
      <c r="H27" s="4">
        <v>1613265</v>
      </c>
      <c r="I27" s="4">
        <v>1604599.1</v>
      </c>
      <c r="J27" s="4">
        <v>1621827.2</v>
      </c>
      <c r="K27" s="4">
        <v>1645439.4</v>
      </c>
    </row>
    <row r="28" spans="1:11" x14ac:dyDescent="0.2">
      <c r="A28" s="3" t="s">
        <v>125</v>
      </c>
      <c r="B28" s="3" t="s">
        <v>37</v>
      </c>
      <c r="C28" s="4">
        <v>17591</v>
      </c>
      <c r="D28" s="4">
        <v>19006</v>
      </c>
      <c r="E28" s="4">
        <v>18673.5</v>
      </c>
      <c r="F28" s="4">
        <v>19299.5</v>
      </c>
      <c r="G28" s="4">
        <v>19731.099999999999</v>
      </c>
      <c r="H28" s="4">
        <v>19467</v>
      </c>
      <c r="I28" s="4">
        <v>18118.2</v>
      </c>
      <c r="J28" s="4">
        <v>17567.400000000001</v>
      </c>
      <c r="K28" s="4">
        <v>17637.2</v>
      </c>
    </row>
    <row r="29" spans="1:11" x14ac:dyDescent="0.2">
      <c r="A29" s="3" t="s">
        <v>127</v>
      </c>
      <c r="B29" s="3" t="s">
        <v>38</v>
      </c>
      <c r="C29" s="4">
        <v>22679.3</v>
      </c>
      <c r="D29" s="4">
        <v>24354.799999999999</v>
      </c>
      <c r="E29" s="4">
        <v>18749.3</v>
      </c>
      <c r="F29" s="4">
        <v>17788.599999999999</v>
      </c>
      <c r="G29" s="4">
        <v>20202.3</v>
      </c>
      <c r="H29" s="4">
        <v>22058.400000000001</v>
      </c>
      <c r="I29" s="4">
        <v>22828.9</v>
      </c>
      <c r="J29" s="4">
        <v>23631.200000000001</v>
      </c>
      <c r="K29" s="4">
        <v>24368.3</v>
      </c>
    </row>
    <row r="30" spans="1:11" x14ac:dyDescent="0.2">
      <c r="A30" s="3" t="s">
        <v>129</v>
      </c>
      <c r="B30" s="3" t="s">
        <v>39</v>
      </c>
      <c r="C30" s="4">
        <v>29040.7</v>
      </c>
      <c r="D30" s="4">
        <v>32696.3</v>
      </c>
      <c r="E30" s="4">
        <v>26934.799999999999</v>
      </c>
      <c r="F30" s="4">
        <v>28027.7</v>
      </c>
      <c r="G30" s="4">
        <v>31275.3</v>
      </c>
      <c r="H30" s="4">
        <v>33348.199999999997</v>
      </c>
      <c r="I30" s="4">
        <v>35002.1</v>
      </c>
      <c r="J30" s="4">
        <v>36590</v>
      </c>
      <c r="K30" s="4">
        <v>37330.5</v>
      </c>
    </row>
    <row r="31" spans="1:11" x14ac:dyDescent="0.2">
      <c r="A31" s="3" t="s">
        <v>131</v>
      </c>
      <c r="B31" s="3" t="s">
        <v>40</v>
      </c>
      <c r="C31" s="4">
        <v>36766.1</v>
      </c>
      <c r="D31" s="4">
        <v>37647.4</v>
      </c>
      <c r="E31" s="4">
        <v>36268.199999999997</v>
      </c>
      <c r="F31" s="4">
        <v>39946.6</v>
      </c>
      <c r="G31" s="4">
        <v>42856.4</v>
      </c>
      <c r="H31" s="4">
        <v>43905</v>
      </c>
      <c r="I31" s="4">
        <v>46352.6</v>
      </c>
      <c r="J31" s="4">
        <v>49272.800000000003</v>
      </c>
      <c r="K31" s="4">
        <v>51216.2</v>
      </c>
    </row>
    <row r="32" spans="1:11" x14ac:dyDescent="0.2">
      <c r="A32" s="3" t="s">
        <v>133</v>
      </c>
      <c r="B32" s="3" t="s">
        <v>41</v>
      </c>
      <c r="C32" s="4">
        <v>101692.4</v>
      </c>
      <c r="D32" s="4">
        <v>107637.3</v>
      </c>
      <c r="E32" s="4">
        <v>93808.8</v>
      </c>
      <c r="F32" s="4">
        <v>98322.6</v>
      </c>
      <c r="G32" s="4">
        <v>100820.1</v>
      </c>
      <c r="H32" s="4">
        <v>99085.6</v>
      </c>
      <c r="I32" s="4">
        <v>101483.3</v>
      </c>
      <c r="J32" s="4">
        <v>104953.3</v>
      </c>
      <c r="K32" s="4">
        <v>109674.2</v>
      </c>
    </row>
    <row r="33" spans="1:11" x14ac:dyDescent="0.2">
      <c r="A33" s="3" t="s">
        <v>135</v>
      </c>
      <c r="B33" s="3" t="s">
        <v>42</v>
      </c>
      <c r="C33" s="4">
        <v>5757.5</v>
      </c>
      <c r="D33" s="4">
        <v>6128.7</v>
      </c>
      <c r="E33" s="4">
        <v>6138.6</v>
      </c>
      <c r="F33" s="4">
        <v>6599.5</v>
      </c>
      <c r="G33" s="4">
        <v>6834.3</v>
      </c>
      <c r="H33" s="4">
        <v>7159.6</v>
      </c>
      <c r="I33" s="4">
        <v>7631</v>
      </c>
      <c r="J33" s="4">
        <v>8433</v>
      </c>
      <c r="K33" s="4">
        <v>9275.7999999999993</v>
      </c>
    </row>
    <row r="34" spans="1:11" x14ac:dyDescent="0.2">
      <c r="A34" s="3" t="s">
        <v>137</v>
      </c>
      <c r="B34" s="3" t="s">
        <v>43</v>
      </c>
      <c r="C34" s="4">
        <v>613280</v>
      </c>
      <c r="D34" s="4">
        <v>639163</v>
      </c>
      <c r="E34" s="4">
        <v>617540</v>
      </c>
      <c r="F34" s="4">
        <v>631512</v>
      </c>
      <c r="G34" s="4">
        <v>642929</v>
      </c>
      <c r="H34" s="4">
        <v>645164</v>
      </c>
      <c r="I34" s="4">
        <v>652748</v>
      </c>
      <c r="J34" s="4">
        <v>663008</v>
      </c>
      <c r="K34" s="4">
        <v>676531</v>
      </c>
    </row>
    <row r="35" spans="1:11" x14ac:dyDescent="0.2">
      <c r="A35" s="3" t="s">
        <v>139</v>
      </c>
      <c r="B35" s="3" t="s">
        <v>44</v>
      </c>
      <c r="C35" s="4">
        <v>282346.90000000002</v>
      </c>
      <c r="D35" s="4">
        <v>291930.40000000002</v>
      </c>
      <c r="E35" s="4">
        <v>286188.40000000002</v>
      </c>
      <c r="F35" s="4">
        <v>294627.5</v>
      </c>
      <c r="G35" s="4">
        <v>308630.3</v>
      </c>
      <c r="H35" s="4">
        <v>317117</v>
      </c>
      <c r="I35" s="4">
        <v>322539.2</v>
      </c>
      <c r="J35" s="4">
        <v>330417.59999999998</v>
      </c>
      <c r="K35" s="4">
        <v>339896</v>
      </c>
    </row>
    <row r="36" spans="1:11" x14ac:dyDescent="0.2">
      <c r="A36" s="3" t="s">
        <v>141</v>
      </c>
      <c r="B36" s="3" t="s">
        <v>45</v>
      </c>
      <c r="C36" s="4">
        <v>313874</v>
      </c>
      <c r="D36" s="4">
        <v>366182.3</v>
      </c>
      <c r="E36" s="4">
        <v>317082.90000000002</v>
      </c>
      <c r="F36" s="4">
        <v>361803.6</v>
      </c>
      <c r="G36" s="4">
        <v>380239</v>
      </c>
      <c r="H36" s="4">
        <v>389368.9</v>
      </c>
      <c r="I36" s="4">
        <v>394721.1</v>
      </c>
      <c r="J36" s="4">
        <v>410989.7</v>
      </c>
      <c r="K36" s="4">
        <v>429794.2</v>
      </c>
    </row>
    <row r="37" spans="1:11" x14ac:dyDescent="0.2">
      <c r="A37" s="3" t="s">
        <v>143</v>
      </c>
      <c r="B37" s="3" t="s">
        <v>46</v>
      </c>
      <c r="C37" s="4">
        <v>175467.7</v>
      </c>
      <c r="D37" s="4">
        <v>178872.6</v>
      </c>
      <c r="E37" s="4">
        <v>175448.2</v>
      </c>
      <c r="F37" s="4">
        <v>179929.8</v>
      </c>
      <c r="G37" s="4">
        <v>176166.6</v>
      </c>
      <c r="H37" s="4">
        <v>168398</v>
      </c>
      <c r="I37" s="4">
        <v>170269.3</v>
      </c>
      <c r="J37" s="4">
        <v>173079.1</v>
      </c>
      <c r="K37" s="4">
        <v>179539.9</v>
      </c>
    </row>
    <row r="38" spans="1:11" x14ac:dyDescent="0.2">
      <c r="A38" s="3" t="s">
        <v>145</v>
      </c>
      <c r="B38" s="3" t="s">
        <v>47</v>
      </c>
      <c r="C38" s="4">
        <v>125403.4</v>
      </c>
      <c r="D38" s="4">
        <v>142396.29999999999</v>
      </c>
      <c r="E38" s="4">
        <v>120409.2</v>
      </c>
      <c r="F38" s="4">
        <v>126746.4</v>
      </c>
      <c r="G38" s="4">
        <v>133305.9</v>
      </c>
      <c r="H38" s="4">
        <v>133511.4</v>
      </c>
      <c r="I38" s="4">
        <v>144253.5</v>
      </c>
      <c r="J38" s="4">
        <v>150357.5</v>
      </c>
      <c r="K38" s="4">
        <v>159963.70000000001</v>
      </c>
    </row>
    <row r="39" spans="1:11" x14ac:dyDescent="0.2">
      <c r="A39" s="3" t="s">
        <v>147</v>
      </c>
      <c r="B39" s="3" t="s">
        <v>48</v>
      </c>
      <c r="C39" s="4">
        <v>35152.6</v>
      </c>
      <c r="D39" s="4">
        <v>37951.199999999997</v>
      </c>
      <c r="E39" s="4">
        <v>36166.199999999997</v>
      </c>
      <c r="F39" s="4">
        <v>36252.400000000001</v>
      </c>
      <c r="G39" s="4">
        <v>36896.300000000003</v>
      </c>
      <c r="H39" s="4">
        <v>36002.5</v>
      </c>
      <c r="I39" s="4">
        <v>35917.1</v>
      </c>
      <c r="J39" s="4">
        <v>37332.400000000001</v>
      </c>
      <c r="K39" s="4">
        <v>38570</v>
      </c>
    </row>
    <row r="40" spans="1:11" x14ac:dyDescent="0.2">
      <c r="A40" s="3" t="s">
        <v>149</v>
      </c>
      <c r="B40" s="3" t="s">
        <v>49</v>
      </c>
      <c r="C40" s="4">
        <v>56241.599999999999</v>
      </c>
      <c r="D40" s="4">
        <v>66002.8</v>
      </c>
      <c r="E40" s="4">
        <v>64023.1</v>
      </c>
      <c r="F40" s="4">
        <v>67577.3</v>
      </c>
      <c r="G40" s="4">
        <v>70627.199999999997</v>
      </c>
      <c r="H40" s="4">
        <v>72703.5</v>
      </c>
      <c r="I40" s="4">
        <v>74169.899999999994</v>
      </c>
      <c r="J40" s="4">
        <v>75946.399999999994</v>
      </c>
      <c r="K40" s="4">
        <v>78685.600000000006</v>
      </c>
    </row>
    <row r="41" spans="1:11" x14ac:dyDescent="0.2">
      <c r="A41" s="3" t="s">
        <v>151</v>
      </c>
      <c r="B41" s="3" t="s">
        <v>50</v>
      </c>
      <c r="C41" s="4">
        <v>186584</v>
      </c>
      <c r="D41" s="4">
        <v>193711</v>
      </c>
      <c r="E41" s="4">
        <v>181029</v>
      </c>
      <c r="F41" s="4">
        <v>187100</v>
      </c>
      <c r="G41" s="4">
        <v>196869</v>
      </c>
      <c r="H41" s="4">
        <v>199793</v>
      </c>
      <c r="I41" s="4">
        <v>203338</v>
      </c>
      <c r="J41" s="4">
        <v>205474</v>
      </c>
      <c r="K41" s="4">
        <v>209511</v>
      </c>
    </row>
    <row r="42" spans="1:11" x14ac:dyDescent="0.2">
      <c r="A42" s="3" t="s">
        <v>153</v>
      </c>
      <c r="B42" s="3" t="s">
        <v>51</v>
      </c>
      <c r="C42" s="4">
        <v>356434.3</v>
      </c>
      <c r="D42" s="4">
        <v>352317.1</v>
      </c>
      <c r="E42" s="4">
        <v>309678.7</v>
      </c>
      <c r="F42" s="4">
        <v>369076.6</v>
      </c>
      <c r="G42" s="4">
        <v>404945.5</v>
      </c>
      <c r="H42" s="4">
        <v>423340.7</v>
      </c>
      <c r="I42" s="4">
        <v>435752.1</v>
      </c>
      <c r="J42" s="4">
        <v>432691.1</v>
      </c>
      <c r="K42" s="4">
        <v>447009.5</v>
      </c>
    </row>
    <row r="43" spans="1:11" x14ac:dyDescent="0.2">
      <c r="A43" s="3" t="s">
        <v>155</v>
      </c>
      <c r="B43" s="3" t="s">
        <v>52</v>
      </c>
      <c r="C43" s="4">
        <v>2237031.2999999998</v>
      </c>
      <c r="D43" s="4">
        <v>1964449.7</v>
      </c>
      <c r="E43" s="4">
        <v>1705456</v>
      </c>
      <c r="F43" s="4">
        <v>1833021.3</v>
      </c>
      <c r="G43" s="4">
        <v>1876151.1</v>
      </c>
      <c r="H43" s="4">
        <v>2065736.8</v>
      </c>
      <c r="I43" s="4">
        <v>2048328</v>
      </c>
      <c r="J43" s="4">
        <v>2260804.7999999998</v>
      </c>
      <c r="K43" s="4">
        <v>2580064.5</v>
      </c>
    </row>
    <row r="44" spans="1:11" x14ac:dyDescent="0.2">
      <c r="A44" s="3" t="s">
        <v>167</v>
      </c>
      <c r="B44" s="3" t="s">
        <v>53</v>
      </c>
      <c r="C44" s="4">
        <v>15566</v>
      </c>
      <c r="D44" s="4">
        <v>10786.6</v>
      </c>
      <c r="E44" s="4">
        <v>9227.6</v>
      </c>
      <c r="F44" s="4">
        <v>10008.6</v>
      </c>
      <c r="G44" s="4">
        <v>10541.4</v>
      </c>
      <c r="H44" s="4">
        <v>11065.1</v>
      </c>
      <c r="I44" s="4">
        <v>11647</v>
      </c>
      <c r="J44" s="4">
        <v>12953.3</v>
      </c>
      <c r="K44" s="4">
        <v>15133.9</v>
      </c>
    </row>
    <row r="45" spans="1:11" x14ac:dyDescent="0.2">
      <c r="A45" s="3" t="s">
        <v>168</v>
      </c>
      <c r="B45" s="3" t="s">
        <v>54</v>
      </c>
      <c r="C45" s="4">
        <v>293128</v>
      </c>
      <c r="D45" s="4">
        <v>316813.59999999998</v>
      </c>
      <c r="E45" s="4">
        <v>278386.09999999998</v>
      </c>
      <c r="F45" s="4">
        <v>323587.20000000001</v>
      </c>
      <c r="G45" s="4">
        <v>358248.4</v>
      </c>
      <c r="H45" s="4">
        <v>396678</v>
      </c>
      <c r="I45" s="4">
        <v>393397.2</v>
      </c>
      <c r="J45" s="4">
        <v>375894.3</v>
      </c>
      <c r="K45" s="4">
        <v>348332.1</v>
      </c>
    </row>
    <row r="46" spans="1:11" x14ac:dyDescent="0.2">
      <c r="A46" s="3" t="s">
        <v>169</v>
      </c>
      <c r="B46" s="3" t="s">
        <v>55</v>
      </c>
      <c r="C46" s="4">
        <v>348864.9</v>
      </c>
      <c r="D46" s="4">
        <v>376326.40000000002</v>
      </c>
      <c r="E46" s="4">
        <v>388781.9</v>
      </c>
      <c r="F46" s="4">
        <v>439140.5</v>
      </c>
      <c r="G46" s="4">
        <v>501642.7</v>
      </c>
      <c r="H46" s="4">
        <v>517390.6</v>
      </c>
      <c r="I46" s="4">
        <v>515616.9</v>
      </c>
      <c r="J46" s="4">
        <v>530038.19999999995</v>
      </c>
      <c r="K46" s="4">
        <v>604509.5</v>
      </c>
    </row>
    <row r="47" spans="1:11" x14ac:dyDescent="0.2">
      <c r="A47" s="3" t="s">
        <v>170</v>
      </c>
      <c r="B47" s="3" t="s">
        <v>56</v>
      </c>
      <c r="C47" s="5" t="s">
        <v>31</v>
      </c>
      <c r="D47" s="5" t="s">
        <v>31</v>
      </c>
      <c r="E47" s="5" t="s">
        <v>31</v>
      </c>
      <c r="F47" s="4">
        <v>3125.1</v>
      </c>
      <c r="G47" s="4">
        <v>3264.8</v>
      </c>
      <c r="H47" s="4">
        <v>3181.5</v>
      </c>
      <c r="I47" s="4">
        <v>3362.5</v>
      </c>
      <c r="J47" s="4">
        <v>3457.9</v>
      </c>
      <c r="K47" s="4">
        <v>3624.7</v>
      </c>
    </row>
    <row r="48" spans="1:11" x14ac:dyDescent="0.2">
      <c r="A48" s="3" t="s">
        <v>171</v>
      </c>
      <c r="B48" s="3" t="s">
        <v>57</v>
      </c>
      <c r="C48" s="4">
        <v>6094.5</v>
      </c>
      <c r="D48" s="4">
        <v>6772.1</v>
      </c>
      <c r="E48" s="4">
        <v>6766.5</v>
      </c>
      <c r="F48" s="4">
        <v>7108.3</v>
      </c>
      <c r="G48" s="4">
        <v>7544.2</v>
      </c>
      <c r="H48" s="4">
        <v>7584.8</v>
      </c>
      <c r="I48" s="4">
        <v>8149.6</v>
      </c>
      <c r="J48" s="4">
        <v>8562</v>
      </c>
      <c r="K48" s="4">
        <v>9060.7000000000007</v>
      </c>
    </row>
    <row r="49" spans="1:11" x14ac:dyDescent="0.2">
      <c r="A49" s="3" t="s">
        <v>172</v>
      </c>
      <c r="B49" s="3" t="s">
        <v>58</v>
      </c>
      <c r="C49" s="4">
        <v>7809.8</v>
      </c>
      <c r="D49" s="4">
        <v>8800.2999999999993</v>
      </c>
      <c r="E49" s="4">
        <v>8662.2000000000007</v>
      </c>
      <c r="F49" s="4">
        <v>8996.6</v>
      </c>
      <c r="G49" s="4">
        <v>9268.2999999999993</v>
      </c>
      <c r="H49" s="4">
        <v>9585.7999999999993</v>
      </c>
      <c r="I49" s="4">
        <v>9625.4</v>
      </c>
      <c r="J49" s="4">
        <v>9962.2999999999993</v>
      </c>
      <c r="K49" s="4">
        <v>10267.200000000001</v>
      </c>
    </row>
    <row r="50" spans="1:11" x14ac:dyDescent="0.2">
      <c r="A50" s="3" t="s">
        <v>173</v>
      </c>
      <c r="B50" s="3" t="s">
        <v>59</v>
      </c>
      <c r="C50" s="4">
        <v>29451.599999999999</v>
      </c>
      <c r="D50" s="4">
        <v>33704.5</v>
      </c>
      <c r="E50" s="4">
        <v>30654.7</v>
      </c>
      <c r="F50" s="4">
        <v>29766.3</v>
      </c>
      <c r="G50" s="4">
        <v>33423.800000000003</v>
      </c>
      <c r="H50" s="4">
        <v>31683.1</v>
      </c>
      <c r="I50" s="4">
        <v>34262.9</v>
      </c>
      <c r="J50" s="4">
        <v>33318.6</v>
      </c>
      <c r="K50" s="4">
        <v>33491</v>
      </c>
    </row>
    <row r="51" spans="1:11" x14ac:dyDescent="0.2">
      <c r="A51" s="3" t="s">
        <v>174</v>
      </c>
      <c r="B51" s="3" t="s">
        <v>60</v>
      </c>
      <c r="C51" s="4">
        <v>492841.2</v>
      </c>
      <c r="D51" s="4">
        <v>521812.2</v>
      </c>
      <c r="E51" s="4">
        <v>461925.9</v>
      </c>
      <c r="F51" s="4">
        <v>581023.80000000005</v>
      </c>
      <c r="G51" s="4">
        <v>596491.19999999995</v>
      </c>
      <c r="H51" s="4">
        <v>678483.7</v>
      </c>
      <c r="I51" s="4">
        <v>714313.4</v>
      </c>
      <c r="J51" s="4">
        <v>703411.6</v>
      </c>
      <c r="K51" s="4">
        <v>772609.5</v>
      </c>
    </row>
    <row r="52" spans="1:11" x14ac:dyDescent="0.2">
      <c r="A52" s="30" t="s">
        <v>175</v>
      </c>
      <c r="B52" s="3" t="s">
        <v>61</v>
      </c>
      <c r="C52" s="5" t="s">
        <v>31</v>
      </c>
      <c r="D52" s="4">
        <v>3882.8</v>
      </c>
      <c r="E52" s="4">
        <v>4069.6</v>
      </c>
      <c r="F52" s="4">
        <v>4402</v>
      </c>
      <c r="G52" s="4">
        <v>4814.5</v>
      </c>
      <c r="H52" s="4">
        <v>5058.8</v>
      </c>
      <c r="I52" s="4">
        <v>5326.6</v>
      </c>
      <c r="J52" s="4">
        <v>5567.5</v>
      </c>
      <c r="K52" s="4">
        <v>5806.9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R30"/>
  <sheetViews>
    <sheetView workbookViewId="0">
      <selection activeCell="B6" sqref="B6"/>
    </sheetView>
  </sheetViews>
  <sheetFormatPr defaultRowHeight="18" customHeight="1" x14ac:dyDescent="0.2"/>
  <cols>
    <col min="1" max="1" width="28" style="10" bestFit="1" customWidth="1"/>
    <col min="2" max="2" width="7.5" style="10" bestFit="1" customWidth="1"/>
    <col min="3" max="3" width="7.875" style="10" bestFit="1" customWidth="1"/>
    <col min="4" max="4" width="6.125" style="10" customWidth="1"/>
    <col min="5" max="5" width="7.875" style="10" bestFit="1" customWidth="1"/>
    <col min="6" max="6" width="7.75" style="10" customWidth="1"/>
    <col min="7" max="8" width="7.875" style="10" bestFit="1" customWidth="1"/>
    <col min="9" max="9" width="6.625" style="10" bestFit="1" customWidth="1"/>
    <col min="10" max="10" width="6.125" style="10" customWidth="1"/>
    <col min="11" max="11" width="9" style="10"/>
    <col min="12" max="12" width="42.625" style="10" customWidth="1"/>
    <col min="13" max="14" width="9" style="10"/>
    <col min="15" max="15" width="14" style="10" bestFit="1" customWidth="1"/>
    <col min="16" max="16" width="18.125" style="10" bestFit="1" customWidth="1"/>
    <col min="17" max="17" width="9.125" style="10" bestFit="1" customWidth="1"/>
    <col min="18" max="18" width="18.125" style="10" bestFit="1" customWidth="1"/>
    <col min="19" max="16384" width="9" style="10"/>
  </cols>
  <sheetData>
    <row r="1" spans="1:18" ht="38.25" x14ac:dyDescent="0.2">
      <c r="L1" s="38" t="s">
        <v>96</v>
      </c>
      <c r="O1" s="28" t="s">
        <v>102</v>
      </c>
      <c r="P1" s="28" t="s">
        <v>103</v>
      </c>
      <c r="Q1" s="28" t="s">
        <v>101</v>
      </c>
      <c r="R1" s="28" t="s">
        <v>103</v>
      </c>
    </row>
    <row r="2" spans="1:18" ht="18" customHeight="1" x14ac:dyDescent="0.2">
      <c r="A2" s="14" t="s">
        <v>82</v>
      </c>
      <c r="B2" s="14" t="s">
        <v>109</v>
      </c>
      <c r="C2" s="12"/>
      <c r="O2" s="29" t="s">
        <v>24</v>
      </c>
      <c r="P2" s="29" t="s">
        <v>105</v>
      </c>
      <c r="Q2" s="29" t="s">
        <v>104</v>
      </c>
      <c r="R2" s="29" t="s">
        <v>105</v>
      </c>
    </row>
    <row r="3" spans="1:18" ht="18" customHeight="1" x14ac:dyDescent="0.2">
      <c r="B3" s="10" t="str">
        <f>VLOOKUP($B$2,$P$2:$Q$30,2,0)</f>
        <v>CZ</v>
      </c>
      <c r="O3" s="29" t="s">
        <v>25</v>
      </c>
      <c r="P3" s="29" t="s">
        <v>107</v>
      </c>
      <c r="Q3" s="29" t="s">
        <v>106</v>
      </c>
      <c r="R3" s="29" t="s">
        <v>107</v>
      </c>
    </row>
    <row r="4" spans="1:18" ht="51" x14ac:dyDescent="0.2">
      <c r="L4" s="38" t="s">
        <v>95</v>
      </c>
      <c r="O4" s="29" t="s">
        <v>26</v>
      </c>
      <c r="P4" s="29" t="s">
        <v>109</v>
      </c>
      <c r="Q4" s="29" t="s">
        <v>108</v>
      </c>
      <c r="R4" s="29" t="s">
        <v>109</v>
      </c>
    </row>
    <row r="5" spans="1:18" ht="18" customHeight="1" x14ac:dyDescent="0.2">
      <c r="A5" s="15" t="s">
        <v>83</v>
      </c>
      <c r="B5" s="15" t="s">
        <v>108</v>
      </c>
      <c r="C5" s="12"/>
      <c r="O5" s="29" t="s">
        <v>27</v>
      </c>
      <c r="P5" s="29" t="s">
        <v>111</v>
      </c>
      <c r="Q5" s="29" t="s">
        <v>110</v>
      </c>
      <c r="R5" s="29" t="s">
        <v>111</v>
      </c>
    </row>
    <row r="6" spans="1:18" ht="18" customHeight="1" x14ac:dyDescent="0.2">
      <c r="B6" s="10" t="str">
        <f>VLOOKUP($B$5,$Q$2:$R$30,2,0)</f>
        <v>Τσεχία</v>
      </c>
      <c r="O6" s="29" t="s">
        <v>77</v>
      </c>
      <c r="P6" s="29" t="s">
        <v>100</v>
      </c>
      <c r="Q6" s="29" t="s">
        <v>112</v>
      </c>
      <c r="R6" s="29" t="s">
        <v>100</v>
      </c>
    </row>
    <row r="7" spans="1:18" ht="51" x14ac:dyDescent="0.2">
      <c r="L7" s="38" t="s">
        <v>90</v>
      </c>
      <c r="O7" s="29" t="s">
        <v>29</v>
      </c>
      <c r="P7" s="29" t="s">
        <v>114</v>
      </c>
      <c r="Q7" s="29" t="s">
        <v>113</v>
      </c>
      <c r="R7" s="29" t="s">
        <v>114</v>
      </c>
    </row>
    <row r="8" spans="1:18" ht="18" customHeight="1" x14ac:dyDescent="0.2">
      <c r="A8" s="13" t="s">
        <v>84</v>
      </c>
      <c r="O8" s="29" t="s">
        <v>30</v>
      </c>
      <c r="P8" s="29" t="s">
        <v>116</v>
      </c>
      <c r="Q8" s="29" t="s">
        <v>115</v>
      </c>
      <c r="R8" s="29" t="s">
        <v>116</v>
      </c>
    </row>
    <row r="9" spans="1:18" ht="18" customHeight="1" x14ac:dyDescent="0.2"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 t="s">
        <v>18</v>
      </c>
      <c r="O9" s="29" t="s">
        <v>32</v>
      </c>
      <c r="P9" s="29" t="s">
        <v>118</v>
      </c>
      <c r="Q9" s="29" t="s">
        <v>117</v>
      </c>
      <c r="R9" s="29" t="s">
        <v>118</v>
      </c>
    </row>
    <row r="10" spans="1:18" ht="18" customHeight="1" x14ac:dyDescent="0.2">
      <c r="A10" s="10" t="s">
        <v>86</v>
      </c>
      <c r="B10" s="16">
        <f>VLOOKUP(B3,'GDP data'!A10:K52,MATCH(B$9,'GDP data'!$A$10:$K$10,0),0)</f>
        <v>138004</v>
      </c>
      <c r="C10" s="16">
        <f>VLOOKUP(B3,'GDP data'!A10:K52,MATCH(C$9,'GDP data'!$A$10:$K$10,0),0)</f>
        <v>160961.5</v>
      </c>
      <c r="D10" s="16">
        <f>VLOOKUP(B3,'GDP data'!A10:K52,MATCH(D$9,'GDP data'!$A$10:$K$10,0),0)</f>
        <v>148357.4</v>
      </c>
      <c r="E10" s="16">
        <f>VLOOKUP(B3,'GDP data'!A10:K52,MATCH(E$9,'GDP data'!$A$10:$K$10,0),0)</f>
        <v>156369.70000000001</v>
      </c>
      <c r="F10" s="16">
        <f>VLOOKUP(B3,'GDP data'!A10:K52,MATCH(F$9,'GDP data'!$A$10:$K$10,0),0)</f>
        <v>164040.5</v>
      </c>
      <c r="G10" s="16">
        <f>VLOOKUP(B3,'GDP data'!A10:K52,MATCH(G$9,'GDP data'!$A$10:$K$10,0),0)</f>
        <v>161434.29999999999</v>
      </c>
      <c r="H10" s="16">
        <f>VLOOKUP(B3,'GDP data'!A10:K52,MATCH(H$9,'GDP data'!$A$10:$K$10,0),0)</f>
        <v>157741.6</v>
      </c>
      <c r="I10" s="16">
        <f>VLOOKUP(B3,'GDP data'!A10:K52,MATCH(I$9,'GDP data'!$A$10:$K$10,0),0)</f>
        <v>156660</v>
      </c>
      <c r="J10" s="16">
        <f>VLOOKUP(B3,'GDP data'!A10:K52,MATCH(J$9,'GDP data'!$A$10:$K$10,0),0)</f>
        <v>166964.1</v>
      </c>
      <c r="K10" s="12"/>
      <c r="O10" s="29" t="s">
        <v>33</v>
      </c>
      <c r="P10" s="29" t="s">
        <v>120</v>
      </c>
      <c r="Q10" s="29" t="s">
        <v>119</v>
      </c>
      <c r="R10" s="29" t="s">
        <v>120</v>
      </c>
    </row>
    <row r="11" spans="1:18" ht="18" customHeight="1" x14ac:dyDescent="0.2">
      <c r="O11" s="29" t="s">
        <v>34</v>
      </c>
      <c r="P11" s="29" t="s">
        <v>122</v>
      </c>
      <c r="Q11" s="29" t="s">
        <v>121</v>
      </c>
      <c r="R11" s="29" t="s">
        <v>122</v>
      </c>
    </row>
    <row r="12" spans="1:18" ht="18" customHeight="1" x14ac:dyDescent="0.2">
      <c r="A12" s="13" t="s">
        <v>85</v>
      </c>
      <c r="O12" s="29" t="s">
        <v>36</v>
      </c>
      <c r="P12" s="29" t="s">
        <v>124</v>
      </c>
      <c r="Q12" s="29" t="s">
        <v>123</v>
      </c>
      <c r="R12" s="29" t="s">
        <v>124</v>
      </c>
    </row>
    <row r="13" spans="1:18" ht="18" customHeight="1" x14ac:dyDescent="0.2"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7" t="s">
        <v>18</v>
      </c>
      <c r="O13" s="29" t="s">
        <v>37</v>
      </c>
      <c r="P13" s="29" t="s">
        <v>126</v>
      </c>
      <c r="Q13" s="29" t="s">
        <v>125</v>
      </c>
      <c r="R13" s="29" t="s">
        <v>126</v>
      </c>
    </row>
    <row r="14" spans="1:18" ht="18" customHeight="1" x14ac:dyDescent="0.2">
      <c r="A14" s="10" t="s">
        <v>86</v>
      </c>
      <c r="B14" s="16" t="e">
        <f>VLOOKUP(B3,'Government Balance data'!A11:L54,MATCH(B13,'Government Balance data'!A11:L11,0),0)</f>
        <v>#N/A</v>
      </c>
      <c r="C14" s="16" t="e">
        <f>VLOOKUP(B3,'Government Balance data'!A11:L54,MATCH(C13,'Government Balance data'!A11:L11,0),0)</f>
        <v>#N/A</v>
      </c>
      <c r="D14" s="16" t="e">
        <f>VLOOKUP(B3,'Government Balance data'!A11:L54,MATCH(D$13,'Government Balance data'!A11:L11,0),0)</f>
        <v>#N/A</v>
      </c>
      <c r="E14" s="16" t="e">
        <f>VLOOKUP(B3,'Government Balance data'!A11:L54,MATCH(E$13,'Government Balance data'!A11:L11,0),0)</f>
        <v>#N/A</v>
      </c>
      <c r="F14" s="16" t="e">
        <f>VLOOKUP(B3,'Government Balance data'!A11:L54,MATCH(F$13,'Government Balance data'!A11:L11,0),0)</f>
        <v>#N/A</v>
      </c>
      <c r="G14" s="16" t="e">
        <f>VLOOKUP(B3,'Government Balance data'!A11:L54,MATCH(G$13,'Government Balance data'!A11:L11,0),0)</f>
        <v>#N/A</v>
      </c>
      <c r="H14" s="16" t="e">
        <f>VLOOKUP(B3,'Government Balance data'!A11:L54,MATCH(H$13,'Government Balance data'!A11:L11,0),0)</f>
        <v>#N/A</v>
      </c>
      <c r="I14" s="16" t="e">
        <f>VLOOKUP(B3,'Government Balance data'!A11:L54,MATCH(I$13,'Government Balance data'!A11:L11,0),0)</f>
        <v>#N/A</v>
      </c>
      <c r="J14" s="16" t="e">
        <f>VLOOKUP(B3,'Government Balance data'!A11:L54,MATCH(J$13,'Government Balance data'!A11:L11,0),0)</f>
        <v>#N/A</v>
      </c>
      <c r="K14" s="12"/>
      <c r="O14" s="29" t="s">
        <v>38</v>
      </c>
      <c r="P14" s="29" t="s">
        <v>128</v>
      </c>
      <c r="Q14" s="29" t="s">
        <v>127</v>
      </c>
      <c r="R14" s="29" t="s">
        <v>128</v>
      </c>
    </row>
    <row r="15" spans="1:18" ht="18" customHeight="1" x14ac:dyDescent="0.2">
      <c r="O15" s="29" t="s">
        <v>39</v>
      </c>
      <c r="P15" s="29" t="s">
        <v>130</v>
      </c>
      <c r="Q15" s="29" t="s">
        <v>129</v>
      </c>
      <c r="R15" s="29" t="s">
        <v>130</v>
      </c>
    </row>
    <row r="16" spans="1:18" ht="18" customHeight="1" x14ac:dyDescent="0.2">
      <c r="A16" s="10" t="s">
        <v>87</v>
      </c>
      <c r="B16" s="17" t="e">
        <f>B14/B10</f>
        <v>#N/A</v>
      </c>
      <c r="C16" s="17" t="e">
        <f t="shared" ref="C16:J16" si="0">C14/C10</f>
        <v>#N/A</v>
      </c>
      <c r="D16" s="17" t="e">
        <f t="shared" si="0"/>
        <v>#N/A</v>
      </c>
      <c r="E16" s="17" t="e">
        <f t="shared" si="0"/>
        <v>#N/A</v>
      </c>
      <c r="F16" s="17" t="e">
        <f t="shared" si="0"/>
        <v>#N/A</v>
      </c>
      <c r="G16" s="17" t="e">
        <f t="shared" si="0"/>
        <v>#N/A</v>
      </c>
      <c r="H16" s="17" t="e">
        <f t="shared" si="0"/>
        <v>#N/A</v>
      </c>
      <c r="I16" s="17" t="e">
        <f t="shared" si="0"/>
        <v>#N/A</v>
      </c>
      <c r="J16" s="17" t="e">
        <f t="shared" si="0"/>
        <v>#N/A</v>
      </c>
      <c r="K16" s="12"/>
      <c r="O16" s="29" t="s">
        <v>40</v>
      </c>
      <c r="P16" s="29" t="s">
        <v>132</v>
      </c>
      <c r="Q16" s="29" t="s">
        <v>131</v>
      </c>
      <c r="R16" s="29" t="s">
        <v>132</v>
      </c>
    </row>
    <row r="17" spans="1:18" ht="18" customHeight="1" x14ac:dyDescent="0.2">
      <c r="O17" s="29" t="s">
        <v>41</v>
      </c>
      <c r="P17" s="29" t="s">
        <v>134</v>
      </c>
      <c r="Q17" s="29" t="s">
        <v>133</v>
      </c>
      <c r="R17" s="29" t="s">
        <v>134</v>
      </c>
    </row>
    <row r="18" spans="1:18" ht="51" x14ac:dyDescent="0.2">
      <c r="A18" s="13"/>
      <c r="L18" s="11" t="s">
        <v>97</v>
      </c>
      <c r="O18" s="29" t="s">
        <v>42</v>
      </c>
      <c r="P18" s="29" t="s">
        <v>136</v>
      </c>
      <c r="Q18" s="29" t="s">
        <v>135</v>
      </c>
      <c r="R18" s="29" t="s">
        <v>136</v>
      </c>
    </row>
    <row r="19" spans="1:18" ht="18" customHeight="1" x14ac:dyDescent="0.2">
      <c r="A19" s="13" t="s">
        <v>89</v>
      </c>
      <c r="L19" s="11"/>
      <c r="O19" s="29" t="s">
        <v>43</v>
      </c>
      <c r="P19" s="29" t="s">
        <v>138</v>
      </c>
      <c r="Q19" s="29" t="s">
        <v>137</v>
      </c>
      <c r="R19" s="29" t="s">
        <v>138</v>
      </c>
    </row>
    <row r="20" spans="1:18" ht="18" customHeight="1" x14ac:dyDescent="0.2">
      <c r="A20" s="14" t="s">
        <v>88</v>
      </c>
      <c r="B20" s="14">
        <v>2007</v>
      </c>
      <c r="C20" s="10" t="e">
        <f>VLOOKUP($B$20,Validate!E2:G30,AVERAGE($B13,Validate!$E$2:$G$30,0),1)</f>
        <v>#REF!</v>
      </c>
      <c r="H20" s="12" t="s">
        <v>80</v>
      </c>
      <c r="O20" s="29" t="s">
        <v>44</v>
      </c>
      <c r="P20" s="29" t="s">
        <v>140</v>
      </c>
      <c r="Q20" s="29" t="s">
        <v>139</v>
      </c>
      <c r="R20" s="29" t="s">
        <v>140</v>
      </c>
    </row>
    <row r="21" spans="1:18" ht="38.25" x14ac:dyDescent="0.2">
      <c r="H21" s="12" t="s">
        <v>81</v>
      </c>
      <c r="L21" s="11" t="s">
        <v>91</v>
      </c>
      <c r="O21" s="29" t="s">
        <v>45</v>
      </c>
      <c r="P21" s="29" t="s">
        <v>142</v>
      </c>
      <c r="Q21" s="29" t="s">
        <v>141</v>
      </c>
      <c r="R21" s="29" t="s">
        <v>142</v>
      </c>
    </row>
    <row r="22" spans="1:18" ht="18" customHeight="1" x14ac:dyDescent="0.2">
      <c r="A22" s="14" t="s">
        <v>93</v>
      </c>
      <c r="B22" s="14"/>
      <c r="O22" s="29" t="s">
        <v>46</v>
      </c>
      <c r="P22" s="29" t="s">
        <v>144</v>
      </c>
      <c r="Q22" s="29" t="s">
        <v>143</v>
      </c>
      <c r="R22" s="29" t="s">
        <v>144</v>
      </c>
    </row>
    <row r="23" spans="1:18" ht="18" customHeight="1" x14ac:dyDescent="0.2">
      <c r="O23" s="29" t="s">
        <v>47</v>
      </c>
      <c r="P23" s="29" t="s">
        <v>146</v>
      </c>
      <c r="Q23" s="29" t="s">
        <v>145</v>
      </c>
      <c r="R23" s="29" t="s">
        <v>146</v>
      </c>
    </row>
    <row r="24" spans="1:18" ht="76.5" x14ac:dyDescent="0.2">
      <c r="L24" s="11" t="s">
        <v>98</v>
      </c>
      <c r="O24" s="29" t="s">
        <v>48</v>
      </c>
      <c r="P24" s="29" t="s">
        <v>148</v>
      </c>
      <c r="Q24" s="29" t="s">
        <v>147</v>
      </c>
      <c r="R24" s="29" t="s">
        <v>148</v>
      </c>
    </row>
    <row r="25" spans="1:18" ht="38.25" x14ac:dyDescent="0.2">
      <c r="A25" s="18" t="s">
        <v>94</v>
      </c>
      <c r="B25" s="16"/>
      <c r="H25" s="12" t="s">
        <v>92</v>
      </c>
      <c r="O25" s="29" t="s">
        <v>49</v>
      </c>
      <c r="P25" s="29" t="s">
        <v>150</v>
      </c>
      <c r="Q25" s="29" t="s">
        <v>149</v>
      </c>
      <c r="R25" s="29" t="s">
        <v>150</v>
      </c>
    </row>
    <row r="26" spans="1:18" ht="18" customHeight="1" x14ac:dyDescent="0.2">
      <c r="O26" s="29" t="s">
        <v>50</v>
      </c>
      <c r="P26" s="29" t="s">
        <v>152</v>
      </c>
      <c r="Q26" s="29" t="s">
        <v>151</v>
      </c>
      <c r="R26" s="29" t="s">
        <v>152</v>
      </c>
    </row>
    <row r="27" spans="1:18" ht="18" customHeight="1" x14ac:dyDescent="0.2">
      <c r="O27" s="29" t="s">
        <v>51</v>
      </c>
      <c r="P27" s="29" t="s">
        <v>154</v>
      </c>
      <c r="Q27" s="29" t="s">
        <v>153</v>
      </c>
      <c r="R27" s="29" t="s">
        <v>154</v>
      </c>
    </row>
    <row r="28" spans="1:18" ht="18" customHeight="1" x14ac:dyDescent="0.2">
      <c r="O28" s="29" t="s">
        <v>52</v>
      </c>
      <c r="P28" s="29" t="s">
        <v>156</v>
      </c>
      <c r="Q28" s="29" t="s">
        <v>155</v>
      </c>
      <c r="R28" s="29" t="s">
        <v>156</v>
      </c>
    </row>
    <row r="29" spans="1:18" ht="18" customHeight="1" x14ac:dyDescent="0.2">
      <c r="O29" s="29" t="s">
        <v>35</v>
      </c>
      <c r="P29" s="29" t="s">
        <v>158</v>
      </c>
      <c r="Q29" s="29" t="s">
        <v>157</v>
      </c>
      <c r="R29" s="29" t="s">
        <v>158</v>
      </c>
    </row>
    <row r="30" spans="1:18" ht="18" customHeight="1" x14ac:dyDescent="0.2">
      <c r="O30" s="24" t="s">
        <v>53</v>
      </c>
      <c r="P30" s="24" t="s">
        <v>160</v>
      </c>
      <c r="Q30" s="24" t="s">
        <v>159</v>
      </c>
      <c r="R30" s="24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5988-E104-431D-96F4-BAE6741C88AB}">
  <dimension ref="A1:R30"/>
  <sheetViews>
    <sheetView workbookViewId="0">
      <selection activeCell="J7" sqref="J7"/>
    </sheetView>
  </sheetViews>
  <sheetFormatPr defaultRowHeight="14.25" x14ac:dyDescent="0.2"/>
  <cols>
    <col min="1" max="1" width="28" style="10" bestFit="1" customWidth="1"/>
    <col min="2" max="2" width="7" style="10" bestFit="1" customWidth="1"/>
    <col min="3" max="5" width="6.125" style="10" customWidth="1"/>
    <col min="6" max="6" width="7.75" style="10" customWidth="1"/>
    <col min="7" max="10" width="6.125" style="10" customWidth="1"/>
    <col min="11" max="11" width="9" style="10"/>
    <col min="12" max="12" width="42.625" style="10" customWidth="1"/>
    <col min="15" max="15" width="14" bestFit="1" customWidth="1"/>
    <col min="16" max="16" width="18.125" bestFit="1" customWidth="1"/>
    <col min="18" max="18" width="18.125" bestFit="1" customWidth="1"/>
  </cols>
  <sheetData>
    <row r="1" spans="1:18" ht="38.25" x14ac:dyDescent="0.2">
      <c r="L1" s="11" t="s">
        <v>96</v>
      </c>
      <c r="O1" s="28" t="s">
        <v>102</v>
      </c>
      <c r="P1" s="28" t="s">
        <v>103</v>
      </c>
      <c r="Q1" s="28" t="s">
        <v>101</v>
      </c>
      <c r="R1" s="28" t="s">
        <v>103</v>
      </c>
    </row>
    <row r="2" spans="1:18" x14ac:dyDescent="0.2">
      <c r="A2" s="14" t="s">
        <v>82</v>
      </c>
      <c r="B2" s="14" t="s">
        <v>114</v>
      </c>
      <c r="C2" s="12" t="s">
        <v>187</v>
      </c>
      <c r="O2" s="29" t="s">
        <v>24</v>
      </c>
      <c r="P2" s="29" t="s">
        <v>105</v>
      </c>
      <c r="Q2" s="29" t="s">
        <v>104</v>
      </c>
      <c r="R2" s="29" t="s">
        <v>105</v>
      </c>
    </row>
    <row r="3" spans="1:18" x14ac:dyDescent="0.2">
      <c r="B3" s="10" t="str">
        <f>VLOOKUP($B$2,$P$2:$Q$30,2,0)</f>
        <v>EE</v>
      </c>
      <c r="O3" s="29" t="s">
        <v>25</v>
      </c>
      <c r="P3" s="29" t="s">
        <v>107</v>
      </c>
      <c r="Q3" s="29" t="s">
        <v>106</v>
      </c>
      <c r="R3" s="29" t="s">
        <v>107</v>
      </c>
    </row>
    <row r="4" spans="1:18" ht="51" x14ac:dyDescent="0.2">
      <c r="L4" s="11" t="s">
        <v>95</v>
      </c>
      <c r="O4" s="29" t="s">
        <v>26</v>
      </c>
      <c r="P4" s="29" t="s">
        <v>109</v>
      </c>
      <c r="Q4" s="29" t="s">
        <v>108</v>
      </c>
      <c r="R4" s="29" t="s">
        <v>109</v>
      </c>
    </row>
    <row r="5" spans="1:18" x14ac:dyDescent="0.2">
      <c r="A5" s="15" t="s">
        <v>83</v>
      </c>
      <c r="B5" s="15" t="s">
        <v>190</v>
      </c>
      <c r="C5" s="12" t="s">
        <v>188</v>
      </c>
      <c r="O5" s="29" t="s">
        <v>27</v>
      </c>
      <c r="P5" s="29" t="s">
        <v>111</v>
      </c>
      <c r="Q5" s="29" t="s">
        <v>110</v>
      </c>
      <c r="R5" s="29" t="s">
        <v>111</v>
      </c>
    </row>
    <row r="6" spans="1:18" x14ac:dyDescent="0.2">
      <c r="B6" s="10" t="e">
        <f>VLOOKUP($B$5,$Q$2:$R$30,2,0)</f>
        <v>#N/A</v>
      </c>
      <c r="O6" s="29" t="s">
        <v>77</v>
      </c>
      <c r="P6" s="29" t="s">
        <v>100</v>
      </c>
      <c r="Q6" s="29" t="s">
        <v>112</v>
      </c>
      <c r="R6" s="29" t="s">
        <v>100</v>
      </c>
    </row>
    <row r="7" spans="1:18" ht="51" x14ac:dyDescent="0.2">
      <c r="L7" s="11" t="s">
        <v>90</v>
      </c>
      <c r="O7" s="29" t="s">
        <v>29</v>
      </c>
      <c r="P7" s="29" t="s">
        <v>114</v>
      </c>
      <c r="Q7" s="29" t="s">
        <v>113</v>
      </c>
      <c r="R7" s="29" t="s">
        <v>114</v>
      </c>
    </row>
    <row r="8" spans="1:18" x14ac:dyDescent="0.2">
      <c r="A8" s="13" t="s">
        <v>84</v>
      </c>
      <c r="O8" s="29" t="s">
        <v>30</v>
      </c>
      <c r="P8" s="29" t="s">
        <v>116</v>
      </c>
      <c r="Q8" s="29" t="s">
        <v>115</v>
      </c>
      <c r="R8" s="29" t="s">
        <v>116</v>
      </c>
    </row>
    <row r="9" spans="1:18" x14ac:dyDescent="0.2">
      <c r="B9" s="7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7" t="s">
        <v>17</v>
      </c>
      <c r="J9" s="7" t="s">
        <v>18</v>
      </c>
      <c r="O9" s="29" t="s">
        <v>32</v>
      </c>
      <c r="P9" s="29" t="s">
        <v>118</v>
      </c>
      <c r="Q9" s="29" t="s">
        <v>117</v>
      </c>
      <c r="R9" s="29" t="s">
        <v>118</v>
      </c>
    </row>
    <row r="10" spans="1:18" x14ac:dyDescent="0.2">
      <c r="A10" s="10" t="s">
        <v>86</v>
      </c>
      <c r="B10" s="16">
        <f>VLOOKUP(B3,'GDP data'!A10:K52,MATCH(B$9,'GDP data'!$A$10:$K$10,0),0)</f>
        <v>16246.4</v>
      </c>
      <c r="C10" s="16">
        <f>VLOOKUP(B3,'GDP data'!A10:K52,MATCH(C$9,'GDP data'!$A$10:$K$10,0),0)</f>
        <v>16517.3</v>
      </c>
      <c r="D10" s="16">
        <f>VLOOKUP(B3,'GDP data'!A10:K52,MATCH(D$9,'GDP data'!$A$10:$K$10,0),0)</f>
        <v>14145.9</v>
      </c>
      <c r="E10" s="16">
        <f>VLOOKUP(B3,'GDP data'!A10:K52,MATCH(E$9,'GDP data'!$A$10:$K$10,0),0)</f>
        <v>14716.5</v>
      </c>
      <c r="F10" s="16">
        <f>VLOOKUP(B3,'GDP data'!A10:K52,MATCH(F$9,'GDP data'!$A$10:$K$10,0),0)</f>
        <v>16667.599999999999</v>
      </c>
      <c r="G10" s="16">
        <f>VLOOKUP(B3,'GDP data'!A10:K52,MATCH(G$9,'GDP data'!$A$10:$K$10,0),0)</f>
        <v>17934.900000000001</v>
      </c>
      <c r="H10" s="16">
        <f>VLOOKUP(B3,'GDP data'!A10:K52,MATCH(H$9,'GDP data'!$A$10:$K$10,0),0)</f>
        <v>18890.099999999999</v>
      </c>
      <c r="I10" s="16">
        <f>VLOOKUP(B3,'GDP data'!A10:K52,MATCH(I$9,'GDP data'!$A$10:$K$10,0),0)</f>
        <v>19758.3</v>
      </c>
      <c r="J10" s="16">
        <f>VLOOKUP(B3,'GDP data'!A10:K52,MATCH(J$9,'GDP data'!$A$10:$K$10,0),0)</f>
        <v>20251.7</v>
      </c>
      <c r="K10" s="12" t="s">
        <v>189</v>
      </c>
      <c r="O10" s="29" t="s">
        <v>33</v>
      </c>
      <c r="P10" s="29" t="s">
        <v>120</v>
      </c>
      <c r="Q10" s="29" t="s">
        <v>119</v>
      </c>
      <c r="R10" s="29" t="s">
        <v>120</v>
      </c>
    </row>
    <row r="11" spans="1:18" x14ac:dyDescent="0.2">
      <c r="O11" s="29" t="s">
        <v>34</v>
      </c>
      <c r="P11" s="29" t="s">
        <v>122</v>
      </c>
      <c r="Q11" s="29" t="s">
        <v>121</v>
      </c>
      <c r="R11" s="29" t="s">
        <v>122</v>
      </c>
    </row>
    <row r="12" spans="1:18" x14ac:dyDescent="0.2">
      <c r="A12" s="13" t="s">
        <v>85</v>
      </c>
      <c r="O12" s="29" t="s">
        <v>36</v>
      </c>
      <c r="P12" s="29" t="s">
        <v>124</v>
      </c>
      <c r="Q12" s="29" t="s">
        <v>123</v>
      </c>
      <c r="R12" s="29" t="s">
        <v>124</v>
      </c>
    </row>
    <row r="13" spans="1:18" x14ac:dyDescent="0.2"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16</v>
      </c>
      <c r="I13" s="7" t="s">
        <v>17</v>
      </c>
      <c r="J13" s="7" t="s">
        <v>18</v>
      </c>
      <c r="O13" s="29" t="s">
        <v>37</v>
      </c>
      <c r="P13" s="29" t="s">
        <v>126</v>
      </c>
      <c r="Q13" s="29" t="s">
        <v>125</v>
      </c>
      <c r="R13" s="29" t="s">
        <v>126</v>
      </c>
    </row>
    <row r="14" spans="1:18" x14ac:dyDescent="0.2">
      <c r="A14" s="10" t="s">
        <v>86</v>
      </c>
      <c r="B14" s="16"/>
      <c r="C14" s="16"/>
      <c r="D14" s="16"/>
      <c r="E14" s="16"/>
      <c r="F14" s="16"/>
      <c r="G14" s="16"/>
      <c r="H14" s="16"/>
      <c r="I14" s="16"/>
      <c r="J14" s="16"/>
      <c r="K14" s="12" t="s">
        <v>189</v>
      </c>
      <c r="O14" s="29" t="s">
        <v>38</v>
      </c>
      <c r="P14" s="29" t="s">
        <v>128</v>
      </c>
      <c r="Q14" s="29" t="s">
        <v>127</v>
      </c>
      <c r="R14" s="29" t="s">
        <v>128</v>
      </c>
    </row>
    <row r="15" spans="1:18" x14ac:dyDescent="0.2">
      <c r="O15" s="29" t="s">
        <v>39</v>
      </c>
      <c r="P15" s="29" t="s">
        <v>130</v>
      </c>
      <c r="Q15" s="29" t="s">
        <v>129</v>
      </c>
      <c r="R15" s="29" t="s">
        <v>130</v>
      </c>
    </row>
    <row r="16" spans="1:18" x14ac:dyDescent="0.2">
      <c r="A16" s="10" t="s">
        <v>87</v>
      </c>
      <c r="B16" s="17"/>
      <c r="C16" s="17"/>
      <c r="D16" s="17"/>
      <c r="E16" s="17"/>
      <c r="F16" s="17"/>
      <c r="G16" s="17"/>
      <c r="H16" s="17"/>
      <c r="I16" s="17"/>
      <c r="J16" s="17"/>
      <c r="K16" s="12" t="s">
        <v>189</v>
      </c>
      <c r="O16" s="29" t="s">
        <v>40</v>
      </c>
      <c r="P16" s="29" t="s">
        <v>132</v>
      </c>
      <c r="Q16" s="29" t="s">
        <v>131</v>
      </c>
      <c r="R16" s="29" t="s">
        <v>132</v>
      </c>
    </row>
    <row r="17" spans="1:18" x14ac:dyDescent="0.2">
      <c r="O17" s="29" t="s">
        <v>41</v>
      </c>
      <c r="P17" s="29" t="s">
        <v>134</v>
      </c>
      <c r="Q17" s="29" t="s">
        <v>133</v>
      </c>
      <c r="R17" s="29" t="s">
        <v>134</v>
      </c>
    </row>
    <row r="18" spans="1:18" ht="51" x14ac:dyDescent="0.2">
      <c r="A18" s="13"/>
      <c r="L18" s="11" t="s">
        <v>97</v>
      </c>
      <c r="O18" s="29" t="s">
        <v>42</v>
      </c>
      <c r="P18" s="29" t="s">
        <v>136</v>
      </c>
      <c r="Q18" s="29" t="s">
        <v>135</v>
      </c>
      <c r="R18" s="29" t="s">
        <v>136</v>
      </c>
    </row>
    <row r="19" spans="1:18" x14ac:dyDescent="0.2">
      <c r="A19" s="13" t="s">
        <v>89</v>
      </c>
      <c r="L19" s="11"/>
      <c r="O19" s="29" t="s">
        <v>43</v>
      </c>
      <c r="P19" s="29" t="s">
        <v>138</v>
      </c>
      <c r="Q19" s="29" t="s">
        <v>137</v>
      </c>
      <c r="R19" s="29" t="s">
        <v>138</v>
      </c>
    </row>
    <row r="20" spans="1:18" x14ac:dyDescent="0.2">
      <c r="A20" s="14" t="s">
        <v>88</v>
      </c>
      <c r="B20" s="14"/>
      <c r="H20" s="12" t="s">
        <v>80</v>
      </c>
      <c r="O20" s="29" t="s">
        <v>44</v>
      </c>
      <c r="P20" s="29" t="s">
        <v>140</v>
      </c>
      <c r="Q20" s="29" t="s">
        <v>139</v>
      </c>
      <c r="R20" s="29" t="s">
        <v>140</v>
      </c>
    </row>
    <row r="21" spans="1:18" ht="38.25" x14ac:dyDescent="0.2">
      <c r="H21" s="12" t="s">
        <v>81</v>
      </c>
      <c r="L21" s="11" t="s">
        <v>91</v>
      </c>
      <c r="O21" s="29" t="s">
        <v>45</v>
      </c>
      <c r="P21" s="29" t="s">
        <v>142</v>
      </c>
      <c r="Q21" s="29" t="s">
        <v>141</v>
      </c>
      <c r="R21" s="29" t="s">
        <v>142</v>
      </c>
    </row>
    <row r="22" spans="1:18" x14ac:dyDescent="0.2">
      <c r="A22" s="14" t="s">
        <v>93</v>
      </c>
      <c r="B22" s="14"/>
      <c r="O22" s="29" t="s">
        <v>46</v>
      </c>
      <c r="P22" s="29" t="s">
        <v>144</v>
      </c>
      <c r="Q22" s="29" t="s">
        <v>143</v>
      </c>
      <c r="R22" s="29" t="s">
        <v>144</v>
      </c>
    </row>
    <row r="23" spans="1:18" x14ac:dyDescent="0.2">
      <c r="O23" s="29" t="s">
        <v>47</v>
      </c>
      <c r="P23" s="29" t="s">
        <v>146</v>
      </c>
      <c r="Q23" s="29" t="s">
        <v>145</v>
      </c>
      <c r="R23" s="29" t="s">
        <v>146</v>
      </c>
    </row>
    <row r="24" spans="1:18" ht="76.5" x14ac:dyDescent="0.2">
      <c r="L24" s="11" t="s">
        <v>98</v>
      </c>
      <c r="O24" s="29" t="s">
        <v>48</v>
      </c>
      <c r="P24" s="29" t="s">
        <v>148</v>
      </c>
      <c r="Q24" s="29" t="s">
        <v>147</v>
      </c>
      <c r="R24" s="29" t="s">
        <v>148</v>
      </c>
    </row>
    <row r="25" spans="1:18" ht="38.25" x14ac:dyDescent="0.2">
      <c r="A25" s="18" t="s">
        <v>94</v>
      </c>
      <c r="B25" s="16"/>
      <c r="H25" s="12" t="s">
        <v>92</v>
      </c>
      <c r="O25" s="29" t="s">
        <v>49</v>
      </c>
      <c r="P25" s="29" t="s">
        <v>150</v>
      </c>
      <c r="Q25" s="29" t="s">
        <v>149</v>
      </c>
      <c r="R25" s="29" t="s">
        <v>150</v>
      </c>
    </row>
    <row r="26" spans="1:18" x14ac:dyDescent="0.2">
      <c r="O26" s="29" t="s">
        <v>50</v>
      </c>
      <c r="P26" s="29" t="s">
        <v>152</v>
      </c>
      <c r="Q26" s="29" t="s">
        <v>151</v>
      </c>
      <c r="R26" s="29" t="s">
        <v>152</v>
      </c>
    </row>
    <row r="27" spans="1:18" x14ac:dyDescent="0.2">
      <c r="O27" s="29" t="s">
        <v>51</v>
      </c>
      <c r="P27" s="29" t="s">
        <v>154</v>
      </c>
      <c r="Q27" s="29" t="s">
        <v>153</v>
      </c>
      <c r="R27" s="29" t="s">
        <v>154</v>
      </c>
    </row>
    <row r="28" spans="1:18" x14ac:dyDescent="0.2">
      <c r="O28" s="29" t="s">
        <v>52</v>
      </c>
      <c r="P28" s="29" t="s">
        <v>156</v>
      </c>
      <c r="Q28" s="29" t="s">
        <v>155</v>
      </c>
      <c r="R28" s="29" t="s">
        <v>156</v>
      </c>
    </row>
    <row r="29" spans="1:18" x14ac:dyDescent="0.2">
      <c r="O29" s="29" t="s">
        <v>35</v>
      </c>
      <c r="P29" s="29" t="s">
        <v>158</v>
      </c>
      <c r="Q29" s="29" t="s">
        <v>157</v>
      </c>
      <c r="R29" s="29" t="s">
        <v>158</v>
      </c>
    </row>
    <row r="30" spans="1:18" x14ac:dyDescent="0.2">
      <c r="O30" s="24" t="s">
        <v>53</v>
      </c>
      <c r="P30" s="24" t="s">
        <v>160</v>
      </c>
      <c r="Q30" s="24" t="s">
        <v>159</v>
      </c>
      <c r="R30" s="24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93225-E6F9-4746-9D5B-3A86334C8776}">
  <dimension ref="A1:G32"/>
  <sheetViews>
    <sheetView workbookViewId="0">
      <selection activeCell="C2" sqref="C2"/>
    </sheetView>
  </sheetViews>
  <sheetFormatPr defaultRowHeight="14.25" x14ac:dyDescent="0.2"/>
  <cols>
    <col min="1" max="1" width="5.5" bestFit="1" customWidth="1"/>
    <col min="2" max="2" width="5.125" bestFit="1" customWidth="1"/>
    <col min="3" max="3" width="4.5" bestFit="1" customWidth="1"/>
    <col min="5" max="5" width="9" style="6"/>
    <col min="6" max="6" width="13.5" style="6" bestFit="1" customWidth="1"/>
    <col min="7" max="7" width="36.125" style="6" bestFit="1" customWidth="1"/>
  </cols>
  <sheetData>
    <row r="1" spans="1:7" ht="15" x14ac:dyDescent="0.2">
      <c r="A1" s="22"/>
      <c r="B1" s="23" t="s">
        <v>76</v>
      </c>
      <c r="C1" s="19"/>
      <c r="F1" s="9" t="s">
        <v>78</v>
      </c>
      <c r="G1" s="9" t="s">
        <v>79</v>
      </c>
    </row>
    <row r="2" spans="1:7" x14ac:dyDescent="0.2">
      <c r="A2" s="20">
        <v>1</v>
      </c>
      <c r="B2" s="20">
        <v>2006</v>
      </c>
      <c r="C2" s="19">
        <f t="shared" ref="C2:C11" si="0">VLOOKUP(A2,A2:B11,2,0)</f>
        <v>2006</v>
      </c>
      <c r="E2" s="6">
        <v>1</v>
      </c>
      <c r="F2" s="7" t="s">
        <v>24</v>
      </c>
      <c r="G2" s="7" t="s">
        <v>24</v>
      </c>
    </row>
    <row r="3" spans="1:7" x14ac:dyDescent="0.2">
      <c r="A3" s="19">
        <v>2</v>
      </c>
      <c r="B3" s="19" t="s">
        <v>10</v>
      </c>
      <c r="C3" s="10" t="str">
        <f t="shared" si="0"/>
        <v>2007</v>
      </c>
      <c r="E3" s="6">
        <v>2</v>
      </c>
      <c r="F3" s="7" t="s">
        <v>25</v>
      </c>
      <c r="G3" s="7" t="s">
        <v>25</v>
      </c>
    </row>
    <row r="4" spans="1:7" x14ac:dyDescent="0.2">
      <c r="A4" s="23">
        <v>3</v>
      </c>
      <c r="B4" s="23" t="s">
        <v>11</v>
      </c>
      <c r="C4" s="21" t="str">
        <f t="shared" si="0"/>
        <v>2008</v>
      </c>
      <c r="E4" s="6">
        <v>3</v>
      </c>
      <c r="F4" s="7" t="s">
        <v>26</v>
      </c>
      <c r="G4" s="7" t="s">
        <v>26</v>
      </c>
    </row>
    <row r="5" spans="1:7" x14ac:dyDescent="0.2">
      <c r="A5" s="23">
        <v>4</v>
      </c>
      <c r="B5" s="23" t="s">
        <v>12</v>
      </c>
      <c r="C5" s="21" t="str">
        <f t="shared" si="0"/>
        <v>2009</v>
      </c>
      <c r="E5" s="6">
        <v>4</v>
      </c>
      <c r="F5" s="7" t="s">
        <v>27</v>
      </c>
      <c r="G5" s="7" t="s">
        <v>27</v>
      </c>
    </row>
    <row r="6" spans="1:7" x14ac:dyDescent="0.2">
      <c r="A6" s="23">
        <v>5</v>
      </c>
      <c r="B6" s="23" t="s">
        <v>13</v>
      </c>
      <c r="C6" s="21" t="str">
        <f t="shared" si="0"/>
        <v>2010</v>
      </c>
      <c r="E6" s="6">
        <v>5</v>
      </c>
      <c r="F6" s="8" t="s">
        <v>77</v>
      </c>
      <c r="G6" s="7" t="s">
        <v>28</v>
      </c>
    </row>
    <row r="7" spans="1:7" x14ac:dyDescent="0.2">
      <c r="A7" s="23">
        <v>6</v>
      </c>
      <c r="B7" s="23" t="s">
        <v>14</v>
      </c>
      <c r="C7" s="21" t="str">
        <f t="shared" si="0"/>
        <v>2011</v>
      </c>
      <c r="E7" s="6">
        <v>6</v>
      </c>
      <c r="F7" s="7" t="s">
        <v>29</v>
      </c>
      <c r="G7" s="7" t="s">
        <v>29</v>
      </c>
    </row>
    <row r="8" spans="1:7" x14ac:dyDescent="0.2">
      <c r="A8" s="23">
        <v>7</v>
      </c>
      <c r="B8" s="27" t="s">
        <v>15</v>
      </c>
      <c r="C8" s="21" t="str">
        <f t="shared" si="0"/>
        <v>2012</v>
      </c>
      <c r="E8" s="6">
        <v>7</v>
      </c>
      <c r="F8" s="7" t="s">
        <v>30</v>
      </c>
      <c r="G8" s="7" t="s">
        <v>30</v>
      </c>
    </row>
    <row r="9" spans="1:7" x14ac:dyDescent="0.2">
      <c r="A9" s="23">
        <v>8</v>
      </c>
      <c r="B9" s="23" t="s">
        <v>16</v>
      </c>
      <c r="C9" s="21" t="str">
        <f t="shared" si="0"/>
        <v>2013</v>
      </c>
      <c r="E9" s="6">
        <v>8</v>
      </c>
      <c r="F9" s="7" t="s">
        <v>32</v>
      </c>
      <c r="G9" s="7" t="s">
        <v>32</v>
      </c>
    </row>
    <row r="10" spans="1:7" x14ac:dyDescent="0.2">
      <c r="A10" s="23">
        <v>9</v>
      </c>
      <c r="B10" s="23" t="s">
        <v>17</v>
      </c>
      <c r="C10" s="21" t="str">
        <f t="shared" si="0"/>
        <v>2014</v>
      </c>
      <c r="E10" s="6">
        <v>9</v>
      </c>
      <c r="F10" s="7" t="s">
        <v>33</v>
      </c>
      <c r="G10" s="7" t="s">
        <v>33</v>
      </c>
    </row>
    <row r="11" spans="1:7" x14ac:dyDescent="0.2">
      <c r="A11" s="23">
        <v>10</v>
      </c>
      <c r="B11" s="23" t="s">
        <v>18</v>
      </c>
      <c r="C11" s="21" t="str">
        <f t="shared" si="0"/>
        <v>2015</v>
      </c>
      <c r="E11" s="6">
        <v>10</v>
      </c>
      <c r="F11" s="7" t="s">
        <v>34</v>
      </c>
      <c r="G11" s="7" t="s">
        <v>34</v>
      </c>
    </row>
    <row r="12" spans="1:7" x14ac:dyDescent="0.2">
      <c r="A12" s="23"/>
      <c r="B12" s="23"/>
      <c r="C12" s="21"/>
      <c r="E12" s="6">
        <v>11</v>
      </c>
      <c r="F12" s="7" t="s">
        <v>35</v>
      </c>
      <c r="G12" s="7" t="s">
        <v>35</v>
      </c>
    </row>
    <row r="13" spans="1:7" x14ac:dyDescent="0.2">
      <c r="A13" s="23"/>
      <c r="B13" s="23"/>
      <c r="C13" s="21"/>
      <c r="E13" s="6">
        <v>12</v>
      </c>
      <c r="F13" s="7" t="s">
        <v>36</v>
      </c>
      <c r="G13" s="7" t="s">
        <v>36</v>
      </c>
    </row>
    <row r="14" spans="1:7" x14ac:dyDescent="0.2">
      <c r="A14" s="23"/>
      <c r="B14" s="23"/>
      <c r="C14" s="21"/>
      <c r="E14" s="6">
        <v>13</v>
      </c>
      <c r="F14" s="7" t="s">
        <v>37</v>
      </c>
      <c r="G14" s="7" t="s">
        <v>37</v>
      </c>
    </row>
    <row r="15" spans="1:7" x14ac:dyDescent="0.2">
      <c r="A15" s="23"/>
      <c r="B15" s="23"/>
      <c r="C15" s="21"/>
      <c r="E15" s="6">
        <v>14</v>
      </c>
      <c r="F15" s="7" t="s">
        <v>38</v>
      </c>
      <c r="G15" s="7" t="s">
        <v>38</v>
      </c>
    </row>
    <row r="16" spans="1:7" x14ac:dyDescent="0.2">
      <c r="A16" s="23"/>
      <c r="B16" s="23"/>
      <c r="C16" s="21"/>
      <c r="E16" s="6">
        <v>15</v>
      </c>
      <c r="F16" s="7" t="s">
        <v>39</v>
      </c>
      <c r="G16" s="7" t="s">
        <v>39</v>
      </c>
    </row>
    <row r="17" spans="1:7" x14ac:dyDescent="0.2">
      <c r="A17" s="23"/>
      <c r="B17" s="23"/>
      <c r="C17" s="21"/>
      <c r="E17" s="6">
        <v>16</v>
      </c>
      <c r="F17" s="7" t="s">
        <v>40</v>
      </c>
      <c r="G17" s="7" t="s">
        <v>40</v>
      </c>
    </row>
    <row r="18" spans="1:7" x14ac:dyDescent="0.2">
      <c r="A18" s="23"/>
      <c r="B18" s="23"/>
      <c r="C18" s="21"/>
      <c r="E18" s="6">
        <v>17</v>
      </c>
      <c r="F18" s="7" t="s">
        <v>41</v>
      </c>
      <c r="G18" s="7" t="s">
        <v>41</v>
      </c>
    </row>
    <row r="19" spans="1:7" x14ac:dyDescent="0.2">
      <c r="A19" s="23"/>
      <c r="B19" s="23"/>
      <c r="C19" s="21"/>
      <c r="E19" s="6">
        <v>18</v>
      </c>
      <c r="F19" s="7" t="s">
        <v>42</v>
      </c>
      <c r="G19" s="7" t="s">
        <v>42</v>
      </c>
    </row>
    <row r="20" spans="1:7" x14ac:dyDescent="0.2">
      <c r="A20" s="23"/>
      <c r="B20" s="23"/>
      <c r="C20" s="21"/>
      <c r="E20" s="6">
        <v>19</v>
      </c>
      <c r="F20" s="7" t="s">
        <v>43</v>
      </c>
      <c r="G20" s="7" t="s">
        <v>43</v>
      </c>
    </row>
    <row r="21" spans="1:7" x14ac:dyDescent="0.2">
      <c r="A21" s="23"/>
      <c r="B21" s="23"/>
      <c r="C21" s="21"/>
      <c r="E21" s="6">
        <v>20</v>
      </c>
      <c r="F21" s="7" t="s">
        <v>44</v>
      </c>
      <c r="G21" s="7" t="s">
        <v>44</v>
      </c>
    </row>
    <row r="22" spans="1:7" x14ac:dyDescent="0.2">
      <c r="A22" s="23"/>
      <c r="B22" s="23"/>
      <c r="C22" s="21"/>
      <c r="E22" s="6">
        <v>21</v>
      </c>
      <c r="F22" s="7" t="s">
        <v>45</v>
      </c>
      <c r="G22" s="7" t="s">
        <v>45</v>
      </c>
    </row>
    <row r="23" spans="1:7" x14ac:dyDescent="0.2">
      <c r="A23" s="23"/>
      <c r="B23" s="23"/>
      <c r="C23" s="21"/>
      <c r="E23" s="6">
        <v>22</v>
      </c>
      <c r="F23" s="7" t="s">
        <v>46</v>
      </c>
      <c r="G23" s="7" t="s">
        <v>46</v>
      </c>
    </row>
    <row r="24" spans="1:7" x14ac:dyDescent="0.2">
      <c r="A24" s="23"/>
      <c r="B24" s="23"/>
      <c r="C24" s="21"/>
      <c r="E24" s="6">
        <v>23</v>
      </c>
      <c r="F24" s="7" t="s">
        <v>47</v>
      </c>
      <c r="G24" s="7" t="s">
        <v>47</v>
      </c>
    </row>
    <row r="25" spans="1:7" x14ac:dyDescent="0.2">
      <c r="A25" s="23"/>
      <c r="B25" s="23"/>
      <c r="C25" s="21"/>
      <c r="E25" s="6">
        <v>24</v>
      </c>
      <c r="F25" s="7" t="s">
        <v>48</v>
      </c>
      <c r="G25" s="7" t="s">
        <v>48</v>
      </c>
    </row>
    <row r="26" spans="1:7" x14ac:dyDescent="0.2">
      <c r="A26" s="23"/>
      <c r="B26" s="23"/>
      <c r="C26" s="21"/>
      <c r="E26" s="6">
        <v>25</v>
      </c>
      <c r="F26" s="7" t="s">
        <v>49</v>
      </c>
      <c r="G26" s="7" t="s">
        <v>49</v>
      </c>
    </row>
    <row r="27" spans="1:7" x14ac:dyDescent="0.2">
      <c r="A27" s="23"/>
      <c r="B27" s="23"/>
      <c r="C27" s="21"/>
      <c r="E27" s="6">
        <v>26</v>
      </c>
      <c r="F27" s="7" t="s">
        <v>50</v>
      </c>
      <c r="G27" s="7" t="s">
        <v>50</v>
      </c>
    </row>
    <row r="28" spans="1:7" x14ac:dyDescent="0.2">
      <c r="A28" s="23"/>
      <c r="B28" s="23"/>
      <c r="C28" s="21"/>
      <c r="E28" s="6">
        <v>27</v>
      </c>
      <c r="F28" s="7" t="s">
        <v>51</v>
      </c>
      <c r="G28" s="7" t="s">
        <v>51</v>
      </c>
    </row>
    <row r="29" spans="1:7" x14ac:dyDescent="0.2">
      <c r="A29" s="23"/>
      <c r="B29" s="23"/>
      <c r="C29" s="21"/>
      <c r="E29" s="6">
        <v>28</v>
      </c>
      <c r="F29" s="7" t="s">
        <v>52</v>
      </c>
      <c r="G29" s="7" t="s">
        <v>52</v>
      </c>
    </row>
    <row r="30" spans="1:7" x14ac:dyDescent="0.2">
      <c r="A30" s="23"/>
      <c r="B30" s="23"/>
      <c r="C30" s="21"/>
      <c r="E30" s="6">
        <v>29</v>
      </c>
      <c r="F30" s="7" t="s">
        <v>53</v>
      </c>
      <c r="G30" s="7" t="s">
        <v>53</v>
      </c>
    </row>
    <row r="31" spans="1:7" x14ac:dyDescent="0.2">
      <c r="A31" s="23"/>
      <c r="B31" s="23"/>
      <c r="C31" s="21"/>
    </row>
    <row r="32" spans="1:7" x14ac:dyDescent="0.2">
      <c r="A32" s="23"/>
      <c r="B32" s="23"/>
      <c r="C32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O32"/>
  <sheetViews>
    <sheetView workbookViewId="0">
      <selection activeCell="D23" sqref="D23"/>
    </sheetView>
  </sheetViews>
  <sheetFormatPr defaultRowHeight="18" customHeight="1" x14ac:dyDescent="0.2"/>
  <cols>
    <col min="1" max="1" width="5.5" style="13" bestFit="1" customWidth="1"/>
    <col min="2" max="2" width="36.125" style="10" bestFit="1" customWidth="1"/>
    <col min="3" max="4" width="22" style="10" bestFit="1" customWidth="1"/>
    <col min="5" max="5" width="9" style="10"/>
    <col min="6" max="6" width="9.125" style="10" bestFit="1" customWidth="1"/>
    <col min="7" max="7" width="14" style="10" bestFit="1" customWidth="1"/>
    <col min="8" max="8" width="18.125" style="10" bestFit="1" customWidth="1"/>
    <col min="9" max="13" width="9" style="10"/>
    <col min="14" max="14" width="14" style="10" bestFit="1" customWidth="1"/>
    <col min="15" max="15" width="18.125" style="10" bestFit="1" customWidth="1"/>
    <col min="16" max="16384" width="9" style="10"/>
  </cols>
  <sheetData>
    <row r="1" spans="1:15" ht="13.5" thickBot="1" x14ac:dyDescent="0.25">
      <c r="A1" s="34" t="s">
        <v>99</v>
      </c>
      <c r="B1" s="35">
        <v>2015</v>
      </c>
      <c r="C1" s="32"/>
      <c r="D1" s="19"/>
      <c r="E1" s="24"/>
      <c r="F1" s="24"/>
      <c r="G1" s="24"/>
      <c r="H1" s="24"/>
      <c r="I1" s="24"/>
    </row>
    <row r="2" spans="1:15" ht="18" customHeight="1" x14ac:dyDescent="0.2">
      <c r="A2" s="36"/>
      <c r="B2" s="33"/>
      <c r="C2" s="19"/>
      <c r="D2" s="19"/>
      <c r="E2" s="24"/>
      <c r="F2" s="24"/>
      <c r="G2" s="24"/>
      <c r="H2" s="24"/>
      <c r="I2" s="24"/>
    </row>
    <row r="3" spans="1:15" ht="18" customHeight="1" x14ac:dyDescent="0.25">
      <c r="A3" s="22"/>
      <c r="B3" s="19"/>
      <c r="C3" s="24"/>
      <c r="D3" s="31" t="s">
        <v>184</v>
      </c>
      <c r="E3" s="31" t="s">
        <v>185</v>
      </c>
      <c r="M3" s="25" t="s">
        <v>101</v>
      </c>
      <c r="N3" s="25" t="s">
        <v>102</v>
      </c>
      <c r="O3" s="25" t="s">
        <v>103</v>
      </c>
    </row>
    <row r="4" spans="1:15" ht="18" customHeight="1" x14ac:dyDescent="0.2">
      <c r="A4" s="37" t="s">
        <v>104</v>
      </c>
      <c r="B4" s="23" t="s">
        <v>24</v>
      </c>
      <c r="C4" s="21" t="str">
        <f t="shared" ref="C4:C32" si="0">VLOOKUP(B4,$N$4:$O$32,2,0)</f>
        <v>Βέλγιο</v>
      </c>
      <c r="D4" s="19" t="e">
        <f>HLOOKUP(A4,'Government Balance data'!$A$11:$L$54,MATCH($A$4,'Government Balance data'!$A$10:$A$53,0),1)</f>
        <v>#N/A</v>
      </c>
      <c r="E4" s="19">
        <f>HLOOKUP(A4,'GDP data'!$A$10:$K$52,MATCH($A4,'GDP data'!$A$10:$A$52,0),1)</f>
        <v>410351</v>
      </c>
      <c r="M4" s="26" t="s">
        <v>104</v>
      </c>
      <c r="N4" s="26" t="s">
        <v>24</v>
      </c>
      <c r="O4" s="26" t="s">
        <v>105</v>
      </c>
    </row>
    <row r="5" spans="1:15" ht="14.25" x14ac:dyDescent="0.2">
      <c r="A5" s="37" t="s">
        <v>106</v>
      </c>
      <c r="B5" s="23" t="s">
        <v>25</v>
      </c>
      <c r="C5" s="21" t="str">
        <f t="shared" si="0"/>
        <v>Βουλγαρία</v>
      </c>
      <c r="D5" s="19" t="e">
        <f>HLOOKUP(A5,'Government Balance data'!$A$11:$L$54,MATCH($A$5,'Government Balance data'!$A$10:$A$53,0),1)</f>
        <v>#N/A</v>
      </c>
      <c r="E5" s="19">
        <f>HLOOKUP(A5,'GDP data'!$A$10:$K$52,MATCH($A5,'GDP data'!$A$10:$A$52,0),1)</f>
        <v>45286.5</v>
      </c>
      <c r="M5" s="26" t="s">
        <v>106</v>
      </c>
      <c r="N5" s="26" t="s">
        <v>25</v>
      </c>
      <c r="O5" s="26" t="s">
        <v>107</v>
      </c>
    </row>
    <row r="6" spans="1:15" ht="18" customHeight="1" x14ac:dyDescent="0.2">
      <c r="A6" s="37" t="s">
        <v>108</v>
      </c>
      <c r="B6" s="23" t="s">
        <v>26</v>
      </c>
      <c r="C6" s="21" t="str">
        <f t="shared" si="0"/>
        <v>Τσεχία</v>
      </c>
      <c r="D6" s="19" t="e">
        <f>HLOOKUP(A6,'Government Balance data'!$A$11:$L$54,MATCH($A$6,'Government Balance data'!$A$10:$A$53,0),1)</f>
        <v>#N/A</v>
      </c>
      <c r="E6" s="19">
        <f>HLOOKUP(A6,'GDP data'!$A$10:$K$52,MATCH($A6,'GDP data'!$A$10:$A$52,0),1)</f>
        <v>166964.1</v>
      </c>
      <c r="M6" s="26" t="s">
        <v>108</v>
      </c>
      <c r="N6" s="26" t="s">
        <v>26</v>
      </c>
      <c r="O6" s="26" t="s">
        <v>109</v>
      </c>
    </row>
    <row r="7" spans="1:15" ht="18" customHeight="1" x14ac:dyDescent="0.2">
      <c r="A7" s="37" t="s">
        <v>110</v>
      </c>
      <c r="B7" s="23" t="s">
        <v>27</v>
      </c>
      <c r="C7" s="21" t="str">
        <f t="shared" si="0"/>
        <v>Δανία</v>
      </c>
      <c r="D7" s="19" t="e">
        <f>HLOOKUP(A7,'Government Balance data'!$A$11:$L$54,MATCH($A$7,'Government Balance data'!$A$10:$A$53,0),1)</f>
        <v>#N/A</v>
      </c>
      <c r="E7" s="19">
        <f>HLOOKUP(A7,'GDP data'!$A$10:$K$52,MATCH($A7,'GDP data'!$A$10:$A$52,0),1)</f>
        <v>271786.09999999998</v>
      </c>
      <c r="M7" s="26" t="s">
        <v>110</v>
      </c>
      <c r="N7" s="26" t="s">
        <v>27</v>
      </c>
      <c r="O7" s="26" t="s">
        <v>111</v>
      </c>
    </row>
    <row r="8" spans="1:15" ht="14.25" x14ac:dyDescent="0.2">
      <c r="A8" s="37" t="s">
        <v>112</v>
      </c>
      <c r="B8" s="27" t="s">
        <v>77</v>
      </c>
      <c r="C8" s="21" t="str">
        <f t="shared" si="0"/>
        <v>Γερμανία</v>
      </c>
      <c r="D8" s="19" t="e">
        <f>HLOOKUP(A8,'Government Balance data'!$A$11:$L$54,MATCH($A$8,'Government Balance data'!$A$10:$A$53,0),1)</f>
        <v>#N/A</v>
      </c>
      <c r="E8" s="19">
        <f>HLOOKUP(A8,'GDP data'!$A$10:$K$52,MATCH($A8,'GDP data'!$A$10:$A$52,0),1)</f>
        <v>3032820</v>
      </c>
      <c r="M8" s="26" t="s">
        <v>112</v>
      </c>
      <c r="N8" s="26" t="s">
        <v>77</v>
      </c>
      <c r="O8" s="26" t="s">
        <v>100</v>
      </c>
    </row>
    <row r="9" spans="1:15" ht="18" customHeight="1" x14ac:dyDescent="0.2">
      <c r="A9" s="37" t="s">
        <v>113</v>
      </c>
      <c r="B9" s="23" t="s">
        <v>29</v>
      </c>
      <c r="C9" s="21" t="str">
        <f t="shared" si="0"/>
        <v>Εσθονία</v>
      </c>
      <c r="D9" s="19" t="e">
        <f>HLOOKUP(A9,'Government Balance data'!$A$11:$L$54,MATCH($A$5,'Government Balance data'!$A$10:$A$53,0),1)</f>
        <v>#N/A</v>
      </c>
      <c r="E9" s="19">
        <f>HLOOKUP(A9,'GDP data'!$A$10:$K$52,MATCH($A9,'GDP data'!$A$10:$A$52,0),1)</f>
        <v>20251.7</v>
      </c>
      <c r="M9" s="26" t="s">
        <v>113</v>
      </c>
      <c r="N9" s="26" t="s">
        <v>29</v>
      </c>
      <c r="O9" s="26" t="s">
        <v>114</v>
      </c>
    </row>
    <row r="10" spans="1:15" ht="14.25" x14ac:dyDescent="0.2">
      <c r="A10" s="37" t="s">
        <v>115</v>
      </c>
      <c r="B10" s="23" t="s">
        <v>30</v>
      </c>
      <c r="C10" s="21" t="str">
        <f t="shared" si="0"/>
        <v>Ιρλανδία</v>
      </c>
      <c r="D10" s="19" t="str">
        <f>HLOOKUP(A10,'Government Balance data'!$A$11:$L$54,MATCH($A$9,'Government Balance data'!$A$10:$A$53,0),1)</f>
        <v>Ireland</v>
      </c>
      <c r="E10" s="19">
        <f>HLOOKUP(A10,'GDP data'!$A$10:$K$52,MATCH($A10,'GDP data'!$A$10:$A$52,0),1)</f>
        <v>255815.1</v>
      </c>
      <c r="M10" s="26" t="s">
        <v>115</v>
      </c>
      <c r="N10" s="26" t="s">
        <v>30</v>
      </c>
      <c r="O10" s="26" t="s">
        <v>116</v>
      </c>
    </row>
    <row r="11" spans="1:15" ht="14.25" x14ac:dyDescent="0.2">
      <c r="A11" s="37" t="s">
        <v>117</v>
      </c>
      <c r="B11" s="23" t="s">
        <v>32</v>
      </c>
      <c r="C11" s="21" t="str">
        <f t="shared" si="0"/>
        <v>Ελλάδα</v>
      </c>
      <c r="D11" s="19" t="e">
        <f>HLOOKUP(A11,'Government Balance data'!$A$11:$L$54,MATCH($A$10,'Government Balance data'!$A$10:$A$53,0),1)</f>
        <v>#N/A</v>
      </c>
      <c r="E11" s="19">
        <f>HLOOKUP(A11,'GDP data'!$A$10:$K$52,MATCH($A11,'GDP data'!$A$10:$A$52,0),1)</f>
        <v>175697.4</v>
      </c>
      <c r="M11" s="26" t="s">
        <v>117</v>
      </c>
      <c r="N11" s="26" t="s">
        <v>32</v>
      </c>
      <c r="O11" s="26" t="s">
        <v>118</v>
      </c>
    </row>
    <row r="12" spans="1:15" ht="14.25" x14ac:dyDescent="0.2">
      <c r="A12" s="37" t="s">
        <v>119</v>
      </c>
      <c r="B12" s="23" t="s">
        <v>33</v>
      </c>
      <c r="C12" s="21" t="str">
        <f t="shared" si="0"/>
        <v>Ισπανία</v>
      </c>
      <c r="D12" s="19" t="e">
        <f>HLOOKUP(A12,'Government Balance data'!$A$11:$L$54,MATCH($A$11,'Government Balance data'!$A$10:$A$53,0),1)</f>
        <v>#N/A</v>
      </c>
      <c r="E12" s="19">
        <f>HLOOKUP(A12,'GDP data'!$A$10:$K$52,MATCH($A12,'GDP data'!$A$10:$A$52,0),1)</f>
        <v>1075639</v>
      </c>
      <c r="M12" s="26" t="s">
        <v>119</v>
      </c>
      <c r="N12" s="26" t="s">
        <v>33</v>
      </c>
      <c r="O12" s="26" t="s">
        <v>120</v>
      </c>
    </row>
    <row r="13" spans="1:15" ht="18" customHeight="1" x14ac:dyDescent="0.2">
      <c r="A13" s="37" t="s">
        <v>121</v>
      </c>
      <c r="B13" s="23" t="s">
        <v>34</v>
      </c>
      <c r="C13" s="21" t="str">
        <f t="shared" si="0"/>
        <v>Γαλλία</v>
      </c>
      <c r="D13" s="19" t="str">
        <f>HLOOKUP(A13,'Government Balance data'!$A$11:$L$54,MATCH($A$12,'Government Balance data'!$A$10:$A$53,0),1)</f>
        <v>France</v>
      </c>
      <c r="E13" s="19">
        <f>HLOOKUP(A13,'GDP data'!$A$10:$K$52,MATCH($A13,'GDP data'!$A$10:$A$52,0),1)</f>
        <v>2181064</v>
      </c>
      <c r="M13" s="26" t="s">
        <v>121</v>
      </c>
      <c r="N13" s="26" t="s">
        <v>34</v>
      </c>
      <c r="O13" s="26" t="s">
        <v>122</v>
      </c>
    </row>
    <row r="14" spans="1:15" ht="18" customHeight="1" x14ac:dyDescent="0.2">
      <c r="A14" s="37" t="s">
        <v>157</v>
      </c>
      <c r="B14" s="23" t="s">
        <v>35</v>
      </c>
      <c r="C14" s="21" t="str">
        <f t="shared" si="0"/>
        <v>Κροατία</v>
      </c>
      <c r="D14" s="19" t="str">
        <f>HLOOKUP(A14,'Government Balance data'!$A$11:$L$54,MATCH($A$13,'Government Balance data'!$A$10:$A$53,0),1)</f>
        <v>Croatia</v>
      </c>
      <c r="E14" s="19">
        <f>HLOOKUP(A14,'GDP data'!$A$10:$K$52,MATCH($A14,'GDP data'!$A$10:$A$52,0),1)</f>
        <v>43846.9</v>
      </c>
      <c r="M14" s="26" t="s">
        <v>123</v>
      </c>
      <c r="N14" s="26" t="s">
        <v>36</v>
      </c>
      <c r="O14" s="26" t="s">
        <v>124</v>
      </c>
    </row>
    <row r="15" spans="1:15" ht="18" customHeight="1" x14ac:dyDescent="0.2">
      <c r="A15" s="37" t="s">
        <v>123</v>
      </c>
      <c r="B15" s="23" t="s">
        <v>36</v>
      </c>
      <c r="C15" s="21" t="str">
        <f t="shared" si="0"/>
        <v>Ιταλία</v>
      </c>
      <c r="D15" s="19" t="str">
        <f>HLOOKUP(A15,'Government Balance data'!$A$11:$L$54,MATCH($A$14,'Government Balance data'!$A$10:$A$53,0),1)</f>
        <v>Italy</v>
      </c>
      <c r="E15" s="19">
        <f>HLOOKUP(A15,'GDP data'!$A$10:$K$52,MATCH($A15,'GDP data'!$A$10:$A$52,0),1)</f>
        <v>1645439.4</v>
      </c>
      <c r="M15" s="26" t="s">
        <v>125</v>
      </c>
      <c r="N15" s="26" t="s">
        <v>37</v>
      </c>
      <c r="O15" s="26" t="s">
        <v>126</v>
      </c>
    </row>
    <row r="16" spans="1:15" ht="14.25" x14ac:dyDescent="0.2">
      <c r="A16" s="37" t="s">
        <v>125</v>
      </c>
      <c r="B16" s="23" t="s">
        <v>37</v>
      </c>
      <c r="C16" s="21" t="str">
        <f t="shared" si="0"/>
        <v>Κύπρος</v>
      </c>
      <c r="D16" s="19" t="e">
        <f>HLOOKUP(A16,'Government Balance data'!$A$11:$L$54,MATCH($A$15,'Government Balance data'!$A$10:$A$53,0),1)</f>
        <v>#N/A</v>
      </c>
      <c r="E16" s="19">
        <f>HLOOKUP(A16,'GDP data'!$A$10:$K$52,MATCH($A16,'GDP data'!$A$10:$A$52,0),1)</f>
        <v>17637.2</v>
      </c>
      <c r="M16" s="26" t="s">
        <v>127</v>
      </c>
      <c r="N16" s="26" t="s">
        <v>38</v>
      </c>
      <c r="O16" s="26" t="s">
        <v>128</v>
      </c>
    </row>
    <row r="17" spans="1:15" ht="18" customHeight="1" x14ac:dyDescent="0.2">
      <c r="A17" s="37" t="s">
        <v>127</v>
      </c>
      <c r="B17" s="23" t="s">
        <v>38</v>
      </c>
      <c r="C17" s="21" t="str">
        <f t="shared" si="0"/>
        <v>Λετονία</v>
      </c>
      <c r="D17" s="19" t="str">
        <f>HLOOKUP(A17,'Government Balance data'!$A$11:$L$54,MATCH($A$5,'Government Balance data'!$A$10:$A$53,0),1)</f>
        <v>Czech Republic</v>
      </c>
      <c r="E17" s="19">
        <f>HLOOKUP(A17,'GDP data'!$A$10:$K$52,MATCH($A17,'GDP data'!$A$10:$A$52,0),1)</f>
        <v>24368.3</v>
      </c>
      <c r="M17" s="26" t="s">
        <v>129</v>
      </c>
      <c r="N17" s="26" t="s">
        <v>39</v>
      </c>
      <c r="O17" s="26" t="s">
        <v>130</v>
      </c>
    </row>
    <row r="18" spans="1:15" ht="18" customHeight="1" x14ac:dyDescent="0.2">
      <c r="A18" s="37" t="s">
        <v>129</v>
      </c>
      <c r="B18" s="23" t="s">
        <v>39</v>
      </c>
      <c r="C18" s="21" t="str">
        <f t="shared" si="0"/>
        <v>Λιθουανία</v>
      </c>
      <c r="D18" s="19" t="str">
        <f>HLOOKUP(A18,'Government Balance data'!$A$11:$L$54,MATCH($A$12,'Government Balance data'!$A$10:$A$53,0),1)</f>
        <v>France</v>
      </c>
      <c r="E18" s="19">
        <f>HLOOKUP(A18,'GDP data'!$A$10:$K$52,MATCH($A18,'GDP data'!$A$10:$A$52,0),1)</f>
        <v>37330.5</v>
      </c>
      <c r="M18" s="26" t="s">
        <v>131</v>
      </c>
      <c r="N18" s="26" t="s">
        <v>40</v>
      </c>
      <c r="O18" s="26" t="s">
        <v>132</v>
      </c>
    </row>
    <row r="19" spans="1:15" ht="18" customHeight="1" x14ac:dyDescent="0.2">
      <c r="A19" s="37" t="s">
        <v>131</v>
      </c>
      <c r="B19" s="23" t="s">
        <v>40</v>
      </c>
      <c r="C19" s="21" t="str">
        <f t="shared" si="0"/>
        <v>Λουξεμβούργο</v>
      </c>
      <c r="D19" s="19" t="str">
        <f>HLOOKUP(A19,'Government Balance data'!$A$11:$L$54,MATCH($A$13,'Government Balance data'!$A$10:$A$53,0),1)</f>
        <v>Croatia</v>
      </c>
      <c r="E19" s="19">
        <f>HLOOKUP(A19,'GDP data'!$A$10:$K$52,MATCH($A19,'GDP data'!$A$10:$A$52,0),1)</f>
        <v>51216.2</v>
      </c>
      <c r="M19" s="26" t="s">
        <v>133</v>
      </c>
      <c r="N19" s="26" t="s">
        <v>41</v>
      </c>
      <c r="O19" s="26" t="s">
        <v>134</v>
      </c>
    </row>
    <row r="20" spans="1:15" ht="18" customHeight="1" x14ac:dyDescent="0.2">
      <c r="A20" s="37" t="s">
        <v>133</v>
      </c>
      <c r="B20" s="23" t="s">
        <v>41</v>
      </c>
      <c r="C20" s="21" t="str">
        <f t="shared" si="0"/>
        <v>Ουγγαρία</v>
      </c>
      <c r="D20" s="19" t="str">
        <f>HLOOKUP(A20,'Government Balance data'!$A$11:$L$54,MATCH($A$14,'Government Balance data'!$A$10:$A$53,0),1)</f>
        <v>Italy</v>
      </c>
      <c r="E20" s="19">
        <f>HLOOKUP(A20,'GDP data'!$A$10:$K$52,MATCH($A20,'GDP data'!$A$10:$A$52,0),1)</f>
        <v>109674.2</v>
      </c>
      <c r="M20" s="26" t="s">
        <v>135</v>
      </c>
      <c r="N20" s="26" t="s">
        <v>42</v>
      </c>
      <c r="O20" s="26" t="s">
        <v>136</v>
      </c>
    </row>
    <row r="21" spans="1:15" ht="18" customHeight="1" x14ac:dyDescent="0.2">
      <c r="A21" s="37" t="s">
        <v>135</v>
      </c>
      <c r="B21" s="23" t="s">
        <v>42</v>
      </c>
      <c r="C21" s="21" t="str">
        <f t="shared" si="0"/>
        <v>Μάλτα</v>
      </c>
      <c r="D21" s="19" t="str">
        <f>HLOOKUP(A21,'Government Balance data'!$A$11:$L$54,MATCH($A$15,'Government Balance data'!$A$10:$A$53,0),1)</f>
        <v>Cyprus</v>
      </c>
      <c r="E21" s="19">
        <f>HLOOKUP(A21,'GDP data'!$A$10:$K$52,MATCH($A21,'GDP data'!$A$10:$A$52,0),1)</f>
        <v>9275.7999999999993</v>
      </c>
      <c r="M21" s="26" t="s">
        <v>137</v>
      </c>
      <c r="N21" s="26" t="s">
        <v>43</v>
      </c>
      <c r="O21" s="26" t="s">
        <v>138</v>
      </c>
    </row>
    <row r="22" spans="1:15" ht="18" customHeight="1" x14ac:dyDescent="0.2">
      <c r="A22" s="37" t="s">
        <v>137</v>
      </c>
      <c r="B22" s="23" t="s">
        <v>43</v>
      </c>
      <c r="C22" s="21" t="str">
        <f t="shared" si="0"/>
        <v>Ολλανδία</v>
      </c>
      <c r="D22" s="19" t="str">
        <f>HLOOKUP(A22,'Government Balance data'!$A$11:$L$54,MATCH($A$16,'Government Balance data'!$A$10:$A$53,0),1)</f>
        <v>Latvia</v>
      </c>
      <c r="E22" s="19">
        <f>HLOOKUP(A22,'GDP data'!$A$10:$K$52,MATCH($A22,'GDP data'!$A$10:$A$52,0),1)</f>
        <v>676531</v>
      </c>
      <c r="M22" s="26" t="s">
        <v>139</v>
      </c>
      <c r="N22" s="26" t="s">
        <v>44</v>
      </c>
      <c r="O22" s="26" t="s">
        <v>140</v>
      </c>
    </row>
    <row r="23" spans="1:15" ht="18" customHeight="1" x14ac:dyDescent="0.2">
      <c r="A23" s="37" t="s">
        <v>139</v>
      </c>
      <c r="B23" s="23" t="s">
        <v>44</v>
      </c>
      <c r="C23" s="21" t="str">
        <f t="shared" si="0"/>
        <v>Αυστρία</v>
      </c>
      <c r="D23" s="19" t="e">
        <f>HLOOKUP(A23,'Government Balance data'!$A$11:$L$54,MATCH($A$17,'Government Balance data'!$A$10:$A$53,0),1)</f>
        <v>#N/A</v>
      </c>
      <c r="E23" s="19">
        <f>HLOOKUP(A23,'GDP data'!$A$10:$K$52,MATCH($A23,'GDP data'!$A$10:$A$52,0),1)</f>
        <v>339896</v>
      </c>
      <c r="M23" s="26" t="s">
        <v>141</v>
      </c>
      <c r="N23" s="26" t="s">
        <v>45</v>
      </c>
      <c r="O23" s="26" t="s">
        <v>142</v>
      </c>
    </row>
    <row r="24" spans="1:15" ht="18" customHeight="1" x14ac:dyDescent="0.2">
      <c r="A24" s="37" t="s">
        <v>141</v>
      </c>
      <c r="B24" s="23" t="s">
        <v>45</v>
      </c>
      <c r="C24" s="21" t="str">
        <f t="shared" si="0"/>
        <v>Πολωνία</v>
      </c>
      <c r="D24" s="19" t="str">
        <f>HLOOKUP(A24,'Government Balance data'!$A$11:$L$54,MATCH($A$18,'Government Balance data'!$A$10:$A$53,0),1)</f>
        <v>Luxembourg</v>
      </c>
      <c r="E24" s="19">
        <f>HLOOKUP(A24,'GDP data'!$A$10:$K$52,MATCH($A24,'GDP data'!$A$10:$A$52,0),1)</f>
        <v>429794.2</v>
      </c>
      <c r="M24" s="26" t="s">
        <v>143</v>
      </c>
      <c r="N24" s="26" t="s">
        <v>46</v>
      </c>
      <c r="O24" s="26" t="s">
        <v>144</v>
      </c>
    </row>
    <row r="25" spans="1:15" ht="18" customHeight="1" x14ac:dyDescent="0.2">
      <c r="A25" s="37" t="s">
        <v>143</v>
      </c>
      <c r="B25" s="23" t="s">
        <v>46</v>
      </c>
      <c r="C25" s="21" t="str">
        <f t="shared" si="0"/>
        <v>Πορτογαλία</v>
      </c>
      <c r="D25" s="19" t="str">
        <f>HLOOKUP(A25,'Government Balance data'!$A$11:$L$54,MATCH($A$19,'Government Balance data'!$A$10:$A$53,0),1)</f>
        <v>Hungary</v>
      </c>
      <c r="E25" s="19">
        <f>HLOOKUP(A25,'GDP data'!$A$10:$K$52,MATCH($A25,'GDP data'!$A$10:$A$52,0),1)</f>
        <v>179539.9</v>
      </c>
      <c r="M25" s="26" t="s">
        <v>145</v>
      </c>
      <c r="N25" s="26" t="s">
        <v>47</v>
      </c>
      <c r="O25" s="26" t="s">
        <v>146</v>
      </c>
    </row>
    <row r="26" spans="1:15" ht="18" customHeight="1" x14ac:dyDescent="0.2">
      <c r="A26" s="37" t="s">
        <v>145</v>
      </c>
      <c r="B26" s="23" t="s">
        <v>47</v>
      </c>
      <c r="C26" s="21" t="str">
        <f t="shared" si="0"/>
        <v>Ρουμανία</v>
      </c>
      <c r="D26" s="19" t="str">
        <f>HLOOKUP(A26,'Government Balance data'!$A$11:$L$54,MATCH($A$20,'Government Balance data'!$A$10:$A$53,0),1)</f>
        <v>Malta</v>
      </c>
      <c r="E26" s="19">
        <f>HLOOKUP(A26,'GDP data'!$A$10:$K$52,MATCH($A26,'GDP data'!$A$10:$A$52,0),1)</f>
        <v>159963.70000000001</v>
      </c>
      <c r="M26" s="26" t="s">
        <v>147</v>
      </c>
      <c r="N26" s="26" t="s">
        <v>48</v>
      </c>
      <c r="O26" s="26" t="s">
        <v>148</v>
      </c>
    </row>
    <row r="27" spans="1:15" ht="18" customHeight="1" x14ac:dyDescent="0.2">
      <c r="A27" s="37" t="s">
        <v>147</v>
      </c>
      <c r="B27" s="23" t="s">
        <v>48</v>
      </c>
      <c r="C27" s="21" t="str">
        <f t="shared" si="0"/>
        <v>Σλοβενία</v>
      </c>
      <c r="D27" s="19" t="str">
        <f>HLOOKUP(A27,'Government Balance data'!$A$11:$L$54,MATCH($A$21,'Government Balance data'!$A$10:$A$53,0),1)</f>
        <v>Netherlands</v>
      </c>
      <c r="E27" s="19">
        <f>HLOOKUP(A27,'GDP data'!$A$10:$K$52,MATCH($A27,'GDP data'!$A$10:$A$52,0),1)</f>
        <v>38570</v>
      </c>
      <c r="M27" s="26" t="s">
        <v>149</v>
      </c>
      <c r="N27" s="26" t="s">
        <v>49</v>
      </c>
      <c r="O27" s="26" t="s">
        <v>150</v>
      </c>
    </row>
    <row r="28" spans="1:15" ht="18" customHeight="1" x14ac:dyDescent="0.2">
      <c r="A28" s="37" t="s">
        <v>149</v>
      </c>
      <c r="B28" s="23" t="s">
        <v>49</v>
      </c>
      <c r="C28" s="21" t="str">
        <f t="shared" si="0"/>
        <v>Σλοβακία</v>
      </c>
      <c r="D28" s="19" t="str">
        <f>HLOOKUP(A28,'Government Balance data'!$A$11:$L$54,MATCH($A$22,'Government Balance data'!$A$10:$A$53,0),1)</f>
        <v>Austria</v>
      </c>
      <c r="E28" s="19">
        <f>HLOOKUP(A28,'GDP data'!$A$10:$K$52,MATCH($A28,'GDP data'!$A$10:$A$52,0),1)</f>
        <v>78685.600000000006</v>
      </c>
      <c r="M28" s="26" t="s">
        <v>151</v>
      </c>
      <c r="N28" s="26" t="s">
        <v>50</v>
      </c>
      <c r="O28" s="26" t="s">
        <v>152</v>
      </c>
    </row>
    <row r="29" spans="1:15" ht="18" customHeight="1" x14ac:dyDescent="0.2">
      <c r="A29" s="37" t="s">
        <v>151</v>
      </c>
      <c r="B29" s="23" t="s">
        <v>50</v>
      </c>
      <c r="C29" s="21" t="str">
        <f t="shared" si="0"/>
        <v>Φινλανδία</v>
      </c>
      <c r="D29" s="19" t="str">
        <f>HLOOKUP(A29,'Government Balance data'!$A$11:$L$54,MATCH($A$23,'Government Balance data'!$A$10:$A$53,0),1)</f>
        <v>Poland</v>
      </c>
      <c r="E29" s="19">
        <f>HLOOKUP(A29,'GDP data'!$A$10:$K$52,MATCH($A29,'GDP data'!$A$10:$A$52,0),1)</f>
        <v>209511</v>
      </c>
      <c r="M29" s="26" t="s">
        <v>153</v>
      </c>
      <c r="N29" s="26" t="s">
        <v>51</v>
      </c>
      <c r="O29" s="26" t="s">
        <v>154</v>
      </c>
    </row>
    <row r="30" spans="1:15" ht="18" customHeight="1" x14ac:dyDescent="0.2">
      <c r="A30" s="37" t="s">
        <v>153</v>
      </c>
      <c r="B30" s="23" t="s">
        <v>51</v>
      </c>
      <c r="C30" s="21" t="str">
        <f t="shared" si="0"/>
        <v>Σουηδία</v>
      </c>
      <c r="D30" s="19" t="str">
        <f>HLOOKUP(A30,'Government Balance data'!$A$11:$L$54,MATCH($A$14,'Government Balance data'!$A$10:$A$53,0),1)</f>
        <v>Italy</v>
      </c>
      <c r="E30" s="19">
        <f>HLOOKUP(A30,'GDP data'!$A$10:$K$52,MATCH($A30,'GDP data'!$A$10:$A$52,0),1)</f>
        <v>447009.5</v>
      </c>
      <c r="M30" s="26" t="s">
        <v>155</v>
      </c>
      <c r="N30" s="26" t="s">
        <v>52</v>
      </c>
      <c r="O30" s="26" t="s">
        <v>156</v>
      </c>
    </row>
    <row r="31" spans="1:15" ht="18" customHeight="1" x14ac:dyDescent="0.2">
      <c r="A31" s="37" t="s">
        <v>155</v>
      </c>
      <c r="B31" s="23" t="s">
        <v>52</v>
      </c>
      <c r="C31" s="21" t="str">
        <f t="shared" si="0"/>
        <v>Μ. Βρετανία</v>
      </c>
      <c r="D31" s="19" t="str">
        <f>HLOOKUP(A31,'Government Balance data'!$A$11:$L$54,MATCH($A$25,'Government Balance data'!$A$10:$A$53,0),1)</f>
        <v>Romania</v>
      </c>
      <c r="E31" s="19">
        <f>HLOOKUP(A31,'GDP data'!$A$10:$K$52,MATCH($A31,'GDP data'!$A$10:$A$52,0),1)</f>
        <v>2580064.5</v>
      </c>
      <c r="M31" s="26" t="s">
        <v>157</v>
      </c>
      <c r="N31" s="26" t="s">
        <v>35</v>
      </c>
      <c r="O31" s="26" t="s">
        <v>158</v>
      </c>
    </row>
    <row r="32" spans="1:15" ht="18" customHeight="1" x14ac:dyDescent="0.2">
      <c r="A32" s="37" t="s">
        <v>167</v>
      </c>
      <c r="B32" s="23" t="s">
        <v>53</v>
      </c>
      <c r="C32" s="21" t="str">
        <f t="shared" si="0"/>
        <v>Ισλανδία</v>
      </c>
      <c r="D32" s="19" t="str">
        <f>HLOOKUP(A32,'Government Balance data'!$A$11:$L$54,MATCH($A$27,'Government Balance data'!$A$10:$A$53,0),1)</f>
        <v>Slovakia</v>
      </c>
      <c r="E32" s="19">
        <f>HLOOKUP(A32,'GDP data'!$A$10:$K$52,MATCH($A32,'GDP data'!$A$10:$A$52,0),1)</f>
        <v>15133.9</v>
      </c>
      <c r="M32" s="24" t="s">
        <v>167</v>
      </c>
      <c r="N32" s="24" t="s">
        <v>53</v>
      </c>
      <c r="O32" s="24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1EBA-DB3A-4AA2-AD81-C7B7FDFA35BF}">
  <dimension ref="A1:T31"/>
  <sheetViews>
    <sheetView workbookViewId="0">
      <selection activeCell="C23" sqref="C23"/>
    </sheetView>
  </sheetViews>
  <sheetFormatPr defaultRowHeight="14.25" x14ac:dyDescent="0.2"/>
  <cols>
    <col min="1" max="1" width="5.25" bestFit="1" customWidth="1"/>
    <col min="2" max="2" width="36.125" bestFit="1" customWidth="1"/>
    <col min="3" max="3" width="13.125" bestFit="1" customWidth="1"/>
    <col min="4" max="4" width="22.375" bestFit="1" customWidth="1"/>
    <col min="18" max="18" width="9.125" bestFit="1" customWidth="1"/>
    <col min="20" max="20" width="18.125" bestFit="1" customWidth="1"/>
  </cols>
  <sheetData>
    <row r="1" spans="1:20" ht="15" x14ac:dyDescent="0.25">
      <c r="A1" s="25" t="s">
        <v>186</v>
      </c>
      <c r="B1" s="39" t="s">
        <v>18</v>
      </c>
      <c r="C1" s="26"/>
      <c r="D1" s="26"/>
      <c r="E1" s="26"/>
    </row>
    <row r="2" spans="1:20" x14ac:dyDescent="0.2">
      <c r="A2" s="26"/>
      <c r="B2" s="26"/>
      <c r="C2" s="26"/>
      <c r="D2" s="26"/>
      <c r="E2" s="26"/>
    </row>
    <row r="3" spans="1:20" ht="15" x14ac:dyDescent="0.25">
      <c r="A3" s="26"/>
      <c r="B3" s="26"/>
      <c r="C3" s="26"/>
      <c r="D3" s="26" t="s">
        <v>184</v>
      </c>
      <c r="E3" s="26" t="s">
        <v>185</v>
      </c>
      <c r="R3" s="25" t="s">
        <v>101</v>
      </c>
      <c r="S3" s="25" t="s">
        <v>102</v>
      </c>
      <c r="T3" s="25" t="s">
        <v>103</v>
      </c>
    </row>
    <row r="4" spans="1:20" x14ac:dyDescent="0.2">
      <c r="A4" s="39" t="s">
        <v>104</v>
      </c>
      <c r="B4" s="39" t="s">
        <v>24</v>
      </c>
      <c r="C4" s="26" t="str">
        <f>VLOOKUP(B4,$S$3:$T$31,2,0)</f>
        <v>Βέλγιο</v>
      </c>
      <c r="D4" s="26">
        <f>INDEX([1]Debt!$A$11:$L$45,MATCH($A4,[1]Debt!$A$11:$A$45,0),MATCH($B$1,[1]Debt!$A$11:$L$11,0))</f>
        <v>433992.4</v>
      </c>
      <c r="E4" s="26">
        <f>INDEX([1]GDP!$A$10:$L$52,MATCH($A4,[1]GDP!$A$10:$A$52,0),MATCH($B$1,[1]GDP!$A$10:$L$10,0))</f>
        <v>410351</v>
      </c>
      <c r="R4" s="26" t="s">
        <v>104</v>
      </c>
      <c r="S4" s="26" t="s">
        <v>24</v>
      </c>
      <c r="T4" s="26" t="s">
        <v>105</v>
      </c>
    </row>
    <row r="5" spans="1:20" x14ac:dyDescent="0.2">
      <c r="A5" s="39" t="s">
        <v>106</v>
      </c>
      <c r="B5" s="39" t="s">
        <v>25</v>
      </c>
      <c r="C5" s="26" t="str">
        <f t="shared" ref="C5:C31" si="0">VLOOKUP(B5,$S$3:$T$31,2,0)</f>
        <v>Βουλγαρία</v>
      </c>
      <c r="D5" s="26">
        <f>INDEX([1]Debt!$A$11:$L$45,MATCH($A5,[1]Debt!$A$11:$A$45,0),MATCH($B$1,[1]Debt!$A$11:$L$11,0))</f>
        <v>11785.2</v>
      </c>
      <c r="E5" s="26">
        <f>INDEX([1]GDP!$A$10:$L$52,MATCH($A5,[1]GDP!$A$10:$A$52,0),MATCH($B$1,[1]GDP!$A$10:$L$10,0))</f>
        <v>45286.5</v>
      </c>
      <c r="R5" s="26" t="s">
        <v>106</v>
      </c>
      <c r="S5" s="26" t="s">
        <v>25</v>
      </c>
      <c r="T5" s="26" t="s">
        <v>107</v>
      </c>
    </row>
    <row r="6" spans="1:20" x14ac:dyDescent="0.2">
      <c r="A6" s="39" t="s">
        <v>108</v>
      </c>
      <c r="B6" s="39" t="s">
        <v>26</v>
      </c>
      <c r="C6" s="26" t="str">
        <f t="shared" si="0"/>
        <v>Τσεχία</v>
      </c>
      <c r="D6" s="26">
        <f>INDEX([1]Debt!$A$11:$L$45,MATCH($A6,[1]Debt!$A$11:$A$45,0),MATCH($B$1,[1]Debt!$A$11:$L$11,0))</f>
        <v>67951.600000000006</v>
      </c>
      <c r="E6" s="26">
        <f>INDEX([1]GDP!$A$10:$L$52,MATCH($A6,[1]GDP!$A$10:$A$52,0),MATCH($B$1,[1]GDP!$A$10:$L$10,0))</f>
        <v>166964.1</v>
      </c>
      <c r="R6" s="26" t="s">
        <v>108</v>
      </c>
      <c r="S6" s="26" t="s">
        <v>26</v>
      </c>
      <c r="T6" s="26" t="s">
        <v>109</v>
      </c>
    </row>
    <row r="7" spans="1:20" x14ac:dyDescent="0.2">
      <c r="A7" s="39" t="s">
        <v>110</v>
      </c>
      <c r="B7" s="39" t="s">
        <v>27</v>
      </c>
      <c r="C7" s="26" t="str">
        <f t="shared" si="0"/>
        <v>Δανία</v>
      </c>
      <c r="D7" s="26">
        <f>INDEX([1]Debt!$A$11:$L$45,MATCH($A7,[1]Debt!$A$11:$A$45,0),MATCH($B$1,[1]Debt!$A$11:$L$11,0))</f>
        <v>107446.9</v>
      </c>
      <c r="E7" s="26">
        <f>INDEX([1]GDP!$A$10:$L$52,MATCH($A7,[1]GDP!$A$10:$A$52,0),MATCH($B$1,[1]GDP!$A$10:$L$10,0))</f>
        <v>271786.09999999998</v>
      </c>
      <c r="R7" s="26" t="s">
        <v>110</v>
      </c>
      <c r="S7" s="26" t="s">
        <v>27</v>
      </c>
      <c r="T7" s="26" t="s">
        <v>111</v>
      </c>
    </row>
    <row r="8" spans="1:20" x14ac:dyDescent="0.2">
      <c r="A8" s="39" t="s">
        <v>112</v>
      </c>
      <c r="B8" s="39" t="s">
        <v>28</v>
      </c>
      <c r="C8" s="40" t="e">
        <f t="shared" si="0"/>
        <v>#N/A</v>
      </c>
      <c r="D8" s="26">
        <f>INDEX([1]Debt!$A$11:$L$45,MATCH($A8,[1]Debt!$A$11:$A$45,0),MATCH($B$1,[1]Debt!$A$11:$L$11,0))</f>
        <v>2157879.6</v>
      </c>
      <c r="E8" s="26">
        <f>INDEX([1]GDP!$A$10:$L$52,MATCH($A8,[1]GDP!$A$10:$A$52,0),MATCH($B$1,[1]GDP!$A$10:$L$10,0))</f>
        <v>3032820</v>
      </c>
      <c r="R8" s="26" t="s">
        <v>112</v>
      </c>
      <c r="S8" s="26" t="s">
        <v>77</v>
      </c>
      <c r="T8" s="26" t="s">
        <v>100</v>
      </c>
    </row>
    <row r="9" spans="1:20" x14ac:dyDescent="0.2">
      <c r="A9" s="39" t="s">
        <v>113</v>
      </c>
      <c r="B9" s="39" t="s">
        <v>29</v>
      </c>
      <c r="C9" s="26" t="str">
        <f t="shared" si="0"/>
        <v>Εσθονία</v>
      </c>
      <c r="D9" s="26">
        <f>INDEX([1]Debt!$A$11:$L$45,MATCH($A9,[1]Debt!$A$11:$A$45,0),MATCH($B$1,[1]Debt!$A$11:$L$11,0))</f>
        <v>2035.7</v>
      </c>
      <c r="E9" s="26">
        <f>INDEX([1]GDP!$A$10:$L$52,MATCH($A9,[1]GDP!$A$10:$A$52,0),MATCH($B$1,[1]GDP!$A$10:$L$10,0))</f>
        <v>20251.7</v>
      </c>
      <c r="R9" s="26" t="s">
        <v>113</v>
      </c>
      <c r="S9" s="26" t="s">
        <v>29</v>
      </c>
      <c r="T9" s="26" t="s">
        <v>114</v>
      </c>
    </row>
    <row r="10" spans="1:20" x14ac:dyDescent="0.2">
      <c r="A10" s="39" t="s">
        <v>115</v>
      </c>
      <c r="B10" s="39" t="s">
        <v>30</v>
      </c>
      <c r="C10" s="26" t="str">
        <f t="shared" si="0"/>
        <v>Ιρλανδία</v>
      </c>
      <c r="D10" s="26">
        <f>INDEX([1]Debt!$A$11:$L$45,MATCH($A10,[1]Debt!$A$11:$A$45,0),MATCH($B$1,[1]Debt!$A$11:$L$11,0))</f>
        <v>201133.9</v>
      </c>
      <c r="E10" s="26">
        <f>INDEX([1]GDP!$A$10:$L$52,MATCH($A10,[1]GDP!$A$10:$A$52,0),MATCH($B$1,[1]GDP!$A$10:$L$10,0))</f>
        <v>255815.1</v>
      </c>
      <c r="R10" s="26" t="s">
        <v>115</v>
      </c>
      <c r="S10" s="26" t="s">
        <v>30</v>
      </c>
      <c r="T10" s="26" t="s">
        <v>116</v>
      </c>
    </row>
    <row r="11" spans="1:20" x14ac:dyDescent="0.2">
      <c r="A11" s="39" t="s">
        <v>117</v>
      </c>
      <c r="B11" s="39" t="s">
        <v>32</v>
      </c>
      <c r="C11" s="26" t="str">
        <f t="shared" si="0"/>
        <v>Ελλάδα</v>
      </c>
      <c r="D11" s="26">
        <f>INDEX([1]Debt!$A$11:$L$45,MATCH($A11,[1]Debt!$A$11:$A$45,0),MATCH($B$1,[1]Debt!$A$11:$L$11,0))</f>
        <v>311673</v>
      </c>
      <c r="E11" s="26">
        <f>INDEX([1]GDP!$A$10:$L$52,MATCH($A11,[1]GDP!$A$10:$A$52,0),MATCH($B$1,[1]GDP!$A$10:$L$10,0))</f>
        <v>175697.4</v>
      </c>
      <c r="R11" s="26" t="s">
        <v>117</v>
      </c>
      <c r="S11" s="26" t="s">
        <v>32</v>
      </c>
      <c r="T11" s="26" t="s">
        <v>118</v>
      </c>
    </row>
    <row r="12" spans="1:20" x14ac:dyDescent="0.2">
      <c r="A12" s="39" t="s">
        <v>119</v>
      </c>
      <c r="B12" s="39" t="s">
        <v>33</v>
      </c>
      <c r="C12" s="26" t="str">
        <f t="shared" si="0"/>
        <v>Ισπανία</v>
      </c>
      <c r="D12" s="26">
        <f>INDEX([1]Debt!$A$11:$L$45,MATCH($A12,[1]Debt!$A$11:$A$45,0),MATCH($B$1,[1]Debt!$A$11:$L$11,0))</f>
        <v>1073189</v>
      </c>
      <c r="E12" s="26">
        <f>INDEX([1]GDP!$A$10:$L$52,MATCH($A12,[1]GDP!$A$10:$A$52,0),MATCH($B$1,[1]GDP!$A$10:$L$10,0))</f>
        <v>1075639</v>
      </c>
      <c r="R12" s="26" t="s">
        <v>119</v>
      </c>
      <c r="S12" s="26" t="s">
        <v>33</v>
      </c>
      <c r="T12" s="26" t="s">
        <v>120</v>
      </c>
    </row>
    <row r="13" spans="1:20" x14ac:dyDescent="0.2">
      <c r="A13" s="39" t="s">
        <v>121</v>
      </c>
      <c r="B13" s="39" t="s">
        <v>34</v>
      </c>
      <c r="C13" s="26" t="str">
        <f t="shared" si="0"/>
        <v>Γαλλία</v>
      </c>
      <c r="D13" s="26">
        <f>INDEX([1]Debt!$A$11:$L$45,MATCH($A13,[1]Debt!$A$11:$A$45,0),MATCH($B$1,[1]Debt!$A$11:$L$11,0))</f>
        <v>2097610.5</v>
      </c>
      <c r="E13" s="26">
        <f>INDEX([1]GDP!$A$10:$L$52,MATCH($A13,[1]GDP!$A$10:$A$52,0),MATCH($B$1,[1]GDP!$A$10:$L$10,0))</f>
        <v>2181064</v>
      </c>
      <c r="R13" s="26" t="s">
        <v>121</v>
      </c>
      <c r="S13" s="26" t="s">
        <v>34</v>
      </c>
      <c r="T13" s="26" t="s">
        <v>122</v>
      </c>
    </row>
    <row r="14" spans="1:20" x14ac:dyDescent="0.2">
      <c r="A14" s="39" t="s">
        <v>157</v>
      </c>
      <c r="B14" s="39" t="s">
        <v>35</v>
      </c>
      <c r="C14" s="26" t="str">
        <f t="shared" si="0"/>
        <v>Κροατία</v>
      </c>
      <c r="D14" s="26">
        <f>INDEX([1]Debt!$A$11:$L$45,MATCH($A14,[1]Debt!$A$11:$A$45,0),MATCH($B$1,[1]Debt!$A$11:$L$11,0))</f>
        <v>37913.599999999999</v>
      </c>
      <c r="E14" s="26">
        <f>INDEX([1]GDP!$A$10:$L$52,MATCH($A14,[1]GDP!$A$10:$A$52,0),MATCH($B$1,[1]GDP!$A$10:$L$10,0))</f>
        <v>43846.9</v>
      </c>
      <c r="R14" s="26" t="s">
        <v>123</v>
      </c>
      <c r="S14" s="26" t="s">
        <v>36</v>
      </c>
      <c r="T14" s="26" t="s">
        <v>124</v>
      </c>
    </row>
    <row r="15" spans="1:20" x14ac:dyDescent="0.2">
      <c r="A15" s="39" t="s">
        <v>123</v>
      </c>
      <c r="B15" s="39" t="s">
        <v>36</v>
      </c>
      <c r="C15" s="26" t="str">
        <f t="shared" si="0"/>
        <v>Ιταλία</v>
      </c>
      <c r="D15" s="26">
        <f>INDEX([1]Debt!$A$11:$L$45,MATCH($A15,[1]Debt!$A$11:$A$45,0),MATCH($B$1,[1]Debt!$A$11:$L$11,0))</f>
        <v>2172673</v>
      </c>
      <c r="E15" s="26">
        <f>INDEX([1]GDP!$A$10:$L$52,MATCH($A15,[1]GDP!$A$10:$A$52,0),MATCH($B$1,[1]GDP!$A$10:$L$10,0))</f>
        <v>1642443.8</v>
      </c>
      <c r="R15" s="26" t="s">
        <v>125</v>
      </c>
      <c r="S15" s="26" t="s">
        <v>37</v>
      </c>
      <c r="T15" s="26" t="s">
        <v>126</v>
      </c>
    </row>
    <row r="16" spans="1:20" x14ac:dyDescent="0.2">
      <c r="A16" s="39" t="s">
        <v>125</v>
      </c>
      <c r="B16" s="39" t="s">
        <v>37</v>
      </c>
      <c r="C16" s="26" t="str">
        <f t="shared" si="0"/>
        <v>Κύπρος</v>
      </c>
      <c r="D16" s="26">
        <f>INDEX([1]Debt!$A$11:$L$45,MATCH($A16,[1]Debt!$A$11:$A$45,0),MATCH($B$1,[1]Debt!$A$11:$L$11,0))</f>
        <v>18964.3</v>
      </c>
      <c r="E16" s="26">
        <f>INDEX([1]GDP!$A$10:$L$52,MATCH($A16,[1]GDP!$A$10:$A$52,0),MATCH($B$1,[1]GDP!$A$10:$L$10,0))</f>
        <v>17637.2</v>
      </c>
      <c r="R16" s="26" t="s">
        <v>127</v>
      </c>
      <c r="S16" s="26" t="s">
        <v>38</v>
      </c>
      <c r="T16" s="26" t="s">
        <v>128</v>
      </c>
    </row>
    <row r="17" spans="1:20" x14ac:dyDescent="0.2">
      <c r="A17" s="39" t="s">
        <v>127</v>
      </c>
      <c r="B17" s="39" t="s">
        <v>38</v>
      </c>
      <c r="C17" s="26" t="str">
        <f t="shared" si="0"/>
        <v>Λετονία</v>
      </c>
      <c r="D17" s="26">
        <f>INDEX([1]Debt!$A$11:$L$45,MATCH($A17,[1]Debt!$A$11:$A$45,0),MATCH($B$1,[1]Debt!$A$11:$L$11,0))</f>
        <v>8846.2999999999993</v>
      </c>
      <c r="E17" s="26">
        <f>INDEX([1]GDP!$A$10:$L$52,MATCH($A17,[1]GDP!$A$10:$A$52,0),MATCH($B$1,[1]GDP!$A$10:$L$10,0))</f>
        <v>24348.5</v>
      </c>
      <c r="R17" s="26" t="s">
        <v>129</v>
      </c>
      <c r="S17" s="26" t="s">
        <v>39</v>
      </c>
      <c r="T17" s="26" t="s">
        <v>130</v>
      </c>
    </row>
    <row r="18" spans="1:20" x14ac:dyDescent="0.2">
      <c r="A18" s="39" t="s">
        <v>129</v>
      </c>
      <c r="B18" s="39" t="s">
        <v>39</v>
      </c>
      <c r="C18" s="26" t="str">
        <f t="shared" si="0"/>
        <v>Λιθουανία</v>
      </c>
      <c r="D18" s="26">
        <f>INDEX([1]Debt!$A$11:$L$45,MATCH($A18,[1]Debt!$A$11:$A$45,0),MATCH($B$1,[1]Debt!$A$11:$L$11,0))</f>
        <v>15939.5</v>
      </c>
      <c r="E18" s="26">
        <f>INDEX([1]GDP!$A$10:$L$52,MATCH($A18,[1]GDP!$A$10:$A$52,0),MATCH($B$1,[1]GDP!$A$10:$L$10,0))</f>
        <v>37330.5</v>
      </c>
      <c r="R18" s="26" t="s">
        <v>131</v>
      </c>
      <c r="S18" s="26" t="s">
        <v>40</v>
      </c>
      <c r="T18" s="26" t="s">
        <v>132</v>
      </c>
    </row>
    <row r="19" spans="1:20" x14ac:dyDescent="0.2">
      <c r="A19" s="39" t="s">
        <v>131</v>
      </c>
      <c r="B19" s="39" t="s">
        <v>40</v>
      </c>
      <c r="C19" s="26" t="str">
        <f t="shared" si="0"/>
        <v>Λουξεμβούργο</v>
      </c>
      <c r="D19" s="26">
        <f>INDEX([1]Debt!$A$11:$L$45,MATCH($A19,[1]Debt!$A$11:$A$45,0),MATCH($B$1,[1]Debt!$A$11:$L$11,0))</f>
        <v>11314</v>
      </c>
      <c r="E19" s="26">
        <f>INDEX([1]GDP!$A$10:$L$52,MATCH($A19,[1]GDP!$A$10:$A$52,0),MATCH($B$1,[1]GDP!$A$10:$L$10,0))</f>
        <v>51216.2</v>
      </c>
      <c r="R19" s="26" t="s">
        <v>133</v>
      </c>
      <c r="S19" s="26" t="s">
        <v>41</v>
      </c>
      <c r="T19" s="26" t="s">
        <v>134</v>
      </c>
    </row>
    <row r="20" spans="1:20" x14ac:dyDescent="0.2">
      <c r="A20" s="39" t="s">
        <v>133</v>
      </c>
      <c r="B20" s="39" t="s">
        <v>41</v>
      </c>
      <c r="C20" s="26" t="str">
        <f t="shared" si="0"/>
        <v>Ουγγαρία</v>
      </c>
      <c r="D20" s="26">
        <f>INDEX([1]Debt!$A$11:$L$45,MATCH($A20,[1]Debt!$A$11:$A$45,0),MATCH($B$1,[1]Debt!$A$11:$L$11,0))</f>
        <v>80392.2</v>
      </c>
      <c r="E20" s="26">
        <f>INDEX([1]GDP!$A$10:$L$52,MATCH($A20,[1]GDP!$A$10:$A$52,0),MATCH($B$1,[1]GDP!$A$10:$L$10,0))</f>
        <v>109674.2</v>
      </c>
      <c r="R20" s="26" t="s">
        <v>135</v>
      </c>
      <c r="S20" s="26" t="s">
        <v>42</v>
      </c>
      <c r="T20" s="26" t="s">
        <v>136</v>
      </c>
    </row>
    <row r="21" spans="1:20" x14ac:dyDescent="0.2">
      <c r="A21" s="39" t="s">
        <v>135</v>
      </c>
      <c r="B21" s="39" t="s">
        <v>42</v>
      </c>
      <c r="C21" s="26" t="str">
        <f t="shared" si="0"/>
        <v>Μάλτα</v>
      </c>
      <c r="D21" s="26">
        <f>INDEX([1]Debt!$A$11:$L$45,MATCH($A21,[1]Debt!$A$11:$A$45,0),MATCH($B$1,[1]Debt!$A$11:$L$11,0))</f>
        <v>5621.9</v>
      </c>
      <c r="E21" s="26">
        <f>INDEX([1]GDP!$A$10:$L$52,MATCH($A21,[1]GDP!$A$10:$A$52,0),MATCH($B$1,[1]GDP!$A$10:$L$10,0))</f>
        <v>9250.2999999999993</v>
      </c>
      <c r="R21" s="26" t="s">
        <v>137</v>
      </c>
      <c r="S21" s="26" t="s">
        <v>43</v>
      </c>
      <c r="T21" s="26" t="s">
        <v>138</v>
      </c>
    </row>
    <row r="22" spans="1:20" x14ac:dyDescent="0.2">
      <c r="A22" s="39" t="s">
        <v>137</v>
      </c>
      <c r="B22" s="39" t="s">
        <v>43</v>
      </c>
      <c r="C22" s="26" t="str">
        <f t="shared" si="0"/>
        <v>Ολλανδία</v>
      </c>
      <c r="D22" s="26">
        <f>INDEX([1]Debt!$A$11:$L$45,MATCH($A22,[1]Debt!$A$11:$A$45,0),MATCH($B$1,[1]Debt!$A$11:$L$11,0))</f>
        <v>440552</v>
      </c>
      <c r="E22" s="26">
        <f>INDEX([1]GDP!$A$10:$L$52,MATCH($A22,[1]GDP!$A$10:$A$52,0),MATCH($B$1,[1]GDP!$A$10:$L$10,0))</f>
        <v>676531</v>
      </c>
      <c r="R22" s="26" t="s">
        <v>139</v>
      </c>
      <c r="S22" s="26" t="s">
        <v>44</v>
      </c>
      <c r="T22" s="26" t="s">
        <v>140</v>
      </c>
    </row>
    <row r="23" spans="1:20" x14ac:dyDescent="0.2">
      <c r="A23" s="39" t="s">
        <v>139</v>
      </c>
      <c r="B23" s="39" t="s">
        <v>44</v>
      </c>
      <c r="C23" s="26" t="str">
        <f t="shared" si="0"/>
        <v>Αυστρία</v>
      </c>
      <c r="D23" s="26">
        <f>INDEX([1]Debt!$A$11:$L$45,MATCH($A23,[1]Debt!$A$11:$A$45,0),MATCH($B$1,[1]Debt!$A$11:$L$11,0))</f>
        <v>290761.7</v>
      </c>
      <c r="E23" s="26">
        <f>INDEX([1]GDP!$A$10:$L$52,MATCH($A23,[1]GDP!$A$10:$A$52,0),MATCH($B$1,[1]GDP!$A$10:$L$10,0))</f>
        <v>339896</v>
      </c>
      <c r="R23" s="26" t="s">
        <v>141</v>
      </c>
      <c r="S23" s="26" t="s">
        <v>45</v>
      </c>
      <c r="T23" s="26" t="s">
        <v>142</v>
      </c>
    </row>
    <row r="24" spans="1:20" x14ac:dyDescent="0.2">
      <c r="A24" s="39" t="s">
        <v>141</v>
      </c>
      <c r="B24" s="39" t="s">
        <v>45</v>
      </c>
      <c r="C24" s="26" t="str">
        <f t="shared" si="0"/>
        <v>Πολωνία</v>
      </c>
      <c r="D24" s="26">
        <f>INDEX([1]Debt!$A$11:$L$45,MATCH($A24,[1]Debt!$A$11:$A$45,0),MATCH($B$1,[1]Debt!$A$11:$L$11,0))</f>
        <v>215685.2</v>
      </c>
      <c r="E24" s="26">
        <f>INDEX([1]GDP!$A$10:$L$52,MATCH($A24,[1]GDP!$A$10:$A$52,0),MATCH($B$1,[1]GDP!$A$10:$L$10,0))</f>
        <v>429794.2</v>
      </c>
      <c r="R24" s="26" t="s">
        <v>143</v>
      </c>
      <c r="S24" s="26" t="s">
        <v>46</v>
      </c>
      <c r="T24" s="26" t="s">
        <v>144</v>
      </c>
    </row>
    <row r="25" spans="1:20" x14ac:dyDescent="0.2">
      <c r="A25" s="39" t="s">
        <v>143</v>
      </c>
      <c r="B25" s="39" t="s">
        <v>46</v>
      </c>
      <c r="C25" s="26" t="str">
        <f t="shared" si="0"/>
        <v>Πορτογαλία</v>
      </c>
      <c r="D25" s="26">
        <f>INDEX([1]Debt!$A$11:$L$45,MATCH($A25,[1]Debt!$A$11:$A$45,0),MATCH($B$1,[1]Debt!$A$11:$L$11,0))</f>
        <v>231584.2</v>
      </c>
      <c r="E25" s="26">
        <f>INDEX([1]GDP!$A$10:$L$52,MATCH($A25,[1]GDP!$A$10:$A$52,0),MATCH($B$1,[1]GDP!$A$10:$L$10,0))</f>
        <v>179539.9</v>
      </c>
      <c r="R25" s="26" t="s">
        <v>145</v>
      </c>
      <c r="S25" s="26" t="s">
        <v>47</v>
      </c>
      <c r="T25" s="26" t="s">
        <v>146</v>
      </c>
    </row>
    <row r="26" spans="1:20" x14ac:dyDescent="0.2">
      <c r="A26" s="39" t="s">
        <v>145</v>
      </c>
      <c r="B26" s="39" t="s">
        <v>47</v>
      </c>
      <c r="C26" s="26" t="str">
        <f t="shared" si="0"/>
        <v>Ρουμανία</v>
      </c>
      <c r="D26" s="26">
        <f>INDEX([1]Debt!$A$11:$L$45,MATCH($A26,[1]Debt!$A$11:$A$45,0),MATCH($B$1,[1]Debt!$A$11:$L$11,0))</f>
        <v>59698.8</v>
      </c>
      <c r="E26" s="26">
        <f>INDEX([1]GDP!$A$10:$L$52,MATCH($A26,[1]GDP!$A$10:$A$52,0),MATCH($B$1,[1]GDP!$A$10:$L$10,0))</f>
        <v>159963.70000000001</v>
      </c>
      <c r="R26" s="26" t="s">
        <v>147</v>
      </c>
      <c r="S26" s="26" t="s">
        <v>48</v>
      </c>
      <c r="T26" s="26" t="s">
        <v>148</v>
      </c>
    </row>
    <row r="27" spans="1:20" x14ac:dyDescent="0.2">
      <c r="A27" s="39" t="s">
        <v>147</v>
      </c>
      <c r="B27" s="39" t="s">
        <v>48</v>
      </c>
      <c r="C27" s="26" t="str">
        <f t="shared" si="0"/>
        <v>Σλοβενία</v>
      </c>
      <c r="D27" s="26">
        <f>INDEX([1]Debt!$A$11:$L$45,MATCH($A27,[1]Debt!$A$11:$A$45,0),MATCH($B$1,[1]Debt!$A$11:$L$11,0))</f>
        <v>32070.6</v>
      </c>
      <c r="E27" s="26">
        <f>INDEX([1]GDP!$A$10:$L$52,MATCH($A27,[1]GDP!$A$10:$A$52,0),MATCH($B$1,[1]GDP!$A$10:$L$10,0))</f>
        <v>38570</v>
      </c>
      <c r="R27" s="26" t="s">
        <v>149</v>
      </c>
      <c r="S27" s="26" t="s">
        <v>49</v>
      </c>
      <c r="T27" s="26" t="s">
        <v>150</v>
      </c>
    </row>
    <row r="28" spans="1:20" x14ac:dyDescent="0.2">
      <c r="A28" s="39" t="s">
        <v>149</v>
      </c>
      <c r="B28" s="39" t="s">
        <v>49</v>
      </c>
      <c r="C28" s="26" t="str">
        <f t="shared" si="0"/>
        <v>Σλοβακία</v>
      </c>
      <c r="D28" s="26">
        <f>INDEX([1]Debt!$A$11:$L$45,MATCH($A28,[1]Debt!$A$11:$A$45,0),MATCH($B$1,[1]Debt!$A$11:$L$11,0))</f>
        <v>41293.300000000003</v>
      </c>
      <c r="E28" s="26">
        <f>INDEX([1]GDP!$A$10:$L$52,MATCH($A28,[1]GDP!$A$10:$A$52,0),MATCH($B$1,[1]GDP!$A$10:$L$10,0))</f>
        <v>78685.600000000006</v>
      </c>
      <c r="R28" s="26" t="s">
        <v>151</v>
      </c>
      <c r="S28" s="26" t="s">
        <v>50</v>
      </c>
      <c r="T28" s="26" t="s">
        <v>152</v>
      </c>
    </row>
    <row r="29" spans="1:20" x14ac:dyDescent="0.2">
      <c r="A29" s="39" t="s">
        <v>151</v>
      </c>
      <c r="B29" s="39" t="s">
        <v>50</v>
      </c>
      <c r="C29" s="26" t="str">
        <f t="shared" si="0"/>
        <v>Φινλανδία</v>
      </c>
      <c r="D29" s="26">
        <f>INDEX([1]Debt!$A$11:$L$45,MATCH($A29,[1]Debt!$A$11:$A$45,0),MATCH($B$1,[1]Debt!$A$11:$L$11,0))</f>
        <v>133111</v>
      </c>
      <c r="E29" s="26">
        <f>INDEX([1]GDP!$A$10:$L$52,MATCH($A29,[1]GDP!$A$10:$A$52,0),MATCH($B$1,[1]GDP!$A$10:$L$10,0))</f>
        <v>209511</v>
      </c>
      <c r="R29" s="26" t="s">
        <v>153</v>
      </c>
      <c r="S29" s="26" t="s">
        <v>51</v>
      </c>
      <c r="T29" s="26" t="s">
        <v>154</v>
      </c>
    </row>
    <row r="30" spans="1:20" x14ac:dyDescent="0.2">
      <c r="A30" s="39" t="s">
        <v>153</v>
      </c>
      <c r="B30" s="39" t="s">
        <v>51</v>
      </c>
      <c r="C30" s="26" t="str">
        <f t="shared" si="0"/>
        <v>Σουηδία</v>
      </c>
      <c r="D30" s="26">
        <f>INDEX([1]Debt!$A$11:$L$45,MATCH($A30,[1]Debt!$A$11:$A$45,0),MATCH($B$1,[1]Debt!$A$11:$L$11,0))</f>
        <v>199882.5</v>
      </c>
      <c r="E30" s="26">
        <f>INDEX([1]GDP!$A$10:$L$52,MATCH($A30,[1]GDP!$A$10:$A$52,0),MATCH($B$1,[1]GDP!$A$10:$L$10,0))</f>
        <v>447009.5</v>
      </c>
      <c r="R30" s="26" t="s">
        <v>155</v>
      </c>
      <c r="S30" s="26" t="s">
        <v>52</v>
      </c>
      <c r="T30" s="26" t="s">
        <v>156</v>
      </c>
    </row>
    <row r="31" spans="1:20" x14ac:dyDescent="0.2">
      <c r="A31" s="39" t="s">
        <v>155</v>
      </c>
      <c r="B31" s="39" t="s">
        <v>52</v>
      </c>
      <c r="C31" s="26" t="str">
        <f t="shared" si="0"/>
        <v>Μ. Βρετανία</v>
      </c>
      <c r="D31" s="26">
        <f>INDEX([1]Debt!$A$11:$L$45,MATCH($A31,[1]Debt!$A$11:$A$45,0),MATCH($B$1,[1]Debt!$A$11:$L$11,0))</f>
        <v>2269873.9</v>
      </c>
      <c r="E31" s="26">
        <f>INDEX([1]GDP!$A$10:$L$52,MATCH($A31,[1]GDP!$A$10:$A$52,0),MATCH($B$1,[1]GDP!$A$10:$L$10,0))</f>
        <v>2580064.5</v>
      </c>
      <c r="R31" s="26" t="s">
        <v>157</v>
      </c>
      <c r="S31" s="26" t="s">
        <v>35</v>
      </c>
      <c r="T31" s="26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3392D-D3A9-4D97-9D20-817AE1029AFA}">
  <dimension ref="A3:R20"/>
  <sheetViews>
    <sheetView tabSelected="1" topLeftCell="E1" workbookViewId="0">
      <selection activeCell="M9" sqref="M9"/>
    </sheetView>
  </sheetViews>
  <sheetFormatPr defaultRowHeight="14.25" x14ac:dyDescent="0.2"/>
  <cols>
    <col min="10" max="10" width="11.5" bestFit="1" customWidth="1"/>
  </cols>
  <sheetData>
    <row r="3" spans="1:18" x14ac:dyDescent="0.2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</row>
    <row r="4" spans="1:18" x14ac:dyDescent="0.2">
      <c r="B4" s="41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3">
        <v>7</v>
      </c>
      <c r="J4" s="41" t="s">
        <v>191</v>
      </c>
      <c r="K4" s="43">
        <v>6</v>
      </c>
    </row>
    <row r="5" spans="1:18" x14ac:dyDescent="0.2">
      <c r="B5" s="44">
        <v>8</v>
      </c>
      <c r="C5" s="49">
        <v>9</v>
      </c>
      <c r="D5" s="49">
        <v>10</v>
      </c>
      <c r="E5" s="49">
        <v>11</v>
      </c>
      <c r="F5" s="49">
        <v>12</v>
      </c>
      <c r="G5" s="49">
        <v>13</v>
      </c>
      <c r="H5" s="45">
        <v>14</v>
      </c>
      <c r="J5" s="44" t="s">
        <v>192</v>
      </c>
      <c r="K5" s="45">
        <v>1</v>
      </c>
    </row>
    <row r="6" spans="1:18" x14ac:dyDescent="0.2">
      <c r="A6">
        <v>0</v>
      </c>
      <c r="B6" s="44">
        <v>15</v>
      </c>
      <c r="C6" s="49">
        <v>16</v>
      </c>
      <c r="D6" s="49">
        <v>17</v>
      </c>
      <c r="E6" s="49">
        <v>18</v>
      </c>
      <c r="F6" s="49">
        <v>19</v>
      </c>
      <c r="G6" s="49">
        <v>20</v>
      </c>
      <c r="H6" s="45">
        <v>21</v>
      </c>
      <c r="J6" s="44"/>
      <c r="K6" s="45"/>
    </row>
    <row r="7" spans="1:18" x14ac:dyDescent="0.2">
      <c r="A7">
        <v>1</v>
      </c>
      <c r="B7" s="44">
        <v>22</v>
      </c>
      <c r="C7" s="49">
        <v>23</v>
      </c>
      <c r="D7" s="49">
        <v>24</v>
      </c>
      <c r="E7" s="49">
        <v>25</v>
      </c>
      <c r="F7" s="49">
        <v>26</v>
      </c>
      <c r="G7" s="49">
        <v>27</v>
      </c>
      <c r="H7" s="45">
        <v>28</v>
      </c>
      <c r="J7" s="44" t="s">
        <v>193</v>
      </c>
      <c r="K7" s="45">
        <v>3</v>
      </c>
    </row>
    <row r="8" spans="1:18" x14ac:dyDescent="0.2">
      <c r="A8">
        <v>2</v>
      </c>
      <c r="B8" s="44">
        <v>29</v>
      </c>
      <c r="C8" s="49">
        <v>30</v>
      </c>
      <c r="D8" s="49">
        <v>31</v>
      </c>
      <c r="E8" s="49">
        <v>32</v>
      </c>
      <c r="F8" s="49">
        <v>33</v>
      </c>
      <c r="G8" s="49">
        <v>34</v>
      </c>
      <c r="H8" s="45">
        <v>35</v>
      </c>
      <c r="J8" s="46" t="s">
        <v>194</v>
      </c>
      <c r="K8" s="47">
        <v>2</v>
      </c>
    </row>
    <row r="9" spans="1:18" x14ac:dyDescent="0.2">
      <c r="A9">
        <v>3</v>
      </c>
      <c r="B9" s="44">
        <v>36</v>
      </c>
      <c r="C9" s="49">
        <v>37</v>
      </c>
      <c r="D9" s="49">
        <v>38</v>
      </c>
      <c r="E9" s="49">
        <v>39</v>
      </c>
      <c r="F9" s="49">
        <v>40</v>
      </c>
      <c r="G9" s="49">
        <v>41</v>
      </c>
      <c r="H9" s="45">
        <v>42</v>
      </c>
    </row>
    <row r="10" spans="1:18" x14ac:dyDescent="0.2">
      <c r="A10">
        <v>4</v>
      </c>
      <c r="B10" s="44">
        <v>43</v>
      </c>
      <c r="C10" s="49">
        <v>44</v>
      </c>
      <c r="D10" s="49">
        <v>45</v>
      </c>
      <c r="E10" s="49">
        <v>46</v>
      </c>
      <c r="F10" s="49">
        <v>47</v>
      </c>
      <c r="G10" s="49">
        <v>48</v>
      </c>
      <c r="H10" s="45">
        <v>49</v>
      </c>
      <c r="K10" s="26">
        <f ca="1">SUM(OFFSET($C$6,K4,K5,K7,K8))</f>
        <v>399</v>
      </c>
      <c r="P10">
        <f>65+66+72+73+79+80+86+87</f>
        <v>608</v>
      </c>
      <c r="R10" cm="1">
        <f t="array" aca="1" ref="R10" ca="1">OFFSET(C6,K4,K5,)</f>
        <v>59</v>
      </c>
    </row>
    <row r="11" spans="1:18" x14ac:dyDescent="0.2">
      <c r="A11">
        <v>5</v>
      </c>
      <c r="B11" s="44">
        <v>50</v>
      </c>
      <c r="C11" s="49">
        <v>51</v>
      </c>
      <c r="D11" s="49">
        <v>52</v>
      </c>
      <c r="E11" s="49">
        <v>53</v>
      </c>
      <c r="F11" s="49">
        <v>54</v>
      </c>
      <c r="G11" s="49">
        <v>55</v>
      </c>
      <c r="H11" s="45">
        <v>56</v>
      </c>
    </row>
    <row r="12" spans="1:18" x14ac:dyDescent="0.2">
      <c r="A12">
        <v>6</v>
      </c>
      <c r="B12" s="44">
        <v>57</v>
      </c>
      <c r="C12" s="49">
        <v>58</v>
      </c>
      <c r="D12" s="49">
        <v>59</v>
      </c>
      <c r="E12" s="49">
        <v>60</v>
      </c>
      <c r="F12" s="49">
        <v>61</v>
      </c>
      <c r="G12" s="49">
        <v>62</v>
      </c>
      <c r="H12" s="45">
        <v>63</v>
      </c>
    </row>
    <row r="13" spans="1:18" ht="15" x14ac:dyDescent="0.25">
      <c r="A13">
        <v>7</v>
      </c>
      <c r="B13" s="44">
        <v>64</v>
      </c>
      <c r="C13" s="50">
        <v>65</v>
      </c>
      <c r="D13" s="43">
        <v>66</v>
      </c>
      <c r="E13" s="49">
        <v>67</v>
      </c>
      <c r="F13" s="49">
        <v>68</v>
      </c>
      <c r="G13" s="49">
        <v>69</v>
      </c>
      <c r="H13" s="45">
        <v>70</v>
      </c>
    </row>
    <row r="14" spans="1:18" x14ac:dyDescent="0.2">
      <c r="B14" s="44">
        <v>71</v>
      </c>
      <c r="C14" s="44">
        <v>72</v>
      </c>
      <c r="D14" s="45">
        <v>73</v>
      </c>
      <c r="E14" s="49">
        <v>74</v>
      </c>
      <c r="F14" s="49">
        <v>75</v>
      </c>
      <c r="G14" s="49">
        <v>76</v>
      </c>
      <c r="H14" s="45">
        <v>77</v>
      </c>
    </row>
    <row r="15" spans="1:18" x14ac:dyDescent="0.2">
      <c r="B15" s="44">
        <v>78</v>
      </c>
      <c r="C15" s="44">
        <v>79</v>
      </c>
      <c r="D15" s="45">
        <v>80</v>
      </c>
      <c r="E15" s="49">
        <v>81</v>
      </c>
      <c r="F15" s="49">
        <v>82</v>
      </c>
      <c r="G15" s="49">
        <v>83</v>
      </c>
      <c r="H15" s="45">
        <v>84</v>
      </c>
    </row>
    <row r="16" spans="1:18" x14ac:dyDescent="0.2">
      <c r="B16" s="44">
        <v>85</v>
      </c>
      <c r="C16" s="46">
        <v>86</v>
      </c>
      <c r="D16" s="47">
        <v>87</v>
      </c>
      <c r="E16" s="49">
        <v>88</v>
      </c>
      <c r="F16" s="49">
        <v>89</v>
      </c>
      <c r="G16" s="49">
        <v>90</v>
      </c>
      <c r="H16" s="45">
        <v>91</v>
      </c>
    </row>
    <row r="17" spans="2:8" x14ac:dyDescent="0.2">
      <c r="B17" s="44">
        <v>92</v>
      </c>
      <c r="C17" s="49">
        <v>93</v>
      </c>
      <c r="D17" s="49">
        <v>94</v>
      </c>
      <c r="E17" s="49">
        <v>95</v>
      </c>
      <c r="F17" s="49">
        <v>96</v>
      </c>
      <c r="G17" s="49">
        <v>97</v>
      </c>
      <c r="H17" s="45">
        <v>98</v>
      </c>
    </row>
    <row r="18" spans="2:8" x14ac:dyDescent="0.2">
      <c r="B18" s="44">
        <v>99</v>
      </c>
      <c r="C18" s="49">
        <v>100</v>
      </c>
      <c r="D18" s="49">
        <v>101</v>
      </c>
      <c r="E18" s="49">
        <v>102</v>
      </c>
      <c r="F18" s="49">
        <v>103</v>
      </c>
      <c r="G18" s="49">
        <v>104</v>
      </c>
      <c r="H18" s="45">
        <v>105</v>
      </c>
    </row>
    <row r="19" spans="2:8" x14ac:dyDescent="0.2">
      <c r="B19" s="44">
        <v>106</v>
      </c>
      <c r="C19" s="49">
        <v>107</v>
      </c>
      <c r="D19" s="49">
        <v>108</v>
      </c>
      <c r="E19" s="49">
        <v>109</v>
      </c>
      <c r="F19" s="49">
        <v>110</v>
      </c>
      <c r="G19" s="49">
        <v>111</v>
      </c>
      <c r="H19" s="45">
        <v>112</v>
      </c>
    </row>
    <row r="20" spans="2:8" x14ac:dyDescent="0.2">
      <c r="B20" s="46">
        <v>113</v>
      </c>
      <c r="C20" s="48">
        <v>114</v>
      </c>
      <c r="D20" s="48">
        <v>115</v>
      </c>
      <c r="E20" s="48">
        <v>116</v>
      </c>
      <c r="F20" s="48">
        <v>117</v>
      </c>
      <c r="G20" s="48">
        <v>118</v>
      </c>
      <c r="H20" s="47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8</vt:i4>
      </vt:variant>
    </vt:vector>
  </HeadingPairs>
  <TitlesOfParts>
    <vt:vector size="8" baseType="lpstr">
      <vt:lpstr>Government Balance data</vt:lpstr>
      <vt:lpstr>GDP data</vt:lpstr>
      <vt:lpstr>Country &amp;YR</vt:lpstr>
      <vt:lpstr>Country</vt:lpstr>
      <vt:lpstr>Validate</vt:lpstr>
      <vt:lpstr>HLOOKUP &amp; MATCH</vt:lpstr>
      <vt:lpstr>INDEX &amp; MATCH</vt:lpstr>
      <vt:lpstr>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Μιχαλης Κουτσακης</cp:lastModifiedBy>
  <dcterms:created xsi:type="dcterms:W3CDTF">2017-03-24T11:12:35Z</dcterms:created>
  <dcterms:modified xsi:type="dcterms:W3CDTF">2023-12-05T20:09:29Z</dcterms:modified>
</cp:coreProperties>
</file>